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PCH\OHC\IVP\Opioid Overdose Prevention\CDC Overdose Data to Action in States 2023-2028\1. Partners\Competitive Subrecipient Applications\Tribal RFA\"/>
    </mc:Choice>
  </mc:AlternateContent>
  <xr:revisionPtr revIDLastSave="0" documentId="13_ncr:1_{F2F78120-72FE-4721-A83D-2F8104B2C4EA}" xr6:coauthVersionLast="47" xr6:coauthVersionMax="47" xr10:uidLastSave="{00000000-0000-0000-0000-000000000000}"/>
  <bookViews>
    <workbookView xWindow="0" yWindow="0" windowWidth="19200" windowHeight="10080" firstSheet="2" activeTab="2" xr2:uid="{00000000-000D-0000-FFFF-FFFF00000000}"/>
  </bookViews>
  <sheets>
    <sheet name="Applicant Information" sheetId="3" r:id="rId1"/>
    <sheet name="Y1 Budget" sheetId="1" r:id="rId2"/>
    <sheet name="Y1 Budget Justification " sheetId="2" r:id="rId3"/>
    <sheet name="1-Tm Fed Funding Budget" sheetId="6" r:id="rId4"/>
    <sheet name="1-Tm Fed Funding Justification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" i="7" l="1"/>
  <c r="AI8" i="7"/>
  <c r="AI9" i="7"/>
  <c r="AI10" i="7"/>
  <c r="AI7" i="7"/>
  <c r="AI9" i="2"/>
  <c r="AI7" i="2"/>
  <c r="AI8" i="2"/>
  <c r="AI6" i="2"/>
  <c r="AI10" i="2" s="1"/>
  <c r="B21" i="6"/>
  <c r="B13" i="1"/>
  <c r="B21" i="1"/>
  <c r="B23" i="1" s="1"/>
  <c r="B4" i="6"/>
  <c r="Z8" i="2"/>
  <c r="Z7" i="2"/>
  <c r="Y19" i="2"/>
  <c r="Y18" i="2"/>
  <c r="V19" i="2"/>
  <c r="V18" i="2"/>
  <c r="Z18" i="2" s="1"/>
  <c r="V20" i="2"/>
  <c r="B9" i="6"/>
  <c r="B13" i="6"/>
  <c r="B17" i="6"/>
  <c r="B4" i="1"/>
  <c r="B9" i="1"/>
  <c r="B17" i="1"/>
  <c r="Y21" i="7"/>
  <c r="V21" i="7"/>
  <c r="Y20" i="7"/>
  <c r="V20" i="7"/>
  <c r="Z20" i="7" s="1"/>
  <c r="Y19" i="7"/>
  <c r="V19" i="7"/>
  <c r="Z15" i="7"/>
  <c r="Z14" i="7"/>
  <c r="Z13" i="7"/>
  <c r="Z12" i="7"/>
  <c r="Z11" i="7"/>
  <c r="G11" i="7"/>
  <c r="Z10" i="7"/>
  <c r="Z9" i="7"/>
  <c r="Z8" i="7"/>
  <c r="G8" i="7"/>
  <c r="G7" i="7"/>
  <c r="M9" i="7" s="1"/>
  <c r="Z9" i="2"/>
  <c r="Z10" i="2"/>
  <c r="Z11" i="2"/>
  <c r="Z12" i="2"/>
  <c r="Z13" i="2"/>
  <c r="Z14" i="2"/>
  <c r="Y20" i="2"/>
  <c r="Z24" i="7" l="1"/>
  <c r="Z19" i="2"/>
  <c r="B23" i="6"/>
  <c r="Z21" i="7"/>
  <c r="Z19" i="7"/>
  <c r="M8" i="7"/>
  <c r="M12" i="7" s="1"/>
  <c r="Z20" i="2"/>
  <c r="Z23" i="2" s="1"/>
  <c r="G7" i="2"/>
  <c r="G6" i="2"/>
  <c r="M8" i="2" l="1"/>
  <c r="M7" i="2"/>
  <c r="G10" i="2"/>
  <c r="M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Shankar, Anjali (DOH)</author>
  </authors>
  <commentList>
    <comment ref="M6" authorId="0" shapeId="0" xr:uid="{E5C7E95E-9159-4640-A5E7-0F8D1D1802D0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% of salary x $ Salary Amount Requested = $ Benefits Requested </t>
        </r>
      </text>
    </comment>
    <comment ref="Z6" authorId="0" shapeId="0" xr:uid="{14118C9C-44DD-4D96-AFD9-3D2603724570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(roundtrip miles per visit x cost per mile) + rountrip cost of ticket + taxi/uber total per visit = $ amount requested</t>
        </r>
      </text>
    </comment>
    <comment ref="V17" authorId="0" shapeId="0" xr:uid="{4537A86A-0016-4E67-8B6D-1DBE66A355B3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Formula is calculated using full M&amp;I rate for full days and 75% of the rate for the first and last day's travel.</t>
        </r>
      </text>
    </comment>
    <comment ref="Y17" authorId="0" shapeId="0" xr:uid="{59075224-3C1A-4362-A8A8-CA7886F49996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Total # of nights x Lodging rate = Total lodging
</t>
        </r>
      </text>
    </comment>
    <comment ref="Z17" authorId="0" shapeId="0" xr:uid="{0707D1FC-D4C9-48D2-BB3C-C59E00AAB601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Total M&amp;I + Total lodging = Total Per Diem</t>
        </r>
      </text>
    </comment>
    <comment ref="Z76" authorId="0" shapeId="0" xr:uid="{CD26460F-DC5C-4DBB-BF91-10297D1BCFFE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Formula is calculated using full M&amp;I rate for full days and 75% of the rate for the first and last day's travel.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Shankar, Anjali (DOH)</author>
  </authors>
  <commentList>
    <comment ref="M7" authorId="0" shapeId="0" xr:uid="{D156C3B3-659F-4FD5-821D-34BBDDD9D627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% of salary x $ Salary Amount Requested = $ Benefits Requested </t>
        </r>
      </text>
    </comment>
    <comment ref="Z7" authorId="0" shapeId="0" xr:uid="{3D08C811-E072-4E15-B32A-C6B1EAB0338A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(roundtrip miles per visit x cost per mile) + rountrip cost of ticket + taxi/uber total per visit = $ amount requested</t>
        </r>
      </text>
    </comment>
    <comment ref="V18" authorId="0" shapeId="0" xr:uid="{43DDCF89-2E64-4BCF-A7A4-09D330AA72A0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Formula is calculated using full M&amp;I rate for full days and 75% of the rate for the first and last day's travel.</t>
        </r>
      </text>
    </comment>
    <comment ref="Y18" authorId="0" shapeId="0" xr:uid="{4C091752-B008-4ADB-80CE-F0B9317686C9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Total # of nights x Lodging rate = Total lodging
</t>
        </r>
      </text>
    </comment>
    <comment ref="Z18" authorId="0" shapeId="0" xr:uid="{B3146EFF-AEF0-4006-96D9-2AC86EA7CE3A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Total M&amp;I + Total lodging = Total Per Diem</t>
        </r>
      </text>
    </comment>
    <comment ref="Z77" authorId="0" shapeId="0" xr:uid="{DDCF3AD3-BB78-4FB4-8F5B-83F4581BC874}">
      <text>
        <r>
          <rPr>
            <b/>
            <sz val="9"/>
            <color indexed="81"/>
            <rFont val="Tahoma"/>
            <family val="2"/>
          </rPr>
          <t>Shankar, Anjali (DOH):</t>
        </r>
        <r>
          <rPr>
            <sz val="9"/>
            <color indexed="81"/>
            <rFont val="Tahoma"/>
            <family val="2"/>
          </rPr>
          <t xml:space="preserve">
Formula is calculated using full M&amp;I rate for full days and 75% of the rate for the first and last day's travel.</t>
        </r>
      </text>
    </comment>
  </commentList>
</comments>
</file>

<file path=xl/sharedStrings.xml><?xml version="1.0" encoding="utf-8"?>
<sst xmlns="http://schemas.openxmlformats.org/spreadsheetml/2006/main" count="223" uniqueCount="106">
  <si>
    <t>BENEFITS @ XX%</t>
  </si>
  <si>
    <t>SALARIES (row totals from below)</t>
  </si>
  <si>
    <t>TRAVEL (row totals from below)</t>
  </si>
  <si>
    <t>SUBCONTRACTS (row totals from below)</t>
  </si>
  <si>
    <t>INDIRECT COSTS @ XX%</t>
  </si>
  <si>
    <t xml:space="preserve">TOTAL BUDGET </t>
  </si>
  <si>
    <t xml:space="preserve">SALARIES JUSTIFICATION </t>
  </si>
  <si>
    <t xml:space="preserve">BENEFITS JUSTIFICATION </t>
  </si>
  <si>
    <t xml:space="preserve">SUBCONTRACTS JUSTIFICATION </t>
  </si>
  <si>
    <t>Position Title and Employee Name</t>
  </si>
  <si>
    <t xml:space="preserve">Annual Salary </t>
  </si>
  <si>
    <t>Outreach Coordinator Mary Jane</t>
  </si>
  <si>
    <t>Fringe Benefit</t>
  </si>
  <si>
    <t>% of Salary</t>
  </si>
  <si>
    <t>Retirement</t>
  </si>
  <si>
    <t>$ Benefits Requested</t>
  </si>
  <si>
    <t>FICA</t>
  </si>
  <si>
    <t>Insurance</t>
  </si>
  <si>
    <t>N/A</t>
  </si>
  <si>
    <t xml:space="preserve">Total </t>
  </si>
  <si>
    <t>Example</t>
  </si>
  <si>
    <t xml:space="preserve">Location </t>
  </si>
  <si>
    <t>Computer</t>
  </si>
  <si>
    <t xml:space="preserve">Office Supplies </t>
  </si>
  <si>
    <t>Pens, paper</t>
  </si>
  <si>
    <t>Total</t>
  </si>
  <si>
    <t xml:space="preserve">Item </t>
  </si>
  <si>
    <t xml:space="preserve">Total Requested </t>
  </si>
  <si>
    <t>Position: Outreach Coordinator</t>
  </si>
  <si>
    <t xml:space="preserve">ONE-TIME FEDERAL FUNDING REQUEST BUDGET </t>
  </si>
  <si>
    <t>Staff Person #2</t>
  </si>
  <si>
    <t>Description</t>
  </si>
  <si>
    <t>Desktop</t>
  </si>
  <si>
    <t>Quantity</t>
  </si>
  <si>
    <t>Mode of transport</t>
  </si>
  <si>
    <t>Cost per mile</t>
  </si>
  <si>
    <t>TRAVEL JUSTIFICATION</t>
  </si>
  <si>
    <t xml:space="preserve">Per Diem </t>
  </si>
  <si>
    <t xml:space="preserve">Item cost </t>
  </si>
  <si>
    <t xml:space="preserve">FTE Requested </t>
  </si>
  <si>
    <t>Brochures</t>
  </si>
  <si>
    <t>Meals &amp; Incidental rate</t>
  </si>
  <si>
    <t>Total M&amp;I</t>
  </si>
  <si>
    <t xml:space="preserve">Lodging rate </t>
  </si>
  <si>
    <t xml:space="preserve">Total lodging </t>
  </si>
  <si>
    <t>Total # of days</t>
  </si>
  <si>
    <t>Personal Vehicle</t>
  </si>
  <si>
    <t>Flight/Train</t>
  </si>
  <si>
    <t>Purpose of visit</t>
  </si>
  <si>
    <t>Total # of visits</t>
  </si>
  <si>
    <t>Taxi/Uber total per visit</t>
  </si>
  <si>
    <r>
      <t xml:space="preserve">If your organization is subcontracting with another entity to perform part of your SOW activities, please provide a justification for the use of the services below. </t>
    </r>
    <r>
      <rPr>
        <b/>
        <sz val="11"/>
        <color theme="1"/>
        <rFont val="Calibri"/>
        <family val="2"/>
        <scheme val="minor"/>
      </rPr>
      <t>Please delete the example information and input your own information.</t>
    </r>
  </si>
  <si>
    <t>Please delete the example information and input your own information.</t>
  </si>
  <si>
    <r>
      <t>If fringe benefits are not calculated using a percentage of salaries, itemize how the amount is determined for each salary and wage being requested.</t>
    </r>
    <r>
      <rPr>
        <b/>
        <sz val="11"/>
        <color theme="1"/>
        <rFont val="Calibri"/>
        <family val="2"/>
        <scheme val="minor"/>
      </rPr>
      <t xml:space="preserve"> Please delete the example information and input your own information.</t>
    </r>
  </si>
  <si>
    <t>Notes</t>
  </si>
  <si>
    <t>Formula</t>
  </si>
  <si>
    <t>100,000 x 0.5FTE = $50,000 annually</t>
  </si>
  <si>
    <t>75,000/52 weeks x 1.0FTE x 40 weeks = $57,692</t>
  </si>
  <si>
    <t xml:space="preserve">Position vacant. Anticipate 12 week recruitment cycle. </t>
  </si>
  <si>
    <t>Justification</t>
  </si>
  <si>
    <t xml:space="preserve">For Staff Person #2 to conduct daily activities. </t>
  </si>
  <si>
    <t>For both staff to conduct daily operations.</t>
  </si>
  <si>
    <t xml:space="preserve">GOODS AND SERVICES JUSTIFICATION </t>
  </si>
  <si>
    <t xml:space="preserve">Internet Provider Services </t>
  </si>
  <si>
    <t>12 months x $40 x 1.5FTE</t>
  </si>
  <si>
    <t xml:space="preserve">Daily internet access for staff </t>
  </si>
  <si>
    <t xml:space="preserve">Naloxone administration education </t>
  </si>
  <si>
    <t>Brochures will be distributed at outreach events as part of SOW activity 2.</t>
  </si>
  <si>
    <t>GOODS AND SERVICES (row totals from below)</t>
  </si>
  <si>
    <t xml:space="preserve">Staff Name </t>
  </si>
  <si>
    <t>Location</t>
  </si>
  <si>
    <t>Roundtrip miles per visit</t>
  </si>
  <si>
    <t>Staff Name</t>
  </si>
  <si>
    <t>Total # of nights</t>
  </si>
  <si>
    <t xml:space="preserve">Travel </t>
  </si>
  <si>
    <t>Roundtrip cost of ticket</t>
  </si>
  <si>
    <r>
      <t xml:space="preserve">$ Amount Requested </t>
    </r>
    <r>
      <rPr>
        <sz val="9"/>
        <color theme="1"/>
        <rFont val="Calibri"/>
        <family val="2"/>
        <scheme val="minor"/>
      </rPr>
      <t>(This column autogenerates totals)</t>
    </r>
  </si>
  <si>
    <r>
      <t xml:space="preserve">Total Per Diem Requested </t>
    </r>
    <r>
      <rPr>
        <sz val="9"/>
        <color theme="1"/>
        <rFont val="Calibri"/>
        <family val="2"/>
        <scheme val="minor"/>
      </rPr>
      <t>(This column autogenerates totals)</t>
    </r>
  </si>
  <si>
    <r>
      <rPr>
        <b/>
        <sz val="11"/>
        <color theme="1"/>
        <rFont val="Calibri"/>
        <family val="2"/>
        <scheme val="minor"/>
      </rPr>
      <t>Total Travel Requested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(This row autogenerates totals)</t>
    </r>
  </si>
  <si>
    <t>$ Amount Requested</t>
  </si>
  <si>
    <r>
      <t xml:space="preserve">For Travel, under "Mode of transport", please type either "Flight/Train" or "Personal Vehicle" and fill out the information in the appropriate columns. 
Please check Per Diem rates at this OFM link: https://ofm.wa.gov/accounting/administrative-accounting-resources/travel/diem-rate-tables. </t>
    </r>
    <r>
      <rPr>
        <b/>
        <sz val="11"/>
        <color theme="1"/>
        <rFont val="Calibri"/>
        <family val="2"/>
        <scheme val="minor"/>
      </rPr>
      <t>Please delete the example information and input your own information.</t>
    </r>
  </si>
  <si>
    <t xml:space="preserve">Personal Vehicle </t>
  </si>
  <si>
    <t>ONE-TIME FEDERAL FUNDING REQUEST BUDGET JUSTIFICATION</t>
  </si>
  <si>
    <t xml:space="preserve">DIRECT COSTS TOTAL </t>
  </si>
  <si>
    <t>DIRECT COSTS TOTAL</t>
  </si>
  <si>
    <t>*This column will autopopulate</t>
  </si>
  <si>
    <r>
      <t xml:space="preserve">For Travel, under "Mode of transport", please type either "Flight/Train" or "Personal Vehicle" and fill out the information in the appropriate columns. 
Please check Per Diem rates at this OFM link: https://ofm.wa.gov/accounting/administrative-accounting-resources/travel/diem-rate-tables. Out of state travel rates are linked at the bottom of the webpage. </t>
    </r>
    <r>
      <rPr>
        <b/>
        <sz val="11"/>
        <color theme="1"/>
        <rFont val="Calibri"/>
        <family val="2"/>
        <scheme val="minor"/>
      </rPr>
      <t>Please delete the example information and input your own information.</t>
    </r>
  </si>
  <si>
    <t>Total Amount Requested</t>
  </si>
  <si>
    <r>
      <rPr>
        <sz val="11"/>
        <color theme="1"/>
        <rFont val="Calibri"/>
        <family val="2"/>
        <scheme val="minor"/>
      </rPr>
      <t xml:space="preserve">Any registration fees associated with travel should be included here. </t>
    </r>
    <r>
      <rPr>
        <b/>
        <sz val="11"/>
        <color theme="1"/>
        <rFont val="Calibri"/>
        <family val="2"/>
        <scheme val="minor"/>
      </rPr>
      <t>Please delete the example information and input your own information.</t>
    </r>
  </si>
  <si>
    <t>INIDIRECT RATE JUSTIFICATION</t>
  </si>
  <si>
    <t>If you are applying to receive funds for naloxone, please include the amount of your total request here.</t>
  </si>
  <si>
    <t xml:space="preserve">Budget point of contact </t>
  </si>
  <si>
    <t xml:space="preserve">Title </t>
  </si>
  <si>
    <t>Phone number</t>
  </si>
  <si>
    <t xml:space="preserve">Email address </t>
  </si>
  <si>
    <t>To request this document in another format, call 1-800-525-0127. Deaf or hard of hearing customers, please call 711 (Washington Relay) or email doh.information@doh.wa.gov</t>
  </si>
  <si>
    <t xml:space="preserve">Budget Workbook for Overdose Data to Action in States (OD2A-S) </t>
  </si>
  <si>
    <t>Attachment 2</t>
  </si>
  <si>
    <t>Mary Jane</t>
  </si>
  <si>
    <t>Atlanta, GA</t>
  </si>
  <si>
    <t>Spokane, WA</t>
  </si>
  <si>
    <t xml:space="preserve">Organization name </t>
  </si>
  <si>
    <t>Request for Applications for Tribal Entities</t>
  </si>
  <si>
    <t>DOH 971-073</t>
  </si>
  <si>
    <t>Budget Period: DOE-08/31/2025</t>
  </si>
  <si>
    <t xml:space="preserve">12 months x $40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</si>
</sst>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1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3" borderId="3" xfId="0" applyFill="1" applyBorder="1"/>
    <xf numFmtId="0" fontId="0" fillId="3" borderId="5" xfId="0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6" fontId="2" fillId="0" borderId="4" xfId="0" applyNumberFormat="1" applyFont="1" applyBorder="1" applyProtection="1">
      <protection locked="0"/>
    </xf>
    <xf numFmtId="8" fontId="0" fillId="0" borderId="0" xfId="0" applyNumberFormat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6" fontId="2" fillId="0" borderId="4" xfId="0" applyNumberFormat="1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6" fontId="2" fillId="0" borderId="6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7" fillId="0" borderId="9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6" fontId="0" fillId="5" borderId="4" xfId="0" applyNumberFormat="1" applyFill="1" applyBorder="1"/>
    <xf numFmtId="0" fontId="0" fillId="3" borderId="2" xfId="0" applyFill="1" applyBorder="1"/>
    <xf numFmtId="0" fontId="0" fillId="3" borderId="1" xfId="0" applyFill="1" applyBorder="1"/>
    <xf numFmtId="0" fontId="0" fillId="6" borderId="3" xfId="0" applyFill="1" applyBorder="1"/>
    <xf numFmtId="0" fontId="0" fillId="6" borderId="5" xfId="0" applyFill="1" applyBorder="1"/>
    <xf numFmtId="0" fontId="0" fillId="0" borderId="0" xfId="0" applyAlignment="1" applyProtection="1">
      <alignment horizontal="center"/>
      <protection locked="0"/>
    </xf>
    <xf numFmtId="6" fontId="0" fillId="0" borderId="0" xfId="0" applyNumberFormat="1" applyProtection="1">
      <protection locked="0"/>
    </xf>
    <xf numFmtId="6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2" fillId="0" borderId="4" xfId="1" applyNumberFormat="1" applyFont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5" borderId="10" xfId="0" applyFill="1" applyBorder="1"/>
    <xf numFmtId="6" fontId="2" fillId="5" borderId="4" xfId="0" applyNumberFormat="1" applyFont="1" applyFill="1" applyBorder="1"/>
    <xf numFmtId="6" fontId="1" fillId="5" borderId="10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Protection="1">
      <protection locked="0"/>
    </xf>
    <xf numFmtId="6" fontId="2" fillId="0" borderId="6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6" fontId="2" fillId="0" borderId="0" xfId="0" applyNumberFormat="1" applyFont="1" applyProtection="1">
      <protection locked="0"/>
    </xf>
    <xf numFmtId="0" fontId="1" fillId="0" borderId="0" xfId="0" applyFont="1" applyAlignment="1">
      <alignment vertical="center" wrapText="1"/>
    </xf>
    <xf numFmtId="6" fontId="2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5" borderId="4" xfId="0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9" fontId="2" fillId="0" borderId="4" xfId="0" applyNumberFormat="1" applyFont="1" applyBorder="1" applyAlignment="1" applyProtection="1">
      <alignment horizontal="center" vertical="center"/>
      <protection locked="0"/>
    </xf>
    <xf numFmtId="6" fontId="2" fillId="0" borderId="4" xfId="0" applyNumberFormat="1" applyFont="1" applyBorder="1" applyAlignment="1" applyProtection="1">
      <alignment horizontal="center" vertical="center"/>
      <protection locked="0"/>
    </xf>
    <xf numFmtId="10" fontId="2" fillId="0" borderId="4" xfId="0" applyNumberFormat="1" applyFont="1" applyBorder="1" applyAlignment="1" applyProtection="1">
      <alignment horizontal="center" vertical="center"/>
      <protection locked="0"/>
    </xf>
    <xf numFmtId="8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6" fontId="7" fillId="0" borderId="4" xfId="0" applyNumberFormat="1" applyFont="1" applyBorder="1" applyAlignment="1" applyProtection="1">
      <alignment horizontal="center" vertical="center"/>
      <protection locked="0"/>
    </xf>
    <xf numFmtId="0" fontId="2" fillId="5" borderId="10" xfId="0" applyFont="1" applyFill="1" applyBorder="1"/>
    <xf numFmtId="0" fontId="2" fillId="5" borderId="4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2" fillId="9" borderId="4" xfId="0" applyFon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5" borderId="2" xfId="0" applyFill="1" applyBorder="1"/>
    <xf numFmtId="0" fontId="0" fillId="5" borderId="1" xfId="0" applyFill="1" applyBorder="1"/>
    <xf numFmtId="0" fontId="0" fillId="5" borderId="12" xfId="0" applyFill="1" applyBorder="1"/>
    <xf numFmtId="0" fontId="3" fillId="0" borderId="7" xfId="0" applyFont="1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4" fillId="7" borderId="13" xfId="0" applyFont="1" applyFill="1" applyBorder="1"/>
    <xf numFmtId="0" fontId="13" fillId="7" borderId="13" xfId="0" applyFont="1" applyFill="1" applyBorder="1"/>
    <xf numFmtId="0" fontId="4" fillId="5" borderId="13" xfId="0" applyFont="1" applyFill="1" applyBorder="1"/>
    <xf numFmtId="0" fontId="13" fillId="5" borderId="13" xfId="0" applyFont="1" applyFill="1" applyBorder="1"/>
    <xf numFmtId="0" fontId="4" fillId="7" borderId="13" xfId="0" applyFont="1" applyFill="1" applyBorder="1" applyAlignment="1">
      <alignment horizontal="left" indent="5"/>
    </xf>
    <xf numFmtId="0" fontId="4" fillId="5" borderId="13" xfId="0" applyFont="1" applyFill="1" applyBorder="1" applyAlignment="1">
      <alignment horizontal="left" indent="5"/>
    </xf>
    <xf numFmtId="0" fontId="13" fillId="0" borderId="0" xfId="0" applyFont="1"/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/>
      <protection locked="0"/>
    </xf>
    <xf numFmtId="0" fontId="2" fillId="11" borderId="4" xfId="0" applyFont="1" applyFill="1" applyBorder="1" applyAlignment="1" applyProtection="1">
      <alignment horizontal="center"/>
      <protection locked="0"/>
    </xf>
    <xf numFmtId="0" fontId="0" fillId="11" borderId="4" xfId="0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>
      <alignment horizontal="center" vertical="center" wrapText="1"/>
    </xf>
    <xf numFmtId="6" fontId="2" fillId="7" borderId="4" xfId="0" applyNumberFormat="1" applyFont="1" applyFill="1" applyBorder="1" applyAlignment="1" applyProtection="1">
      <alignment horizontal="center"/>
      <protection locked="0"/>
    </xf>
    <xf numFmtId="6" fontId="2" fillId="0" borderId="4" xfId="0" applyNumberFormat="1" applyFont="1" applyBorder="1" applyAlignment="1" applyProtection="1">
      <alignment horizontal="center"/>
      <protection locked="0"/>
    </xf>
    <xf numFmtId="8" fontId="2" fillId="9" borderId="4" xfId="0" applyNumberFormat="1" applyFont="1" applyFill="1" applyBorder="1" applyAlignment="1" applyProtection="1">
      <alignment horizontal="center"/>
      <protection locked="0"/>
    </xf>
    <xf numFmtId="6" fontId="2" fillId="9" borderId="4" xfId="0" applyNumberFormat="1" applyFont="1" applyFill="1" applyBorder="1" applyAlignment="1" applyProtection="1">
      <alignment horizontal="center"/>
      <protection locked="0"/>
    </xf>
    <xf numFmtId="8" fontId="2" fillId="5" borderId="4" xfId="0" applyNumberFormat="1" applyFont="1" applyFill="1" applyBorder="1" applyAlignment="1">
      <alignment horizontal="center"/>
    </xf>
    <xf numFmtId="6" fontId="2" fillId="5" borderId="10" xfId="0" applyNumberFormat="1" applyFont="1" applyFill="1" applyBorder="1"/>
    <xf numFmtId="8" fontId="2" fillId="4" borderId="4" xfId="0" applyNumberFormat="1" applyFont="1" applyFill="1" applyBorder="1" applyAlignment="1" applyProtection="1">
      <alignment horizontal="center"/>
      <protection locked="0"/>
    </xf>
    <xf numFmtId="8" fontId="2" fillId="5" borderId="10" xfId="0" applyNumberFormat="1" applyFont="1" applyFill="1" applyBorder="1"/>
    <xf numFmtId="6" fontId="0" fillId="5" borderId="10" xfId="0" applyNumberFormat="1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0" fillId="0" borderId="8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8" borderId="9" xfId="0" applyFont="1" applyFill="1" applyBorder="1" applyAlignment="1" applyProtection="1">
      <alignment horizontal="center"/>
      <protection locked="0"/>
    </xf>
    <xf numFmtId="0" fontId="1" fillId="8" borderId="10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" fillId="10" borderId="9" xfId="0" applyFont="1" applyFill="1" applyBorder="1" applyAlignment="1" applyProtection="1">
      <alignment horizontal="center"/>
      <protection locked="0"/>
    </xf>
    <xf numFmtId="0" fontId="1" fillId="10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173936</xdr:colOff>
      <xdr:row>0</xdr:row>
      <xdr:rowOff>107675</xdr:rowOff>
    </xdr:from>
    <xdr:to>
      <xdr:col>7</xdr:col>
      <xdr:colOff>1813891</xdr:colOff>
      <xdr:row>6</xdr:row>
      <xdr:rowOff>13979</xdr:rowOff>
    </xdr:to>
    <xdr:pic>
      <xdr:nvPicPr>
        <xdr:cNvPr id="3" name="Picture 2" descr="Washington State Department of Health logo">
          <a:extLst>
            <a:ext uri="{FF2B5EF4-FFF2-40B4-BE49-F238E27FC236}">
              <a16:creationId xmlns:a16="http://schemas.microsoft.com/office/drawing/2014/main" id="{1068B179-5739-E65F-F280-22BB0E3F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1414" y="107675"/>
          <a:ext cx="3569803" cy="1049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10</xdr:row>
      <xdr:rowOff>158751</xdr:rowOff>
    </xdr:from>
    <xdr:to>
      <xdr:col>7</xdr:col>
      <xdr:colOff>11206</xdr:colOff>
      <xdr:row>21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3CB495-9F6D-D60F-D0D1-C6E5490E2DAA}"/>
            </a:ext>
          </a:extLst>
        </xdr:cNvPr>
        <xdr:cNvSpPr txBox="1"/>
      </xdr:nvSpPr>
      <xdr:spPr>
        <a:xfrm>
          <a:off x="611468" y="3352427"/>
          <a:ext cx="5899150" cy="2216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 describe the responsibilities</a:t>
          </a:r>
          <a:r>
            <a:rPr lang="en-US" sz="1100" b="1" baseline="0"/>
            <a:t> of each position as they relate to your SOW activities and objectives:</a:t>
          </a:r>
        </a:p>
        <a:p>
          <a:r>
            <a:rPr lang="en-US" sz="1100" i="1" baseline="0"/>
            <a:t>Example</a:t>
          </a:r>
        </a:p>
        <a:p>
          <a:r>
            <a:rPr lang="en-US" sz="1100" i="1" baseline="0"/>
            <a:t>Outreach Coordinator - Mary Jane</a:t>
          </a:r>
        </a:p>
        <a:p>
          <a:r>
            <a:rPr lang="en-US" sz="1100" i="1" baseline="0"/>
            <a:t>Responsible for tracking and coordinating outreach activities conducted by communtiy health workers.</a:t>
          </a:r>
        </a:p>
        <a:p>
          <a:endParaRPr lang="en-US" sz="1100" i="1" baseline="0"/>
        </a:p>
        <a:p>
          <a:endParaRPr lang="en-US" sz="1100" i="1"/>
        </a:p>
      </xdr:txBody>
    </xdr:sp>
    <xdr:clientData/>
  </xdr:twoCellAnchor>
  <xdr:twoCellAnchor>
    <xdr:from>
      <xdr:col>37</xdr:col>
      <xdr:colOff>6350</xdr:colOff>
      <xdr:row>4</xdr:row>
      <xdr:rowOff>3174</xdr:rowOff>
    </xdr:from>
    <xdr:to>
      <xdr:col>44</xdr:col>
      <xdr:colOff>0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5D2CFF-3A57-538E-56FD-940C3AC4299A}"/>
            </a:ext>
          </a:extLst>
        </xdr:cNvPr>
        <xdr:cNvSpPr txBox="1"/>
      </xdr:nvSpPr>
      <xdr:spPr>
        <a:xfrm>
          <a:off x="43386418" y="1290571"/>
          <a:ext cx="4255979" cy="31196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</a:t>
          </a:r>
          <a:r>
            <a:rPr lang="en-US" sz="1100" b="1" baseline="0"/>
            <a:t> provide the following information for each subcontractor:</a:t>
          </a:r>
        </a:p>
        <a:p>
          <a:r>
            <a:rPr lang="en-US" sz="1100" u="sng" baseline="0"/>
            <a:t>1. Sucontractor Name:</a:t>
          </a:r>
          <a:r>
            <a:rPr lang="en-US" sz="1100" u="none" baseline="0"/>
            <a:t> Name and type (nonprofit, governmental, etc)</a:t>
          </a:r>
          <a:endParaRPr lang="en-US" sz="1100" u="sng" baseline="0"/>
        </a:p>
        <a:p>
          <a:r>
            <a:rPr lang="en-US" sz="1100" u="sng" baseline="0"/>
            <a:t>2: Contract Period:</a:t>
          </a:r>
          <a:r>
            <a:rPr lang="en-US" sz="1100" u="none" baseline="0"/>
            <a:t> Dates of service</a:t>
          </a:r>
          <a:endParaRPr lang="en-US" sz="1100" u="sng" baseline="0"/>
        </a:p>
        <a:p>
          <a:r>
            <a:rPr lang="en-US" sz="1100" u="sng" baseline="0"/>
            <a:t>3. Services to be Provided: </a:t>
          </a:r>
          <a:r>
            <a:rPr lang="en-US" sz="1100" u="none" baseline="0"/>
            <a:t>Tasks and deliverables to be completed</a:t>
          </a:r>
          <a:endParaRPr lang="en-US" sz="1100" u="sng" baseline="0"/>
        </a:p>
        <a:p>
          <a:r>
            <a:rPr lang="en-US" sz="1100" u="sng" baseline="0"/>
            <a:t>4. Method of Accountability:</a:t>
          </a:r>
          <a:r>
            <a:rPr lang="en-US" sz="1100" u="none" baseline="0"/>
            <a:t> </a:t>
          </a:r>
          <a:r>
            <a:rPr lang="en-US" sz="1100" baseline="0"/>
            <a:t>Describe how the progress and performance of the consultant will be monitored. Identify who is responsible for supervising the subcontractor agreement.</a:t>
          </a:r>
        </a:p>
        <a:p>
          <a:endParaRPr lang="en-US" sz="1100"/>
        </a:p>
      </xdr:txBody>
    </xdr:sp>
    <xdr:clientData/>
  </xdr:twoCellAnchor>
  <xdr:twoCellAnchor>
    <xdr:from>
      <xdr:col>46</xdr:col>
      <xdr:colOff>1</xdr:colOff>
      <xdr:row>2</xdr:row>
      <xdr:rowOff>253511</xdr:rowOff>
    </xdr:from>
    <xdr:to>
      <xdr:col>49</xdr:col>
      <xdr:colOff>15875</xdr:colOff>
      <xdr:row>8</xdr:row>
      <xdr:rowOff>103187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6CE04-6947-0F76-91CD-4F1711CE53AA}"/>
            </a:ext>
          </a:extLst>
        </xdr:cNvPr>
        <xdr:cNvSpPr txBox="1"/>
      </xdr:nvSpPr>
      <xdr:spPr>
        <a:xfrm>
          <a:off x="49490314" y="626574"/>
          <a:ext cx="3286124" cy="26595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include indirect costs, the applicant organization must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have one of the following: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 approved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a federal cognizant agency (if your organization is bringing in more than $35 million in direct federal funding) 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Rate approved by DOH 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Cost Allocation Plan signed by authorized body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E.g.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can 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llocate indirect costs based on FTE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De-minimis certification to use a rate of up to 15% – submit de-minimis certification to DOH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11</xdr:row>
      <xdr:rowOff>158751</xdr:rowOff>
    </xdr:from>
    <xdr:to>
      <xdr:col>7</xdr:col>
      <xdr:colOff>11206</xdr:colOff>
      <xdr:row>22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ACA818-57BC-4847-93F8-7530C396AC89}"/>
            </a:ext>
          </a:extLst>
        </xdr:cNvPr>
        <xdr:cNvSpPr txBox="1"/>
      </xdr:nvSpPr>
      <xdr:spPr>
        <a:xfrm>
          <a:off x="577850" y="3797301"/>
          <a:ext cx="7891556" cy="232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 describe the responsibilities</a:t>
          </a:r>
          <a:r>
            <a:rPr lang="en-US" sz="1100" b="1" baseline="0"/>
            <a:t> of each position as they relate to your SOW activities and objectives:</a:t>
          </a:r>
        </a:p>
        <a:p>
          <a:r>
            <a:rPr lang="en-US" sz="1100" i="1" baseline="0"/>
            <a:t>Example</a:t>
          </a:r>
        </a:p>
        <a:p>
          <a:r>
            <a:rPr lang="en-US" sz="1100" i="1" baseline="0"/>
            <a:t>Outreach Coordinator - Mary Jane</a:t>
          </a:r>
        </a:p>
        <a:p>
          <a:r>
            <a:rPr lang="en-US" sz="1100" i="1" baseline="0"/>
            <a:t>Responsible for tracking and coordinating outreach activities conducted by communtiy health workers.</a:t>
          </a:r>
        </a:p>
        <a:p>
          <a:endParaRPr lang="en-US" sz="1100" i="1" baseline="0"/>
        </a:p>
        <a:p>
          <a:endParaRPr lang="en-US" sz="1100" i="1"/>
        </a:p>
      </xdr:txBody>
    </xdr:sp>
    <xdr:clientData/>
  </xdr:twoCellAnchor>
  <xdr:twoCellAnchor>
    <xdr:from>
      <xdr:col>37</xdr:col>
      <xdr:colOff>6350</xdr:colOff>
      <xdr:row>5</xdr:row>
      <xdr:rowOff>3174</xdr:rowOff>
    </xdr:from>
    <xdr:to>
      <xdr:col>44</xdr:col>
      <xdr:colOff>0</xdr:colOff>
      <xdr:row>11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DE7F40-202F-4770-BE96-25FEB69CAD87}"/>
            </a:ext>
          </a:extLst>
        </xdr:cNvPr>
        <xdr:cNvSpPr txBox="1"/>
      </xdr:nvSpPr>
      <xdr:spPr>
        <a:xfrm>
          <a:off x="43097450" y="1774824"/>
          <a:ext cx="4060825" cy="18637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Please</a:t>
          </a:r>
          <a:r>
            <a:rPr lang="en-US" sz="1100" b="1" baseline="0"/>
            <a:t> provide the following information for each subcontractor:</a:t>
          </a:r>
        </a:p>
        <a:p>
          <a:r>
            <a:rPr lang="en-US" sz="1100" u="sng" baseline="0"/>
            <a:t>1. Sucontractor Name:</a:t>
          </a:r>
          <a:r>
            <a:rPr lang="en-US" sz="1100" u="none" baseline="0"/>
            <a:t> Name and type (nonprofit, governmental, etc)</a:t>
          </a:r>
          <a:endParaRPr lang="en-US" sz="1100" u="sng" baseline="0"/>
        </a:p>
        <a:p>
          <a:r>
            <a:rPr lang="en-US" sz="1100" u="sng" baseline="0"/>
            <a:t>2: Contract Period:</a:t>
          </a:r>
          <a:r>
            <a:rPr lang="en-US" sz="1100" u="none" baseline="0"/>
            <a:t> Dates of service</a:t>
          </a:r>
          <a:endParaRPr lang="en-US" sz="1100" u="sng" baseline="0"/>
        </a:p>
        <a:p>
          <a:r>
            <a:rPr lang="en-US" sz="1100" u="sng" baseline="0"/>
            <a:t>3. Services to be Provided: </a:t>
          </a:r>
          <a:r>
            <a:rPr lang="en-US" sz="1100" u="none" baseline="0"/>
            <a:t>Tasks and deliverables to be completed</a:t>
          </a:r>
          <a:endParaRPr lang="en-US" sz="1100" u="sng" baseline="0"/>
        </a:p>
        <a:p>
          <a:r>
            <a:rPr lang="en-US" sz="1100" u="sng" baseline="0"/>
            <a:t>4. Method of Accountability:</a:t>
          </a:r>
          <a:r>
            <a:rPr lang="en-US" sz="1100" u="none" baseline="0"/>
            <a:t> </a:t>
          </a:r>
          <a:r>
            <a:rPr lang="en-US" sz="1100" baseline="0"/>
            <a:t>Describe how the progress and performance of the consultant will be monitored. Identify who is responsible for supervising the subcontractor agreement.</a:t>
          </a:r>
        </a:p>
        <a:p>
          <a:endParaRPr lang="en-US" sz="1100"/>
        </a:p>
      </xdr:txBody>
    </xdr:sp>
    <xdr:clientData/>
  </xdr:twoCellAnchor>
  <xdr:twoCellAnchor>
    <xdr:from>
      <xdr:col>46</xdr:col>
      <xdr:colOff>0</xdr:colOff>
      <xdr:row>3</xdr:row>
      <xdr:rowOff>285750</xdr:rowOff>
    </xdr:from>
    <xdr:to>
      <xdr:col>48</xdr:col>
      <xdr:colOff>971550</xdr:colOff>
      <xdr:row>8</xdr:row>
      <xdr:rowOff>273050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09CCD4-6A1A-BD1E-CF5E-D3330DADE71B}"/>
            </a:ext>
          </a:extLst>
        </xdr:cNvPr>
        <xdr:cNvSpPr txBox="1"/>
      </xdr:nvSpPr>
      <xdr:spPr>
        <a:xfrm>
          <a:off x="47637700" y="895350"/>
          <a:ext cx="3441700" cy="2647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include indirect costs, the applicant organization must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have one of the following: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 approved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a federal cognizant agency (if your organization is bringing in more than $35 million in direct federal funding) 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Rate approved by DOH 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Cost Allocation Plan signed by authorized body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E.g.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can 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llocate indirect costs based on FTE</a:t>
          </a:r>
        </a:p>
        <a:p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De-minimis certification to use a rate of up to 15% – submit de-minimis certification to DOH</a:t>
          </a:r>
          <a:endParaRPr lang="en-US">
            <a:effectLst/>
          </a:endParaRPr>
        </a:p>
        <a:p>
          <a:endParaRPr 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785F-2E1D-47E6-ACA1-E288A0C50FF5}">
  <dimension ref="A1:L22"/>
  <sheetViews>
    <sheetView topLeftCell="B2" zoomScale="115" zoomScaleNormal="115" workbookViewId="0">
      <selection activeCell="F8" sqref="F8:L8"/>
    </sheetView>
  </sheetViews>
  <sheetFormatPr defaultRowHeight="14.5" x14ac:dyDescent="0.35"/>
  <cols>
    <col min="1" max="3" width="9.1796875" customWidth="1"/>
    <col min="7" max="7" width="29" bestFit="1" customWidth="1"/>
    <col min="8" max="8" width="45.81640625" customWidth="1"/>
  </cols>
  <sheetData>
    <row r="1" spans="1:12" x14ac:dyDescent="0.35">
      <c r="A1" s="126" t="s">
        <v>97</v>
      </c>
      <c r="B1" s="126"/>
    </row>
    <row r="2" spans="1:12" x14ac:dyDescent="0.35">
      <c r="G2" s="97"/>
    </row>
    <row r="7" spans="1:12" ht="18.5" x14ac:dyDescent="0.45">
      <c r="F7" t="s">
        <v>103</v>
      </c>
      <c r="G7" s="104"/>
      <c r="H7" s="104"/>
      <c r="I7" s="104"/>
      <c r="J7" s="104"/>
      <c r="K7" s="104"/>
      <c r="L7" s="104"/>
    </row>
    <row r="8" spans="1:12" ht="38.25" customHeight="1" x14ac:dyDescent="0.45">
      <c r="F8" s="128" t="s">
        <v>95</v>
      </c>
      <c r="G8" s="128"/>
      <c r="H8" s="128"/>
      <c r="I8" s="128"/>
      <c r="J8" s="128"/>
      <c r="K8" s="128"/>
      <c r="L8" s="128"/>
    </row>
    <row r="10" spans="1:12" ht="15" customHeight="1" x14ac:dyDescent="0.35"/>
    <row r="12" spans="1:12" ht="18.5" x14ac:dyDescent="0.45">
      <c r="G12" s="127" t="s">
        <v>96</v>
      </c>
      <c r="H12" s="127"/>
    </row>
    <row r="13" spans="1:12" ht="18.5" x14ac:dyDescent="0.45">
      <c r="G13" s="127" t="s">
        <v>102</v>
      </c>
      <c r="H13" s="127"/>
      <c r="I13" s="104"/>
    </row>
    <row r="16" spans="1:12" ht="15" thickBot="1" x14ac:dyDescent="0.4"/>
    <row r="17" spans="1:8" ht="19.5" thickTop="1" thickBot="1" x14ac:dyDescent="0.5">
      <c r="G17" s="98" t="s">
        <v>101</v>
      </c>
      <c r="H17" s="99"/>
    </row>
    <row r="18" spans="1:8" ht="19.5" thickTop="1" thickBot="1" x14ac:dyDescent="0.5">
      <c r="G18" s="100" t="s">
        <v>91</v>
      </c>
      <c r="H18" s="101"/>
    </row>
    <row r="19" spans="1:8" ht="19.5" thickTop="1" thickBot="1" x14ac:dyDescent="0.5">
      <c r="G19" s="102" t="s">
        <v>92</v>
      </c>
      <c r="H19" s="99"/>
    </row>
    <row r="20" spans="1:8" ht="19.5" thickTop="1" thickBot="1" x14ac:dyDescent="0.5">
      <c r="G20" s="103" t="s">
        <v>93</v>
      </c>
      <c r="H20" s="101"/>
    </row>
    <row r="21" spans="1:8" ht="19.5" thickTop="1" thickBot="1" x14ac:dyDescent="0.5">
      <c r="B21" s="11"/>
      <c r="G21" s="102" t="s">
        <v>94</v>
      </c>
      <c r="H21" s="99"/>
    </row>
    <row r="22" spans="1:8" ht="15" thickTop="1" x14ac:dyDescent="0.35">
      <c r="A22" s="11"/>
      <c r="B22" s="11"/>
    </row>
  </sheetData>
  <mergeCells count="4">
    <mergeCell ref="A1:B1"/>
    <mergeCell ref="G13:H13"/>
    <mergeCell ref="G12:H12"/>
    <mergeCell ref="F8:L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3"/>
  <sheetViews>
    <sheetView topLeftCell="A4" workbookViewId="0">
      <selection activeCell="H14" sqref="H14"/>
    </sheetView>
  </sheetViews>
  <sheetFormatPr defaultRowHeight="14.5" x14ac:dyDescent="0.35"/>
  <cols>
    <col min="1" max="1" width="43" bestFit="1" customWidth="1"/>
    <col min="3" max="3" width="9.1796875" customWidth="1"/>
  </cols>
  <sheetData>
    <row r="2" spans="1:3" ht="15.5" x14ac:dyDescent="0.35">
      <c r="A2" s="96" t="s">
        <v>104</v>
      </c>
    </row>
    <row r="3" spans="1:3" ht="15" thickBot="1" x14ac:dyDescent="0.4">
      <c r="B3" t="s">
        <v>85</v>
      </c>
    </row>
    <row r="4" spans="1:3" ht="15" thickBot="1" x14ac:dyDescent="0.4">
      <c r="A4" s="1" t="s">
        <v>1</v>
      </c>
      <c r="B4" s="8">
        <f>SUM(B5:B7)</f>
        <v>0</v>
      </c>
      <c r="C4" s="9"/>
    </row>
    <row r="5" spans="1:3" x14ac:dyDescent="0.35">
      <c r="A5" s="5"/>
      <c r="B5" s="5"/>
    </row>
    <row r="6" spans="1:3" x14ac:dyDescent="0.35">
      <c r="A6" s="3"/>
      <c r="B6" s="3"/>
    </row>
    <row r="7" spans="1:3" ht="15" thickBot="1" x14ac:dyDescent="0.4">
      <c r="A7" s="4"/>
      <c r="B7" s="4"/>
    </row>
    <row r="8" spans="1:3" ht="15" thickBot="1" x14ac:dyDescent="0.4">
      <c r="A8" s="1" t="s">
        <v>0</v>
      </c>
      <c r="B8" s="8"/>
      <c r="C8" s="10"/>
    </row>
    <row r="9" spans="1:3" ht="15" thickBot="1" x14ac:dyDescent="0.4">
      <c r="A9" s="2" t="s">
        <v>2</v>
      </c>
      <c r="B9" s="8">
        <f>SUM(B10:B12)</f>
        <v>0</v>
      </c>
    </row>
    <row r="10" spans="1:3" x14ac:dyDescent="0.35">
      <c r="A10" s="5"/>
      <c r="B10" s="5"/>
    </row>
    <row r="11" spans="1:3" x14ac:dyDescent="0.35">
      <c r="A11" s="3"/>
      <c r="B11" s="3"/>
    </row>
    <row r="12" spans="1:3" ht="15" thickBot="1" x14ac:dyDescent="0.4">
      <c r="A12" s="4"/>
      <c r="B12" s="4"/>
    </row>
    <row r="13" spans="1:3" ht="15" thickBot="1" x14ac:dyDescent="0.4">
      <c r="A13" s="1" t="s">
        <v>68</v>
      </c>
      <c r="B13" s="8">
        <f>SUM(B14:B16)</f>
        <v>0</v>
      </c>
    </row>
    <row r="14" spans="1:3" ht="43.5" x14ac:dyDescent="0.35">
      <c r="A14" s="94" t="s">
        <v>90</v>
      </c>
      <c r="B14" s="5"/>
    </row>
    <row r="15" spans="1:3" x14ac:dyDescent="0.35">
      <c r="A15" s="3"/>
      <c r="B15" s="3"/>
    </row>
    <row r="16" spans="1:3" ht="15" thickBot="1" x14ac:dyDescent="0.4">
      <c r="A16" s="4"/>
      <c r="B16" s="4"/>
    </row>
    <row r="17" spans="1:3" ht="15" thickBot="1" x14ac:dyDescent="0.4">
      <c r="A17" s="1" t="s">
        <v>3</v>
      </c>
      <c r="B17" s="8">
        <f>SUM(B18:B20)</f>
        <v>0</v>
      </c>
    </row>
    <row r="18" spans="1:3" x14ac:dyDescent="0.35">
      <c r="A18" s="5"/>
      <c r="B18" s="5"/>
    </row>
    <row r="19" spans="1:3" x14ac:dyDescent="0.35">
      <c r="A19" s="3"/>
      <c r="B19" s="3"/>
    </row>
    <row r="20" spans="1:3" ht="15" thickBot="1" x14ac:dyDescent="0.4">
      <c r="A20" s="4"/>
      <c r="B20" s="4"/>
    </row>
    <row r="21" spans="1:3" ht="15" thickBot="1" x14ac:dyDescent="0.4">
      <c r="A21" s="91" t="s">
        <v>83</v>
      </c>
      <c r="B21" s="92">
        <f>SUM(B4,B8,B9,B13,B17)</f>
        <v>0</v>
      </c>
    </row>
    <row r="22" spans="1:3" ht="15" thickBot="1" x14ac:dyDescent="0.4">
      <c r="A22" s="91" t="s">
        <v>4</v>
      </c>
      <c r="B22" s="92"/>
      <c r="C22" s="10"/>
    </row>
    <row r="23" spans="1:3" ht="15" thickBot="1" x14ac:dyDescent="0.4">
      <c r="A23" s="6" t="s">
        <v>5</v>
      </c>
      <c r="B23" s="7">
        <f>B21+B22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E33F-86E0-4CCD-982A-4A7FBED8F636}">
  <dimension ref="A2:AY88"/>
  <sheetViews>
    <sheetView tabSelected="1" topLeftCell="AK1" zoomScale="80" zoomScaleNormal="100" workbookViewId="0">
      <selection activeCell="AY6" sqref="AY6"/>
    </sheetView>
  </sheetViews>
  <sheetFormatPr defaultColWidth="8.7265625" defaultRowHeight="14.5" x14ac:dyDescent="0.35"/>
  <cols>
    <col min="1" max="1" width="8.54296875" style="12" bestFit="1" customWidth="1"/>
    <col min="2" max="2" width="31" style="12" bestFit="1" customWidth="1"/>
    <col min="3" max="3" width="11.54296875" style="12" customWidth="1"/>
    <col min="4" max="4" width="11" style="12" customWidth="1"/>
    <col min="5" max="5" width="26.26953125" style="12" customWidth="1"/>
    <col min="6" max="6" width="18" style="12" customWidth="1"/>
    <col min="7" max="7" width="23.1796875" style="12" customWidth="1"/>
    <col min="8" max="8" width="16.7265625" style="12" customWidth="1"/>
    <col min="9" max="9" width="14.1796875" style="12" customWidth="1"/>
    <col min="10" max="10" width="8.54296875" style="12" bestFit="1" customWidth="1"/>
    <col min="11" max="11" width="13.54296875" style="12" customWidth="1"/>
    <col min="12" max="12" width="10.81640625" style="12" bestFit="1" customWidth="1"/>
    <col min="13" max="13" width="30.26953125" style="12" bestFit="1" customWidth="1"/>
    <col min="14" max="14" width="10.81640625" style="12" customWidth="1"/>
    <col min="15" max="15" width="11.81640625" style="12" customWidth="1"/>
    <col min="16" max="16" width="18.54296875" style="12" bestFit="1" customWidth="1"/>
    <col min="17" max="18" width="27.1796875" style="12" customWidth="1"/>
    <col min="19" max="19" width="20.81640625" style="12" bestFit="1" customWidth="1"/>
    <col min="20" max="20" width="18.26953125" style="12" customWidth="1"/>
    <col min="21" max="21" width="17.54296875" style="12" bestFit="1" customWidth="1"/>
    <col min="22" max="22" width="17.1796875" style="12" customWidth="1"/>
    <col min="23" max="23" width="17.81640625" style="12" customWidth="1"/>
    <col min="24" max="24" width="18.453125" style="12" customWidth="1"/>
    <col min="25" max="25" width="15.81640625" style="12" customWidth="1"/>
    <col min="26" max="26" width="23.453125" style="12" customWidth="1"/>
    <col min="27" max="27" width="15.26953125" style="12" customWidth="1"/>
    <col min="28" max="28" width="13.26953125" style="12" customWidth="1"/>
    <col min="29" max="29" width="11.54296875" style="12" bestFit="1" customWidth="1"/>
    <col min="30" max="30" width="15.453125" style="12" bestFit="1" customWidth="1"/>
    <col min="31" max="31" width="14.26953125" style="12" customWidth="1"/>
    <col min="32" max="32" width="9.54296875" style="12" bestFit="1" customWidth="1"/>
    <col min="33" max="33" width="11.7265625" style="12" customWidth="1"/>
    <col min="34" max="34" width="23.26953125" style="12" customWidth="1"/>
    <col min="35" max="35" width="19.54296875" style="12" bestFit="1" customWidth="1"/>
    <col min="36" max="36" width="13.453125" style="12" customWidth="1"/>
    <col min="37" max="37" width="14.1796875" style="12" customWidth="1"/>
    <col min="38" max="45" width="8.7265625" style="12"/>
    <col min="46" max="46" width="8.7265625" style="12" customWidth="1"/>
    <col min="47" max="47" width="15.81640625" style="12" customWidth="1"/>
    <col min="48" max="48" width="14" style="12" bestFit="1" customWidth="1"/>
    <col min="49" max="49" width="17" style="12" bestFit="1" customWidth="1"/>
    <col min="50" max="50" width="18.54296875" style="12" bestFit="1" customWidth="1"/>
    <col min="51" max="51" width="19" style="12" customWidth="1"/>
    <col min="52" max="16384" width="8.7265625" style="12"/>
  </cols>
  <sheetData>
    <row r="2" spans="1:51" ht="15" thickBot="1" x14ac:dyDescent="0.4">
      <c r="B2" s="129" t="s">
        <v>6</v>
      </c>
      <c r="C2" s="129"/>
      <c r="D2" s="129"/>
      <c r="K2" s="129" t="s">
        <v>7</v>
      </c>
      <c r="L2" s="129"/>
      <c r="M2" s="129"/>
      <c r="S2" s="129" t="s">
        <v>36</v>
      </c>
      <c r="T2" s="129"/>
      <c r="U2" s="129"/>
      <c r="V2" s="129"/>
      <c r="W2" s="129"/>
      <c r="AE2" s="129" t="s">
        <v>62</v>
      </c>
      <c r="AF2" s="129"/>
      <c r="AG2" s="129"/>
      <c r="AH2" s="39"/>
      <c r="AM2" s="129" t="s">
        <v>8</v>
      </c>
      <c r="AN2" s="129"/>
      <c r="AO2" s="129"/>
      <c r="AP2" s="129"/>
      <c r="AU2" s="129" t="s">
        <v>89</v>
      </c>
      <c r="AV2" s="129"/>
      <c r="AW2" s="129"/>
    </row>
    <row r="3" spans="1:51" ht="93.75" customHeight="1" x14ac:dyDescent="0.35">
      <c r="B3" s="130" t="s">
        <v>52</v>
      </c>
      <c r="C3" s="131"/>
      <c r="D3" s="131"/>
      <c r="E3" s="131"/>
      <c r="F3" s="46"/>
      <c r="J3" s="131" t="s">
        <v>53</v>
      </c>
      <c r="K3" s="131"/>
      <c r="L3" s="131"/>
      <c r="M3" s="131"/>
      <c r="N3" s="131"/>
      <c r="P3" s="43"/>
      <c r="Q3" s="43"/>
      <c r="R3" s="43"/>
      <c r="S3" s="131" t="s">
        <v>86</v>
      </c>
      <c r="T3" s="131"/>
      <c r="U3" s="131"/>
      <c r="V3" s="131"/>
      <c r="W3" s="131"/>
      <c r="X3" s="43"/>
      <c r="Y3" s="43"/>
      <c r="Z3" s="43"/>
      <c r="AA3" s="43"/>
      <c r="AB3" s="43"/>
      <c r="AD3" s="130" t="s">
        <v>88</v>
      </c>
      <c r="AE3" s="130"/>
      <c r="AF3" s="130"/>
      <c r="AG3" s="130"/>
      <c r="AH3" s="42"/>
      <c r="AI3" s="43"/>
      <c r="AL3" s="131" t="s">
        <v>51</v>
      </c>
      <c r="AM3" s="131"/>
      <c r="AN3" s="131"/>
      <c r="AO3" s="131"/>
      <c r="AP3" s="131"/>
      <c r="AQ3" s="131"/>
      <c r="AR3" s="131"/>
      <c r="AU3" s="43"/>
      <c r="AV3" s="43"/>
      <c r="AW3" s="43"/>
      <c r="AX3" s="43"/>
    </row>
    <row r="4" spans="1:51" s="14" customFormat="1" x14ac:dyDescent="0.35"/>
    <row r="5" spans="1:51" ht="39" customHeight="1" x14ac:dyDescent="0.45">
      <c r="B5" s="15" t="s">
        <v>9</v>
      </c>
      <c r="C5" s="15" t="s">
        <v>10</v>
      </c>
      <c r="D5" s="15" t="s">
        <v>39</v>
      </c>
      <c r="E5" s="15" t="s">
        <v>55</v>
      </c>
      <c r="F5" s="15" t="s">
        <v>54</v>
      </c>
      <c r="G5" s="15" t="s">
        <v>79</v>
      </c>
      <c r="J5" s="16" t="s">
        <v>20</v>
      </c>
      <c r="K5" s="17" t="s">
        <v>28</v>
      </c>
      <c r="Q5" s="47" t="s">
        <v>74</v>
      </c>
      <c r="R5" s="14"/>
      <c r="S5" s="14"/>
      <c r="T5" s="14"/>
      <c r="V5" s="132" t="s">
        <v>46</v>
      </c>
      <c r="W5" s="133"/>
      <c r="X5" s="134" t="s">
        <v>47</v>
      </c>
      <c r="Y5" s="135"/>
      <c r="AA5" s="42"/>
      <c r="AB5" s="42"/>
      <c r="AD5" s="15" t="s">
        <v>26</v>
      </c>
      <c r="AE5" s="15" t="s">
        <v>31</v>
      </c>
      <c r="AF5" s="15" t="s">
        <v>33</v>
      </c>
      <c r="AG5" s="15" t="s">
        <v>38</v>
      </c>
      <c r="AH5" s="15" t="s">
        <v>59</v>
      </c>
      <c r="AI5" s="56" t="s">
        <v>87</v>
      </c>
      <c r="AJ5" s="18"/>
      <c r="AU5" s="59"/>
      <c r="AV5" s="59"/>
      <c r="AW5" s="42"/>
      <c r="AX5" s="59"/>
      <c r="AY5" s="64"/>
    </row>
    <row r="6" spans="1:51" ht="29" x14ac:dyDescent="0.35">
      <c r="A6" s="17" t="s">
        <v>20</v>
      </c>
      <c r="B6" s="19" t="s">
        <v>11</v>
      </c>
      <c r="C6" s="21">
        <v>100000</v>
      </c>
      <c r="D6" s="51">
        <v>0.5</v>
      </c>
      <c r="E6" s="23" t="s">
        <v>56</v>
      </c>
      <c r="F6" s="23"/>
      <c r="G6" s="34">
        <f>C6*D6</f>
        <v>50000</v>
      </c>
      <c r="K6" s="76" t="s">
        <v>12</v>
      </c>
      <c r="L6" s="76" t="s">
        <v>13</v>
      </c>
      <c r="M6" s="76" t="s">
        <v>15</v>
      </c>
      <c r="Q6" s="68" t="s">
        <v>69</v>
      </c>
      <c r="R6" s="68" t="s">
        <v>70</v>
      </c>
      <c r="S6" s="68" t="s">
        <v>48</v>
      </c>
      <c r="T6" s="68" t="s">
        <v>49</v>
      </c>
      <c r="U6" s="68" t="s">
        <v>34</v>
      </c>
      <c r="V6" s="72" t="s">
        <v>71</v>
      </c>
      <c r="W6" s="69" t="s">
        <v>35</v>
      </c>
      <c r="X6" s="71" t="s">
        <v>75</v>
      </c>
      <c r="Y6" s="71" t="s">
        <v>50</v>
      </c>
      <c r="Z6" s="70" t="s">
        <v>76</v>
      </c>
      <c r="AA6"/>
      <c r="AB6"/>
      <c r="AC6" s="17" t="s">
        <v>20</v>
      </c>
      <c r="AD6" s="19" t="s">
        <v>22</v>
      </c>
      <c r="AE6" s="19" t="s">
        <v>32</v>
      </c>
      <c r="AF6" s="19">
        <v>1</v>
      </c>
      <c r="AG6" s="21">
        <v>2000</v>
      </c>
      <c r="AH6" s="23" t="s">
        <v>60</v>
      </c>
      <c r="AI6" s="54">
        <f>AF6*AG6</f>
        <v>2000</v>
      </c>
      <c r="AJ6" s="22"/>
      <c r="AT6" s="17"/>
      <c r="AU6" s="16"/>
      <c r="AV6" s="17"/>
      <c r="AW6" s="60"/>
      <c r="AX6" s="17"/>
      <c r="AY6" s="62"/>
    </row>
    <row r="7" spans="1:51" ht="30.75" customHeight="1" x14ac:dyDescent="0.35">
      <c r="A7" s="17" t="s">
        <v>20</v>
      </c>
      <c r="B7" s="19" t="s">
        <v>30</v>
      </c>
      <c r="C7" s="21">
        <v>75000</v>
      </c>
      <c r="D7" s="19">
        <v>1</v>
      </c>
      <c r="E7" s="23" t="s">
        <v>57</v>
      </c>
      <c r="F7" s="23" t="s">
        <v>58</v>
      </c>
      <c r="G7" s="34">
        <f>C7/52*1*40</f>
        <v>57692.307692307695</v>
      </c>
      <c r="K7" s="19" t="s">
        <v>14</v>
      </c>
      <c r="L7" s="77">
        <v>0.05</v>
      </c>
      <c r="M7" s="78">
        <f>L7*G6</f>
        <v>2500</v>
      </c>
      <c r="N7" s="13"/>
      <c r="P7" s="17" t="s">
        <v>20</v>
      </c>
      <c r="Q7" s="23" t="s">
        <v>98</v>
      </c>
      <c r="R7" s="50" t="s">
        <v>99</v>
      </c>
      <c r="S7" s="50"/>
      <c r="T7" s="49"/>
      <c r="U7" s="3" t="s">
        <v>47</v>
      </c>
      <c r="V7" s="75"/>
      <c r="W7" s="75"/>
      <c r="X7" s="115">
        <v>545</v>
      </c>
      <c r="Y7" s="74">
        <v>80</v>
      </c>
      <c r="Z7" s="120">
        <f>V7*W7+SUM(X7:Y7)</f>
        <v>625</v>
      </c>
      <c r="AA7" s="14"/>
      <c r="AB7"/>
      <c r="AC7" s="17" t="s">
        <v>20</v>
      </c>
      <c r="AD7" s="19" t="s">
        <v>23</v>
      </c>
      <c r="AE7" s="19" t="s">
        <v>24</v>
      </c>
      <c r="AF7" s="19">
        <v>6</v>
      </c>
      <c r="AG7" s="24">
        <v>20</v>
      </c>
      <c r="AH7" s="23" t="s">
        <v>61</v>
      </c>
      <c r="AI7" s="54">
        <f t="shared" ref="AI7:AI8" si="0">AF7*AG7</f>
        <v>120</v>
      </c>
      <c r="AY7" s="62"/>
    </row>
    <row r="8" spans="1:51" ht="15" customHeight="1" x14ac:dyDescent="0.35">
      <c r="B8" s="19"/>
      <c r="C8" s="21"/>
      <c r="D8" s="19"/>
      <c r="E8" s="23"/>
      <c r="F8" s="23"/>
      <c r="G8" s="34"/>
      <c r="K8" s="19" t="s">
        <v>16</v>
      </c>
      <c r="L8" s="79">
        <v>7.6499999999999999E-2</v>
      </c>
      <c r="M8" s="80">
        <f>L8*G6</f>
        <v>3825</v>
      </c>
      <c r="N8" s="13"/>
      <c r="P8" s="17" t="s">
        <v>20</v>
      </c>
      <c r="Q8" s="19" t="s">
        <v>30</v>
      </c>
      <c r="R8" s="50" t="s">
        <v>100</v>
      </c>
      <c r="S8" s="50"/>
      <c r="T8" s="49"/>
      <c r="U8" s="3" t="s">
        <v>81</v>
      </c>
      <c r="V8" s="75">
        <v>250</v>
      </c>
      <c r="W8" s="121">
        <v>0.63</v>
      </c>
      <c r="X8" s="74"/>
      <c r="Y8" s="74"/>
      <c r="Z8" s="122">
        <f>V8*W8+SUM(X8:Y8)</f>
        <v>157.5</v>
      </c>
      <c r="AA8" s="66"/>
      <c r="AB8"/>
      <c r="AC8" s="17" t="s">
        <v>20</v>
      </c>
      <c r="AD8" s="19" t="s">
        <v>40</v>
      </c>
      <c r="AE8" s="44" t="s">
        <v>66</v>
      </c>
      <c r="AF8" s="26">
        <v>100</v>
      </c>
      <c r="AG8" s="58">
        <v>5</v>
      </c>
      <c r="AH8" s="44" t="s">
        <v>67</v>
      </c>
      <c r="AI8" s="54">
        <f t="shared" si="0"/>
        <v>500</v>
      </c>
      <c r="AY8" s="62"/>
    </row>
    <row r="9" spans="1:51" ht="15" customHeight="1" x14ac:dyDescent="0.35">
      <c r="B9" s="20"/>
      <c r="C9" s="57"/>
      <c r="D9" s="20"/>
      <c r="E9" s="20"/>
      <c r="F9" s="20"/>
      <c r="G9" s="34"/>
      <c r="K9" s="19" t="s">
        <v>17</v>
      </c>
      <c r="L9" s="81" t="s">
        <v>18</v>
      </c>
      <c r="M9" s="78">
        <v>1000</v>
      </c>
      <c r="Q9" s="50"/>
      <c r="R9" s="50"/>
      <c r="S9" s="50"/>
      <c r="T9" s="49"/>
      <c r="U9" s="3"/>
      <c r="V9" s="45"/>
      <c r="W9" s="45"/>
      <c r="X9" s="48"/>
      <c r="Y9" s="48"/>
      <c r="Z9" s="85">
        <f t="shared" ref="Z9:Z14" si="1">V9*W9+SUM(X9:Y9)</f>
        <v>0</v>
      </c>
      <c r="AB9"/>
      <c r="AC9" s="17" t="s">
        <v>20</v>
      </c>
      <c r="AD9" s="23" t="s">
        <v>63</v>
      </c>
      <c r="AE9" s="44" t="s">
        <v>65</v>
      </c>
      <c r="AF9" s="26">
        <v>12</v>
      </c>
      <c r="AG9" s="27">
        <v>40</v>
      </c>
      <c r="AH9" s="44" t="s">
        <v>105</v>
      </c>
      <c r="AI9" s="54">
        <f>AF9*AG9</f>
        <v>480</v>
      </c>
      <c r="AY9" s="62"/>
    </row>
    <row r="10" spans="1:51" x14ac:dyDescent="0.35">
      <c r="B10" s="25" t="s">
        <v>25</v>
      </c>
      <c r="C10" s="20"/>
      <c r="D10" s="20"/>
      <c r="E10" s="20"/>
      <c r="F10" s="20"/>
      <c r="G10" s="34">
        <f>C10/12*D10*E10</f>
        <v>0</v>
      </c>
      <c r="K10" s="20"/>
      <c r="L10" s="82"/>
      <c r="M10" s="82"/>
      <c r="P10" s="14"/>
      <c r="Q10" s="50"/>
      <c r="R10" s="50"/>
      <c r="S10" s="50"/>
      <c r="T10" s="49"/>
      <c r="U10" s="3"/>
      <c r="V10" s="45"/>
      <c r="W10" s="45"/>
      <c r="X10" s="48"/>
      <c r="Y10" s="48"/>
      <c r="Z10" s="85">
        <f t="shared" si="1"/>
        <v>0</v>
      </c>
      <c r="AA10" s="39"/>
      <c r="AB10"/>
      <c r="AD10" s="28" t="s">
        <v>27</v>
      </c>
      <c r="AE10" s="29"/>
      <c r="AF10" s="30"/>
      <c r="AG10" s="31"/>
      <c r="AH10" s="31"/>
      <c r="AI10" s="54">
        <f>SUM(AI6:AI9)</f>
        <v>3100</v>
      </c>
      <c r="AY10" s="62"/>
    </row>
    <row r="11" spans="1:51" x14ac:dyDescent="0.35">
      <c r="K11" s="32" t="s">
        <v>19</v>
      </c>
      <c r="L11" s="83"/>
      <c r="M11" s="84">
        <f>SUM(M7:M9)</f>
        <v>7325</v>
      </c>
      <c r="P11" s="14"/>
      <c r="Q11" s="20"/>
      <c r="R11" s="20"/>
      <c r="S11" s="20"/>
      <c r="T11" s="20"/>
      <c r="U11" s="3"/>
      <c r="V11" s="45"/>
      <c r="W11" s="45"/>
      <c r="X11" s="48"/>
      <c r="Y11" s="48"/>
      <c r="Z11" s="85">
        <f t="shared" si="1"/>
        <v>0</v>
      </c>
      <c r="AA11" s="39"/>
      <c r="AB11"/>
      <c r="AU11" s="14"/>
      <c r="AY11" s="63"/>
    </row>
    <row r="12" spans="1:51" x14ac:dyDescent="0.35">
      <c r="P12" s="14"/>
      <c r="Q12" s="20"/>
      <c r="R12" s="20"/>
      <c r="S12" s="20"/>
      <c r="T12" s="20"/>
      <c r="U12" s="3"/>
      <c r="V12" s="45"/>
      <c r="W12" s="45"/>
      <c r="X12" s="48"/>
      <c r="Y12" s="48"/>
      <c r="Z12" s="85">
        <f t="shared" si="1"/>
        <v>0</v>
      </c>
      <c r="AA12" s="39"/>
      <c r="AB12"/>
    </row>
    <row r="13" spans="1:51" x14ac:dyDescent="0.35">
      <c r="P13" s="14"/>
      <c r="Q13" s="20"/>
      <c r="R13" s="20"/>
      <c r="S13" s="20"/>
      <c r="T13" s="20"/>
      <c r="U13" s="3"/>
      <c r="V13" s="45"/>
      <c r="W13" s="45"/>
      <c r="X13" s="48"/>
      <c r="Y13" s="48"/>
      <c r="Z13" s="85">
        <f t="shared" si="1"/>
        <v>0</v>
      </c>
      <c r="AA13" s="39"/>
      <c r="AB13"/>
      <c r="AU13" s="14"/>
      <c r="AV13" s="14"/>
      <c r="AW13" s="14"/>
      <c r="AX13" s="14"/>
    </row>
    <row r="14" spans="1:51" x14ac:dyDescent="0.35">
      <c r="P14" s="14"/>
      <c r="Q14" s="20"/>
      <c r="R14" s="20"/>
      <c r="S14" s="20"/>
      <c r="T14" s="20"/>
      <c r="U14" s="3"/>
      <c r="V14" s="45"/>
      <c r="W14" s="45"/>
      <c r="X14" s="48"/>
      <c r="Y14" s="48"/>
      <c r="Z14" s="85">
        <f t="shared" si="1"/>
        <v>0</v>
      </c>
      <c r="AB14"/>
      <c r="AU14" s="14"/>
      <c r="AV14" s="14"/>
      <c r="AW14" s="14"/>
      <c r="AX14" s="61"/>
    </row>
    <row r="15" spans="1:51" x14ac:dyDescent="0.35">
      <c r="P15" s="14"/>
      <c r="AB15"/>
      <c r="AT15" s="17"/>
      <c r="AU15" s="16"/>
      <c r="AW15" s="40"/>
      <c r="AX15" s="62"/>
    </row>
    <row r="16" spans="1:51" ht="18.5" x14ac:dyDescent="0.45">
      <c r="P16" s="14"/>
      <c r="R16" s="47" t="s">
        <v>37</v>
      </c>
      <c r="W16" s="14"/>
      <c r="X16" s="14"/>
      <c r="Y16" s="14"/>
      <c r="Z16" s="14"/>
      <c r="AA16" s="14"/>
      <c r="AB16"/>
      <c r="AT16" s="17"/>
      <c r="AU16" s="16"/>
      <c r="AW16" s="40"/>
      <c r="AX16" s="62"/>
    </row>
    <row r="17" spans="11:50" ht="38.5" x14ac:dyDescent="0.35">
      <c r="P17" s="14"/>
      <c r="R17" s="68" t="s">
        <v>72</v>
      </c>
      <c r="S17" s="68" t="s">
        <v>21</v>
      </c>
      <c r="T17" s="68" t="s">
        <v>45</v>
      </c>
      <c r="U17" s="15" t="s">
        <v>41</v>
      </c>
      <c r="V17" s="88" t="s">
        <v>42</v>
      </c>
      <c r="W17" s="68" t="s">
        <v>73</v>
      </c>
      <c r="X17" s="68" t="s">
        <v>43</v>
      </c>
      <c r="Y17" s="88" t="s">
        <v>44</v>
      </c>
      <c r="Z17" s="124" t="s">
        <v>77</v>
      </c>
      <c r="AA17" s="14"/>
      <c r="AB17" s="14"/>
      <c r="AU17" s="16"/>
      <c r="AW17" s="40"/>
      <c r="AX17" s="62"/>
    </row>
    <row r="18" spans="11:50" x14ac:dyDescent="0.35">
      <c r="P18" s="14"/>
      <c r="Q18" s="17" t="s">
        <v>20</v>
      </c>
      <c r="R18" s="23" t="s">
        <v>98</v>
      </c>
      <c r="S18" s="50" t="s">
        <v>99</v>
      </c>
      <c r="T18" s="73">
        <v>5</v>
      </c>
      <c r="U18" s="116">
        <v>74</v>
      </c>
      <c r="V18" s="117">
        <f>((T18-2)*U18) + (0.75*(2*U18))</f>
        <v>333</v>
      </c>
      <c r="W18" s="73">
        <v>4</v>
      </c>
      <c r="X18" s="116">
        <v>199</v>
      </c>
      <c r="Y18" s="118">
        <f>W18*X18</f>
        <v>796</v>
      </c>
      <c r="Z18" s="119">
        <f>V18+Y18</f>
        <v>1129</v>
      </c>
      <c r="AA18" s="42"/>
      <c r="AB18" s="42"/>
      <c r="AU18" s="16"/>
      <c r="AW18" s="40"/>
      <c r="AX18" s="62"/>
    </row>
    <row r="19" spans="11:50" x14ac:dyDescent="0.35">
      <c r="P19" s="14"/>
      <c r="Q19" s="17" t="s">
        <v>20</v>
      </c>
      <c r="R19" s="19" t="s">
        <v>30</v>
      </c>
      <c r="S19" s="50" t="s">
        <v>100</v>
      </c>
      <c r="T19" s="73">
        <v>4</v>
      </c>
      <c r="U19" s="116">
        <v>74</v>
      </c>
      <c r="V19" s="117">
        <f>((T19-2)*U19) + (0.75*(2*U19))</f>
        <v>259</v>
      </c>
      <c r="W19" s="73">
        <v>3</v>
      </c>
      <c r="X19" s="116">
        <v>127</v>
      </c>
      <c r="Y19" s="118">
        <f>W19*X19</f>
        <v>381</v>
      </c>
      <c r="Z19" s="119">
        <f>V19+Y19</f>
        <v>640</v>
      </c>
      <c r="AA19" s="87"/>
      <c r="AB19" s="87"/>
      <c r="AT19" s="17"/>
      <c r="AX19" s="62"/>
    </row>
    <row r="20" spans="11:50" x14ac:dyDescent="0.35">
      <c r="P20" s="14"/>
      <c r="Q20"/>
      <c r="R20" s="49"/>
      <c r="S20" s="49"/>
      <c r="T20" s="49"/>
      <c r="U20" s="49"/>
      <c r="V20" s="89">
        <f t="shared" ref="V20" si="2">((T20-2)*U20) + (0.75*(2*U20))</f>
        <v>0</v>
      </c>
      <c r="W20" s="49"/>
      <c r="X20" s="49"/>
      <c r="Y20" s="90">
        <f>W20*X20</f>
        <v>0</v>
      </c>
      <c r="Z20" s="67">
        <f>V20+Y20</f>
        <v>0</v>
      </c>
      <c r="AT20" s="17"/>
      <c r="AU20" s="14"/>
      <c r="AV20" s="14"/>
      <c r="AW20" s="14"/>
      <c r="AX20" s="63"/>
    </row>
    <row r="21" spans="11:50" x14ac:dyDescent="0.35">
      <c r="P21" s="14"/>
      <c r="R21"/>
      <c r="S21"/>
      <c r="T21"/>
      <c r="U21"/>
      <c r="V21"/>
      <c r="W21"/>
      <c r="X21"/>
      <c r="Y21"/>
      <c r="Z21"/>
      <c r="AA21"/>
      <c r="AT21" s="17"/>
    </row>
    <row r="22" spans="11:50" x14ac:dyDescent="0.35">
      <c r="K22" s="33"/>
      <c r="P22" s="14"/>
      <c r="R22"/>
      <c r="S22"/>
      <c r="T22"/>
      <c r="U22"/>
      <c r="V22"/>
      <c r="W22"/>
      <c r="X22"/>
      <c r="Y22"/>
      <c r="Z22"/>
      <c r="AA22"/>
    </row>
    <row r="23" spans="11:50" ht="53.5" x14ac:dyDescent="0.35">
      <c r="K23" s="33"/>
      <c r="P23"/>
      <c r="R23"/>
      <c r="S23"/>
      <c r="T23"/>
      <c r="U23"/>
      <c r="V23"/>
      <c r="Y23" s="52" t="s">
        <v>78</v>
      </c>
      <c r="Z23" s="123">
        <f>SUM(Z7:Z20)</f>
        <v>2551.5</v>
      </c>
      <c r="AA23"/>
    </row>
    <row r="24" spans="11:50" x14ac:dyDescent="0.35">
      <c r="K24" s="33"/>
      <c r="AU24" s="14"/>
      <c r="AV24" s="14"/>
      <c r="AW24" s="14"/>
      <c r="AX24" s="63"/>
    </row>
    <row r="25" spans="11:50" x14ac:dyDescent="0.35">
      <c r="K25" s="33"/>
      <c r="AX25" s="13"/>
    </row>
    <row r="26" spans="11:50" x14ac:dyDescent="0.35">
      <c r="K26" s="33"/>
    </row>
    <row r="27" spans="11:50" x14ac:dyDescent="0.35">
      <c r="K27" s="33"/>
      <c r="AB27" s="22"/>
    </row>
    <row r="28" spans="11:50" x14ac:dyDescent="0.35">
      <c r="K28" s="33"/>
      <c r="AB28" s="40"/>
    </row>
    <row r="29" spans="11:50" x14ac:dyDescent="0.35">
      <c r="K29" s="33"/>
    </row>
    <row r="30" spans="11:50" ht="14.5" customHeight="1" x14ac:dyDescent="0.35">
      <c r="K30" s="33"/>
    </row>
    <row r="31" spans="11:50" x14ac:dyDescent="0.35">
      <c r="K31" s="33"/>
    </row>
    <row r="32" spans="11:50" x14ac:dyDescent="0.35">
      <c r="K32" s="33"/>
    </row>
    <row r="40" spans="16:28" x14ac:dyDescent="0.35">
      <c r="AB40" s="40"/>
    </row>
    <row r="42" spans="16:28" x14ac:dyDescent="0.35">
      <c r="P42"/>
      <c r="Q42"/>
      <c r="R42"/>
      <c r="S42"/>
      <c r="T42"/>
      <c r="U42"/>
      <c r="V42"/>
      <c r="W42"/>
      <c r="X42"/>
      <c r="Y42"/>
      <c r="Z42"/>
    </row>
    <row r="43" spans="16:28" x14ac:dyDescent="0.35">
      <c r="P43"/>
      <c r="Q43"/>
      <c r="R43"/>
      <c r="S43"/>
      <c r="T43"/>
      <c r="U43"/>
      <c r="V43"/>
      <c r="W43"/>
      <c r="X43"/>
      <c r="Y43"/>
      <c r="Z43"/>
    </row>
    <row r="44" spans="16:28" x14ac:dyDescent="0.35">
      <c r="P44"/>
      <c r="Q44"/>
      <c r="R44"/>
      <c r="S44"/>
      <c r="T44"/>
      <c r="U44"/>
      <c r="V44"/>
      <c r="W44"/>
      <c r="X44"/>
      <c r="Y44"/>
      <c r="Z44"/>
    </row>
    <row r="45" spans="16:28" x14ac:dyDescent="0.35">
      <c r="Q45" s="39"/>
      <c r="R45" s="39"/>
      <c r="S45" s="14"/>
      <c r="T45" s="14"/>
      <c r="U45" s="41"/>
      <c r="V45" s="14"/>
      <c r="W45" s="14"/>
      <c r="Y45" s="40"/>
    </row>
    <row r="46" spans="16:28" x14ac:dyDescent="0.35">
      <c r="Q46" s="39"/>
      <c r="R46" s="39"/>
      <c r="U46" s="40"/>
      <c r="V46" s="14"/>
      <c r="W46" s="14"/>
      <c r="X46" s="22"/>
      <c r="Z46" s="40"/>
    </row>
    <row r="47" spans="16:28" x14ac:dyDescent="0.35">
      <c r="Q47" s="39"/>
      <c r="R47" s="39"/>
      <c r="U47" s="40"/>
      <c r="V47" s="14"/>
      <c r="W47" s="14"/>
      <c r="X47" s="14"/>
      <c r="Z47" s="40"/>
    </row>
    <row r="48" spans="16:28" x14ac:dyDescent="0.35">
      <c r="Q48" s="39"/>
      <c r="R48" s="39"/>
      <c r="U48" s="40"/>
      <c r="V48" s="14"/>
      <c r="W48" s="14"/>
      <c r="X48" s="14"/>
    </row>
    <row r="49" spans="5:28" x14ac:dyDescent="0.35">
      <c r="E49" s="13"/>
      <c r="F49" s="13"/>
      <c r="Q49" s="39"/>
      <c r="R49" s="39"/>
      <c r="U49" s="40"/>
      <c r="V49" s="14"/>
      <c r="W49" s="14"/>
      <c r="X49" s="14"/>
      <c r="Z49" s="40"/>
    </row>
    <row r="50" spans="5:28" x14ac:dyDescent="0.35">
      <c r="P50" s="14"/>
      <c r="Q50" s="14"/>
      <c r="R50" s="14"/>
      <c r="U50" s="40"/>
      <c r="X50" s="22"/>
      <c r="Y50" s="14"/>
      <c r="Z50" s="40"/>
      <c r="AB50" s="22"/>
    </row>
    <row r="52" spans="5:28" x14ac:dyDescent="0.35">
      <c r="Z52" s="14"/>
      <c r="AA52" s="41"/>
      <c r="AB52" s="14"/>
    </row>
    <row r="53" spans="5:28" x14ac:dyDescent="0.35">
      <c r="AA53" s="40"/>
    </row>
    <row r="54" spans="5:28" x14ac:dyDescent="0.35">
      <c r="AA54" s="40"/>
    </row>
    <row r="55" spans="5:28" x14ac:dyDescent="0.35">
      <c r="Z55" s="40"/>
      <c r="AA55" s="40"/>
    </row>
    <row r="62" spans="5:28" x14ac:dyDescent="0.35">
      <c r="AA62" s="14"/>
    </row>
    <row r="75" spans="16:26" x14ac:dyDescent="0.35">
      <c r="W75"/>
    </row>
    <row r="76" spans="16:26" x14ac:dyDescent="0.35">
      <c r="P76" s="14"/>
    </row>
    <row r="88" spans="16:18" x14ac:dyDescent="0.35">
      <c r="P88" s="14"/>
      <c r="Q88" s="14"/>
      <c r="R88" s="14"/>
    </row>
  </sheetData>
  <sheetProtection insertColumns="0" insertRows="0" insertHyperlinks="0" sort="0"/>
  <mergeCells count="13">
    <mergeCell ref="AU2:AW2"/>
    <mergeCell ref="V5:W5"/>
    <mergeCell ref="X5:Y5"/>
    <mergeCell ref="S2:W2"/>
    <mergeCell ref="S3:W3"/>
    <mergeCell ref="B2:D2"/>
    <mergeCell ref="K2:M2"/>
    <mergeCell ref="B3:E3"/>
    <mergeCell ref="AL3:AR3"/>
    <mergeCell ref="AD3:AG3"/>
    <mergeCell ref="J3:N3"/>
    <mergeCell ref="AM2:AP2"/>
    <mergeCell ref="AE2:AG2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3B6A-AE08-4FEF-B601-797D5DEE4851}">
  <sheetPr>
    <tabColor theme="5" tint="0.39997558519241921"/>
  </sheetPr>
  <dimension ref="A1:D23"/>
  <sheetViews>
    <sheetView topLeftCell="A10" workbookViewId="0">
      <selection activeCell="F11" sqref="F11"/>
    </sheetView>
  </sheetViews>
  <sheetFormatPr defaultRowHeight="14.5" x14ac:dyDescent="0.35"/>
  <cols>
    <col min="1" max="1" width="43" bestFit="1" customWidth="1"/>
    <col min="3" max="3" width="9.1796875" customWidth="1"/>
  </cols>
  <sheetData>
    <row r="1" spans="1:4" ht="18.5" x14ac:dyDescent="0.45">
      <c r="A1" s="136" t="s">
        <v>29</v>
      </c>
      <c r="B1" s="136"/>
      <c r="C1" s="136"/>
      <c r="D1" s="136"/>
    </row>
    <row r="2" spans="1:4" ht="18.5" x14ac:dyDescent="0.45">
      <c r="A2" s="95" t="s">
        <v>104</v>
      </c>
      <c r="B2" s="65"/>
      <c r="C2" s="65"/>
      <c r="D2" s="65"/>
    </row>
    <row r="3" spans="1:4" ht="15" thickBot="1" x14ac:dyDescent="0.4">
      <c r="B3" t="s">
        <v>85</v>
      </c>
    </row>
    <row r="4" spans="1:4" ht="15" thickBot="1" x14ac:dyDescent="0.4">
      <c r="A4" s="35" t="s">
        <v>1</v>
      </c>
      <c r="B4" s="36">
        <f>SUM(B5:B7)</f>
        <v>0</v>
      </c>
      <c r="C4" s="9"/>
    </row>
    <row r="5" spans="1:4" x14ac:dyDescent="0.35">
      <c r="A5" s="5"/>
      <c r="B5" s="5"/>
    </row>
    <row r="6" spans="1:4" x14ac:dyDescent="0.35">
      <c r="A6" s="3"/>
      <c r="B6" s="3"/>
    </row>
    <row r="7" spans="1:4" ht="15" thickBot="1" x14ac:dyDescent="0.4">
      <c r="A7" s="4"/>
      <c r="B7" s="4"/>
    </row>
    <row r="8" spans="1:4" ht="15" thickBot="1" x14ac:dyDescent="0.4">
      <c r="A8" s="35" t="s">
        <v>0</v>
      </c>
      <c r="B8" s="36"/>
      <c r="C8" s="10"/>
    </row>
    <row r="9" spans="1:4" ht="15" thickBot="1" x14ac:dyDescent="0.4">
      <c r="A9" s="6" t="s">
        <v>2</v>
      </c>
      <c r="B9" s="36">
        <f>SUM(B10:B12)</f>
        <v>0</v>
      </c>
    </row>
    <row r="10" spans="1:4" x14ac:dyDescent="0.35">
      <c r="A10" s="5"/>
      <c r="B10" s="5"/>
    </row>
    <row r="11" spans="1:4" x14ac:dyDescent="0.35">
      <c r="A11" s="3"/>
      <c r="B11" s="3"/>
    </row>
    <row r="12" spans="1:4" ht="15" thickBot="1" x14ac:dyDescent="0.4">
      <c r="A12" s="4"/>
      <c r="B12" s="4"/>
    </row>
    <row r="13" spans="1:4" ht="15" thickBot="1" x14ac:dyDescent="0.4">
      <c r="A13" s="35" t="s">
        <v>68</v>
      </c>
      <c r="B13" s="36">
        <f>SUM(B14:B16)</f>
        <v>0</v>
      </c>
    </row>
    <row r="14" spans="1:4" x14ac:dyDescent="0.35">
      <c r="A14" s="5"/>
      <c r="B14" s="5"/>
    </row>
    <row r="15" spans="1:4" x14ac:dyDescent="0.35">
      <c r="A15" s="3"/>
      <c r="B15" s="3"/>
    </row>
    <row r="16" spans="1:4" ht="15" thickBot="1" x14ac:dyDescent="0.4">
      <c r="A16" s="4"/>
      <c r="B16" s="4"/>
    </row>
    <row r="17" spans="1:3" ht="15" thickBot="1" x14ac:dyDescent="0.4">
      <c r="A17" s="35" t="s">
        <v>3</v>
      </c>
      <c r="B17" s="36">
        <f>SUM(B18:B20)</f>
        <v>0</v>
      </c>
    </row>
    <row r="18" spans="1:3" x14ac:dyDescent="0.35">
      <c r="A18" s="5"/>
      <c r="B18" s="5"/>
    </row>
    <row r="19" spans="1:3" x14ac:dyDescent="0.35">
      <c r="A19" s="3"/>
      <c r="B19" s="3"/>
    </row>
    <row r="20" spans="1:3" ht="15" thickBot="1" x14ac:dyDescent="0.4">
      <c r="A20" s="4"/>
      <c r="B20" s="4"/>
    </row>
    <row r="21" spans="1:3" ht="15" thickBot="1" x14ac:dyDescent="0.4">
      <c r="A21" s="93" t="s">
        <v>84</v>
      </c>
      <c r="B21" s="92">
        <f>SUM(B4,B8,B9,B13,B17)</f>
        <v>0</v>
      </c>
    </row>
    <row r="22" spans="1:3" ht="15" thickBot="1" x14ac:dyDescent="0.4">
      <c r="A22" s="91" t="s">
        <v>4</v>
      </c>
      <c r="B22" s="92"/>
      <c r="C22" s="10"/>
    </row>
    <row r="23" spans="1:3" ht="15" thickBot="1" x14ac:dyDescent="0.4">
      <c r="A23" s="37" t="s">
        <v>5</v>
      </c>
      <c r="B23" s="38">
        <f>B21+B22</f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5FBA-0BC5-4BD0-BE79-9D43A8699836}">
  <sheetPr>
    <tabColor theme="5" tint="0.39997558519241921"/>
  </sheetPr>
  <dimension ref="A1:AZ89"/>
  <sheetViews>
    <sheetView topLeftCell="AL1" zoomScaleNormal="100" workbookViewId="0">
      <selection activeCell="AY7" sqref="AY7"/>
    </sheetView>
  </sheetViews>
  <sheetFormatPr defaultColWidth="8.7265625" defaultRowHeight="14.5" x14ac:dyDescent="0.35"/>
  <cols>
    <col min="1" max="1" width="8.54296875" style="12" bestFit="1" customWidth="1"/>
    <col min="2" max="2" width="28.26953125" style="12" customWidth="1"/>
    <col min="3" max="3" width="11.54296875" style="12" customWidth="1"/>
    <col min="4" max="4" width="11" style="12" customWidth="1"/>
    <col min="5" max="5" width="26.26953125" style="12" customWidth="1"/>
    <col min="6" max="6" width="18" style="12" customWidth="1"/>
    <col min="7" max="7" width="23.1796875" style="12" customWidth="1"/>
    <col min="8" max="8" width="12.54296875" style="12" customWidth="1"/>
    <col min="9" max="9" width="11" style="12" customWidth="1"/>
    <col min="10" max="10" width="8.54296875" style="12" bestFit="1" customWidth="1"/>
    <col min="11" max="11" width="13.54296875" style="12" customWidth="1"/>
    <col min="12" max="12" width="10.81640625" style="12" bestFit="1" customWidth="1"/>
    <col min="13" max="13" width="30.26953125" style="12" bestFit="1" customWidth="1"/>
    <col min="14" max="14" width="10.81640625" style="12" customWidth="1"/>
    <col min="15" max="15" width="8.7265625" style="12"/>
    <col min="16" max="16" width="18.54296875" style="12" bestFit="1" customWidth="1"/>
    <col min="17" max="18" width="27.1796875" style="12" customWidth="1"/>
    <col min="19" max="19" width="20.81640625" style="12" bestFit="1" customWidth="1"/>
    <col min="20" max="20" width="18.26953125" style="12" customWidth="1"/>
    <col min="21" max="21" width="17.54296875" style="12" bestFit="1" customWidth="1"/>
    <col min="22" max="22" width="17.1796875" style="12" customWidth="1"/>
    <col min="23" max="23" width="17.81640625" style="12" customWidth="1"/>
    <col min="24" max="24" width="18.453125" style="12" customWidth="1"/>
    <col min="25" max="25" width="15.81640625" style="12" customWidth="1"/>
    <col min="26" max="26" width="23.453125" style="12" customWidth="1"/>
    <col min="27" max="27" width="15.453125" style="12" customWidth="1"/>
    <col min="28" max="28" width="12.54296875" style="12" customWidth="1"/>
    <col min="29" max="29" width="11.54296875" style="12" bestFit="1" customWidth="1"/>
    <col min="30" max="30" width="15.453125" style="12" bestFit="1" customWidth="1"/>
    <col min="31" max="31" width="14.26953125" style="12" customWidth="1"/>
    <col min="32" max="32" width="9.54296875" style="12" bestFit="1" customWidth="1"/>
    <col min="33" max="33" width="11.7265625" style="12" customWidth="1"/>
    <col min="34" max="34" width="21.453125" style="12" customWidth="1"/>
    <col min="35" max="35" width="19.54296875" style="12" bestFit="1" customWidth="1"/>
    <col min="36" max="36" width="7.81640625" style="12" bestFit="1" customWidth="1"/>
    <col min="37" max="46" width="8.7265625" style="12"/>
    <col min="47" max="47" width="18.1796875" style="12" customWidth="1"/>
    <col min="48" max="48" width="17.1796875" style="12" customWidth="1"/>
    <col min="49" max="49" width="14" style="12" bestFit="1" customWidth="1"/>
    <col min="50" max="50" width="17" style="12" bestFit="1" customWidth="1"/>
    <col min="51" max="51" width="18.54296875" style="12" bestFit="1" customWidth="1"/>
    <col min="52" max="52" width="19" style="12" customWidth="1"/>
    <col min="53" max="16384" width="8.7265625" style="12"/>
  </cols>
  <sheetData>
    <row r="1" spans="1:52" ht="18.5" x14ac:dyDescent="0.45">
      <c r="B1" s="137" t="s">
        <v>82</v>
      </c>
      <c r="C1" s="137"/>
      <c r="D1" s="137"/>
      <c r="E1" s="137"/>
      <c r="F1" s="137"/>
    </row>
    <row r="3" spans="1:52" ht="15" thickBot="1" x14ac:dyDescent="0.4">
      <c r="C3" s="129" t="s">
        <v>6</v>
      </c>
      <c r="D3" s="129"/>
      <c r="E3" s="129"/>
      <c r="K3" s="129" t="s">
        <v>7</v>
      </c>
      <c r="L3" s="129"/>
      <c r="M3" s="129"/>
      <c r="S3" s="129" t="s">
        <v>36</v>
      </c>
      <c r="T3" s="129"/>
      <c r="U3" s="129"/>
      <c r="V3" s="129"/>
      <c r="W3" s="129"/>
      <c r="AE3" s="129" t="s">
        <v>62</v>
      </c>
      <c r="AF3" s="129"/>
      <c r="AG3" s="129"/>
      <c r="AH3" s="39"/>
      <c r="AM3" s="129" t="s">
        <v>8</v>
      </c>
      <c r="AN3" s="129"/>
      <c r="AO3" s="129"/>
      <c r="AP3" s="129"/>
      <c r="AU3" s="129" t="s">
        <v>89</v>
      </c>
      <c r="AV3" s="129"/>
      <c r="AW3" s="129"/>
      <c r="AX3" s="39"/>
      <c r="AY3" s="39"/>
    </row>
    <row r="4" spans="1:52" ht="93.75" customHeight="1" x14ac:dyDescent="0.35">
      <c r="C4" s="130" t="s">
        <v>52</v>
      </c>
      <c r="D4" s="130"/>
      <c r="E4" s="130"/>
      <c r="F4" s="46"/>
      <c r="J4" s="131" t="s">
        <v>53</v>
      </c>
      <c r="K4" s="131"/>
      <c r="L4" s="131"/>
      <c r="M4" s="131"/>
      <c r="N4" s="131"/>
      <c r="P4" s="43"/>
      <c r="Q4" s="43"/>
      <c r="R4" s="43"/>
      <c r="S4" s="131" t="s">
        <v>80</v>
      </c>
      <c r="T4" s="131"/>
      <c r="U4" s="131"/>
      <c r="V4" s="131"/>
      <c r="W4" s="131"/>
      <c r="X4" s="43"/>
      <c r="Y4" s="43"/>
      <c r="Z4" s="43"/>
      <c r="AA4" s="43"/>
      <c r="AD4" s="140" t="s">
        <v>52</v>
      </c>
      <c r="AE4" s="140"/>
      <c r="AF4" s="140"/>
      <c r="AG4" s="140"/>
      <c r="AH4" s="42"/>
      <c r="AI4" s="43"/>
      <c r="AL4" s="131" t="s">
        <v>51</v>
      </c>
      <c r="AM4" s="131"/>
      <c r="AN4" s="131"/>
      <c r="AO4" s="131"/>
      <c r="AP4" s="131"/>
      <c r="AQ4" s="131"/>
      <c r="AR4" s="131"/>
      <c r="AX4" s="43"/>
      <c r="AY4" s="43"/>
    </row>
    <row r="5" spans="1:52" s="14" customFormat="1" x14ac:dyDescent="0.35"/>
    <row r="6" spans="1:52" ht="39" customHeight="1" x14ac:dyDescent="0.45">
      <c r="B6" s="105" t="s">
        <v>9</v>
      </c>
      <c r="C6" s="105" t="s">
        <v>10</v>
      </c>
      <c r="D6" s="105" t="s">
        <v>39</v>
      </c>
      <c r="E6" s="105" t="s">
        <v>55</v>
      </c>
      <c r="F6" s="105" t="s">
        <v>54</v>
      </c>
      <c r="G6" s="105" t="s">
        <v>79</v>
      </c>
      <c r="J6" s="16" t="s">
        <v>20</v>
      </c>
      <c r="K6" s="17" t="s">
        <v>28</v>
      </c>
      <c r="Q6" s="47" t="s">
        <v>74</v>
      </c>
      <c r="R6" s="14"/>
      <c r="S6" s="14"/>
      <c r="T6" s="14"/>
      <c r="V6" s="138" t="s">
        <v>46</v>
      </c>
      <c r="W6" s="139"/>
      <c r="X6" s="134" t="s">
        <v>47</v>
      </c>
      <c r="Y6" s="135"/>
      <c r="AA6" s="42"/>
      <c r="AD6" s="105" t="s">
        <v>26</v>
      </c>
      <c r="AE6" s="105" t="s">
        <v>31</v>
      </c>
      <c r="AF6" s="105" t="s">
        <v>33</v>
      </c>
      <c r="AG6" s="105" t="s">
        <v>38</v>
      </c>
      <c r="AH6" s="105" t="s">
        <v>59</v>
      </c>
      <c r="AI6" s="108" t="s">
        <v>87</v>
      </c>
      <c r="AJ6" s="18"/>
      <c r="AU6" s="59"/>
      <c r="AV6" s="59"/>
      <c r="AW6" s="59"/>
      <c r="AX6" s="42"/>
      <c r="AY6" s="59"/>
      <c r="AZ6" s="64"/>
    </row>
    <row r="7" spans="1:52" ht="32.25" customHeight="1" x14ac:dyDescent="0.35">
      <c r="A7" s="17" t="s">
        <v>20</v>
      </c>
      <c r="B7" s="19" t="s">
        <v>11</v>
      </c>
      <c r="C7" s="21">
        <v>100000</v>
      </c>
      <c r="D7" s="51">
        <v>0.5</v>
      </c>
      <c r="E7" s="23" t="s">
        <v>56</v>
      </c>
      <c r="F7" s="23"/>
      <c r="G7" s="34">
        <f>C7*D7</f>
        <v>50000</v>
      </c>
      <c r="K7" s="76" t="s">
        <v>12</v>
      </c>
      <c r="L7" s="76" t="s">
        <v>13</v>
      </c>
      <c r="M7" s="76" t="s">
        <v>15</v>
      </c>
      <c r="Q7" s="106" t="s">
        <v>69</v>
      </c>
      <c r="R7" s="106" t="s">
        <v>70</v>
      </c>
      <c r="S7" s="106" t="s">
        <v>48</v>
      </c>
      <c r="T7" s="106" t="s">
        <v>49</v>
      </c>
      <c r="U7" s="106" t="s">
        <v>34</v>
      </c>
      <c r="V7" s="110" t="s">
        <v>71</v>
      </c>
      <c r="W7" s="111" t="s">
        <v>35</v>
      </c>
      <c r="X7" s="71" t="s">
        <v>75</v>
      </c>
      <c r="Y7" s="71" t="s">
        <v>50</v>
      </c>
      <c r="Z7" s="114" t="s">
        <v>76</v>
      </c>
      <c r="AA7"/>
      <c r="AB7" s="17"/>
      <c r="AC7" s="17" t="s">
        <v>20</v>
      </c>
      <c r="AD7" s="19" t="s">
        <v>22</v>
      </c>
      <c r="AE7" s="19" t="s">
        <v>32</v>
      </c>
      <c r="AF7" s="19">
        <v>1</v>
      </c>
      <c r="AG7" s="21">
        <v>2000</v>
      </c>
      <c r="AH7" s="23" t="s">
        <v>60</v>
      </c>
      <c r="AI7" s="54">
        <f>AF7*AG7</f>
        <v>2000</v>
      </c>
      <c r="AJ7" s="22"/>
      <c r="AT7" s="17"/>
      <c r="AU7" s="16"/>
      <c r="AV7" s="16"/>
      <c r="AW7" s="17"/>
      <c r="AX7" s="60"/>
      <c r="AY7" s="17"/>
      <c r="AZ7" s="62"/>
    </row>
    <row r="8" spans="1:52" ht="30.75" customHeight="1" x14ac:dyDescent="0.35">
      <c r="A8" s="17" t="s">
        <v>20</v>
      </c>
      <c r="B8" s="19" t="s">
        <v>30</v>
      </c>
      <c r="C8" s="21">
        <v>75000</v>
      </c>
      <c r="D8" s="19">
        <v>1</v>
      </c>
      <c r="E8" s="23" t="s">
        <v>57</v>
      </c>
      <c r="F8" s="23" t="s">
        <v>58</v>
      </c>
      <c r="G8" s="34">
        <f>C8/52*1*40</f>
        <v>57692.307692307695</v>
      </c>
      <c r="K8" s="19" t="s">
        <v>14</v>
      </c>
      <c r="L8" s="77">
        <v>0.05</v>
      </c>
      <c r="M8" s="78">
        <f>L8*G7</f>
        <v>2500</v>
      </c>
      <c r="N8" s="13"/>
      <c r="P8" s="14"/>
      <c r="Q8" s="23" t="s">
        <v>98</v>
      </c>
      <c r="R8" s="23" t="s">
        <v>99</v>
      </c>
      <c r="S8" s="23"/>
      <c r="T8" s="73"/>
      <c r="U8" s="125" t="s">
        <v>47</v>
      </c>
      <c r="V8" s="112"/>
      <c r="W8" s="112"/>
      <c r="X8" s="74">
        <v>245</v>
      </c>
      <c r="Y8" s="74">
        <v>40</v>
      </c>
      <c r="Z8" s="85">
        <f>V8*W8+SUM(X8:Y8)</f>
        <v>285</v>
      </c>
      <c r="AA8" s="14"/>
      <c r="AB8" s="17"/>
      <c r="AC8" s="17" t="s">
        <v>20</v>
      </c>
      <c r="AD8" s="19" t="s">
        <v>23</v>
      </c>
      <c r="AE8" s="19" t="s">
        <v>24</v>
      </c>
      <c r="AF8" s="19">
        <v>6</v>
      </c>
      <c r="AG8" s="24">
        <v>20</v>
      </c>
      <c r="AH8" s="23" t="s">
        <v>61</v>
      </c>
      <c r="AI8" s="54">
        <f t="shared" ref="AI8:AI10" si="0">AF8*AG8</f>
        <v>120</v>
      </c>
      <c r="AZ8" s="62"/>
    </row>
    <row r="9" spans="1:52" ht="45.5" customHeight="1" x14ac:dyDescent="0.35">
      <c r="B9" s="19"/>
      <c r="C9" s="21"/>
      <c r="D9" s="19"/>
      <c r="E9" s="23"/>
      <c r="F9" s="23"/>
      <c r="G9" s="34"/>
      <c r="K9" s="19" t="s">
        <v>16</v>
      </c>
      <c r="L9" s="79">
        <v>7.6499999999999999E-2</v>
      </c>
      <c r="M9" s="80">
        <f>L9*G7</f>
        <v>3825</v>
      </c>
      <c r="N9" s="13"/>
      <c r="P9" s="17" t="s">
        <v>20</v>
      </c>
      <c r="Q9" s="19" t="s">
        <v>30</v>
      </c>
      <c r="R9" s="23" t="s">
        <v>100</v>
      </c>
      <c r="S9" s="23"/>
      <c r="T9" s="73"/>
      <c r="U9" s="125" t="s">
        <v>81</v>
      </c>
      <c r="V9" s="112">
        <v>200</v>
      </c>
      <c r="W9" s="112">
        <v>0.63</v>
      </c>
      <c r="X9" s="74"/>
      <c r="Y9" s="74"/>
      <c r="Z9" s="85">
        <f t="shared" ref="Z9:Z15" si="1">V9*W9+SUM(X9:Y9)</f>
        <v>126</v>
      </c>
      <c r="AA9" s="66"/>
      <c r="AB9" s="17"/>
      <c r="AC9" s="17" t="s">
        <v>20</v>
      </c>
      <c r="AD9" s="19" t="s">
        <v>40</v>
      </c>
      <c r="AE9" s="44" t="s">
        <v>66</v>
      </c>
      <c r="AF9" s="26">
        <v>100</v>
      </c>
      <c r="AG9" s="58">
        <v>5</v>
      </c>
      <c r="AH9" s="44" t="s">
        <v>67</v>
      </c>
      <c r="AI9" s="54">
        <f t="shared" si="0"/>
        <v>500</v>
      </c>
      <c r="AZ9" s="62"/>
    </row>
    <row r="10" spans="1:52" ht="29" x14ac:dyDescent="0.35">
      <c r="B10" s="20"/>
      <c r="C10" s="57"/>
      <c r="D10" s="20"/>
      <c r="E10" s="20"/>
      <c r="F10" s="20"/>
      <c r="G10" s="34"/>
      <c r="K10" s="19" t="s">
        <v>17</v>
      </c>
      <c r="L10" s="81" t="s">
        <v>18</v>
      </c>
      <c r="M10" s="78">
        <v>1000</v>
      </c>
      <c r="P10" s="17" t="s">
        <v>20</v>
      </c>
      <c r="Q10" s="50"/>
      <c r="R10" s="50"/>
      <c r="S10" s="50"/>
      <c r="T10" s="49"/>
      <c r="U10" s="3"/>
      <c r="V10" s="113"/>
      <c r="W10" s="113"/>
      <c r="X10" s="48"/>
      <c r="Y10" s="48"/>
      <c r="Z10" s="85">
        <f t="shared" si="1"/>
        <v>0</v>
      </c>
      <c r="AC10" s="17" t="s">
        <v>20</v>
      </c>
      <c r="AD10" s="23" t="s">
        <v>63</v>
      </c>
      <c r="AE10" s="44" t="s">
        <v>65</v>
      </c>
      <c r="AF10" s="26">
        <v>12</v>
      </c>
      <c r="AG10" s="27">
        <v>40</v>
      </c>
      <c r="AH10" s="44" t="s">
        <v>64</v>
      </c>
      <c r="AI10" s="54">
        <f t="shared" si="0"/>
        <v>480</v>
      </c>
      <c r="AZ10" s="62"/>
    </row>
    <row r="11" spans="1:52" x14ac:dyDescent="0.35">
      <c r="B11" s="25" t="s">
        <v>25</v>
      </c>
      <c r="C11" s="20"/>
      <c r="D11" s="20"/>
      <c r="E11" s="20"/>
      <c r="F11" s="20"/>
      <c r="G11" s="34">
        <f>C11/12*D11*E11</f>
        <v>0</v>
      </c>
      <c r="K11" s="20"/>
      <c r="L11" s="82"/>
      <c r="M11" s="82"/>
      <c r="P11" s="14"/>
      <c r="Q11" s="50"/>
      <c r="R11" s="50"/>
      <c r="S11" s="50"/>
      <c r="T11" s="49"/>
      <c r="U11" s="3"/>
      <c r="V11" s="113"/>
      <c r="W11" s="113"/>
      <c r="X11" s="48"/>
      <c r="Y11" s="48"/>
      <c r="Z11" s="85">
        <f t="shared" si="1"/>
        <v>0</v>
      </c>
      <c r="AA11" s="39"/>
      <c r="AD11" s="28" t="s">
        <v>27</v>
      </c>
      <c r="AE11" s="29"/>
      <c r="AF11" s="30"/>
      <c r="AG11" s="31"/>
      <c r="AH11" s="31"/>
      <c r="AI11" s="55">
        <f>SUM(AI7:AI10)</f>
        <v>3100</v>
      </c>
      <c r="AZ11" s="62"/>
    </row>
    <row r="12" spans="1:52" x14ac:dyDescent="0.35">
      <c r="K12" s="32" t="s">
        <v>19</v>
      </c>
      <c r="L12" s="83"/>
      <c r="M12" s="84">
        <f>SUM(M8:M10)</f>
        <v>7325</v>
      </c>
      <c r="P12" s="14"/>
      <c r="Q12" s="20"/>
      <c r="R12" s="20"/>
      <c r="S12" s="20"/>
      <c r="T12" s="20"/>
      <c r="U12" s="3"/>
      <c r="V12" s="113"/>
      <c r="W12" s="113"/>
      <c r="X12" s="48"/>
      <c r="Y12" s="48"/>
      <c r="Z12" s="85">
        <f t="shared" si="1"/>
        <v>0</v>
      </c>
      <c r="AA12" s="39"/>
      <c r="AU12" s="14"/>
      <c r="AV12" s="14"/>
      <c r="AZ12" s="63"/>
    </row>
    <row r="13" spans="1:52" x14ac:dyDescent="0.35">
      <c r="P13" s="14"/>
      <c r="Q13" s="20"/>
      <c r="R13" s="20"/>
      <c r="S13" s="20"/>
      <c r="T13" s="20"/>
      <c r="U13" s="3"/>
      <c r="V13" s="113"/>
      <c r="W13" s="113"/>
      <c r="X13" s="48"/>
      <c r="Y13" s="48"/>
      <c r="Z13" s="85">
        <f t="shared" si="1"/>
        <v>0</v>
      </c>
      <c r="AA13" s="39"/>
    </row>
    <row r="14" spans="1:52" x14ac:dyDescent="0.35">
      <c r="P14" s="14"/>
      <c r="Q14" s="20"/>
      <c r="R14" s="20"/>
      <c r="S14" s="20"/>
      <c r="T14" s="20"/>
      <c r="U14" s="3"/>
      <c r="V14" s="113"/>
      <c r="W14" s="113"/>
      <c r="X14" s="48"/>
      <c r="Y14" s="48"/>
      <c r="Z14" s="85">
        <f t="shared" si="1"/>
        <v>0</v>
      </c>
      <c r="AA14" s="39"/>
      <c r="AU14" s="14"/>
      <c r="AV14" s="14"/>
      <c r="AW14" s="14"/>
      <c r="AX14" s="14"/>
      <c r="AY14" s="14"/>
    </row>
    <row r="15" spans="1:52" x14ac:dyDescent="0.35">
      <c r="P15" s="14"/>
      <c r="Q15" s="20"/>
      <c r="R15" s="20"/>
      <c r="S15" s="20"/>
      <c r="T15" s="20"/>
      <c r="U15" s="3"/>
      <c r="V15" s="113"/>
      <c r="W15" s="113"/>
      <c r="X15" s="48"/>
      <c r="Y15" s="48"/>
      <c r="Z15" s="85">
        <f t="shared" si="1"/>
        <v>0</v>
      </c>
      <c r="AU15" s="14"/>
      <c r="AV15" s="14"/>
      <c r="AW15" s="14"/>
      <c r="AX15" s="14"/>
      <c r="AY15" s="61"/>
    </row>
    <row r="16" spans="1:52" x14ac:dyDescent="0.35">
      <c r="P16" s="14"/>
      <c r="AT16" s="17"/>
      <c r="AU16" s="16"/>
      <c r="AV16" s="16"/>
      <c r="AX16" s="40"/>
      <c r="AY16" s="62"/>
    </row>
    <row r="17" spans="11:51" ht="18.5" x14ac:dyDescent="0.45">
      <c r="P17" s="14"/>
      <c r="R17" s="47" t="s">
        <v>37</v>
      </c>
      <c r="W17" s="14"/>
      <c r="X17" s="14"/>
      <c r="Y17" s="14"/>
      <c r="Z17" s="14"/>
      <c r="AA17" s="14"/>
      <c r="AT17" s="17"/>
      <c r="AU17" s="16"/>
      <c r="AV17" s="16"/>
      <c r="AX17" s="40"/>
      <c r="AY17" s="62"/>
    </row>
    <row r="18" spans="11:51" ht="38.5" x14ac:dyDescent="0.35">
      <c r="P18" s="14"/>
      <c r="R18" s="106" t="s">
        <v>72</v>
      </c>
      <c r="S18" s="106" t="s">
        <v>21</v>
      </c>
      <c r="T18" s="106" t="s">
        <v>45</v>
      </c>
      <c r="U18" s="105" t="s">
        <v>41</v>
      </c>
      <c r="V18" s="107" t="s">
        <v>42</v>
      </c>
      <c r="W18" s="106" t="s">
        <v>73</v>
      </c>
      <c r="X18" s="106" t="s">
        <v>43</v>
      </c>
      <c r="Y18" s="107" t="s">
        <v>44</v>
      </c>
      <c r="Z18" s="108" t="s">
        <v>77</v>
      </c>
      <c r="AA18" s="66"/>
      <c r="AU18" s="16"/>
      <c r="AV18" s="16"/>
      <c r="AX18" s="40"/>
      <c r="AY18" s="62"/>
    </row>
    <row r="19" spans="11:51" x14ac:dyDescent="0.35">
      <c r="P19" s="14"/>
      <c r="Q19"/>
      <c r="R19" s="23" t="s">
        <v>98</v>
      </c>
      <c r="S19" s="23" t="s">
        <v>99</v>
      </c>
      <c r="T19" s="73">
        <v>4</v>
      </c>
      <c r="U19" s="73">
        <v>70</v>
      </c>
      <c r="V19" s="89">
        <f>((T19-2)*U19) + (0.75*(2*U19))</f>
        <v>245</v>
      </c>
      <c r="W19" s="73">
        <v>3</v>
      </c>
      <c r="X19" s="73">
        <v>127</v>
      </c>
      <c r="Y19" s="89">
        <f>W19*X19</f>
        <v>381</v>
      </c>
      <c r="Z19" s="86">
        <f>V19+Y19</f>
        <v>626</v>
      </c>
      <c r="AA19" s="42"/>
      <c r="AU19" s="16"/>
      <c r="AV19" s="16"/>
      <c r="AX19" s="40"/>
      <c r="AY19" s="62"/>
    </row>
    <row r="20" spans="11:51" x14ac:dyDescent="0.35">
      <c r="P20" s="14"/>
      <c r="Q20"/>
      <c r="R20" s="19" t="s">
        <v>30</v>
      </c>
      <c r="S20" s="23" t="s">
        <v>100</v>
      </c>
      <c r="T20" s="73">
        <v>5</v>
      </c>
      <c r="U20" s="73">
        <v>72</v>
      </c>
      <c r="V20" s="89">
        <f t="shared" ref="V20:V21" si="2">((T20-2)*U20) + (0.75*(2*U20))</f>
        <v>324</v>
      </c>
      <c r="W20" s="73">
        <v>4</v>
      </c>
      <c r="X20" s="73">
        <v>127</v>
      </c>
      <c r="Y20" s="89">
        <f>W20*X20</f>
        <v>508</v>
      </c>
      <c r="Z20" s="86">
        <f>V20+Y20</f>
        <v>832</v>
      </c>
      <c r="AA20" s="87"/>
      <c r="AT20" s="17"/>
      <c r="AY20" s="62"/>
    </row>
    <row r="21" spans="11:51" x14ac:dyDescent="0.35">
      <c r="P21" s="14"/>
      <c r="Q21"/>
      <c r="R21" s="49"/>
      <c r="S21" s="49"/>
      <c r="T21" s="49"/>
      <c r="U21" s="49"/>
      <c r="V21" s="89">
        <f t="shared" si="2"/>
        <v>0</v>
      </c>
      <c r="W21" s="49"/>
      <c r="X21" s="49"/>
      <c r="Y21" s="90">
        <f>W21*X21</f>
        <v>0</v>
      </c>
      <c r="Z21" s="67">
        <f>V21+Y21</f>
        <v>0</v>
      </c>
      <c r="AT21" s="17"/>
      <c r="AU21" s="14"/>
      <c r="AV21" s="14"/>
      <c r="AW21" s="14"/>
      <c r="AX21" s="14"/>
      <c r="AY21" s="63"/>
    </row>
    <row r="22" spans="11:51" x14ac:dyDescent="0.35">
      <c r="P22" s="14"/>
      <c r="R22"/>
      <c r="S22"/>
      <c r="T22"/>
      <c r="U22"/>
      <c r="V22"/>
      <c r="W22"/>
      <c r="X22"/>
      <c r="Y22"/>
      <c r="Z22"/>
      <c r="AA22"/>
      <c r="AT22" s="17"/>
    </row>
    <row r="23" spans="11:51" x14ac:dyDescent="0.35">
      <c r="K23" s="33"/>
      <c r="P23" s="14"/>
      <c r="R23"/>
      <c r="S23"/>
      <c r="T23"/>
      <c r="U23"/>
      <c r="V23"/>
      <c r="W23"/>
      <c r="X23"/>
      <c r="Y23"/>
      <c r="Z23"/>
      <c r="AA23"/>
    </row>
    <row r="24" spans="11:51" ht="53.5" x14ac:dyDescent="0.35">
      <c r="K24" s="33"/>
      <c r="P24"/>
      <c r="R24"/>
      <c r="S24"/>
      <c r="T24"/>
      <c r="U24"/>
      <c r="V24"/>
      <c r="Y24" s="109" t="s">
        <v>78</v>
      </c>
      <c r="Z24" s="53">
        <f>SUM(Z8:Z21)</f>
        <v>1869</v>
      </c>
      <c r="AA24"/>
    </row>
    <row r="25" spans="11:51" x14ac:dyDescent="0.35">
      <c r="K25" s="33"/>
      <c r="AU25" s="14"/>
      <c r="AV25" s="14"/>
      <c r="AW25" s="14"/>
      <c r="AX25" s="14"/>
      <c r="AY25" s="63"/>
    </row>
    <row r="26" spans="11:51" x14ac:dyDescent="0.35">
      <c r="K26" s="33"/>
      <c r="AY26" s="13"/>
    </row>
    <row r="27" spans="11:51" x14ac:dyDescent="0.35">
      <c r="K27" s="33"/>
    </row>
    <row r="28" spans="11:51" x14ac:dyDescent="0.35">
      <c r="K28" s="33"/>
    </row>
    <row r="29" spans="11:51" x14ac:dyDescent="0.35">
      <c r="K29" s="33"/>
    </row>
    <row r="30" spans="11:51" x14ac:dyDescent="0.35">
      <c r="K30" s="33"/>
    </row>
    <row r="31" spans="11:51" ht="14.5" customHeight="1" x14ac:dyDescent="0.35">
      <c r="K31" s="33"/>
    </row>
    <row r="32" spans="11:51" x14ac:dyDescent="0.35">
      <c r="K32" s="33"/>
    </row>
    <row r="33" spans="11:26" x14ac:dyDescent="0.35">
      <c r="K33" s="33"/>
    </row>
    <row r="43" spans="11:26" x14ac:dyDescent="0.35">
      <c r="P43"/>
      <c r="Q43"/>
      <c r="R43"/>
      <c r="S43"/>
      <c r="T43"/>
      <c r="U43"/>
      <c r="V43"/>
      <c r="W43"/>
      <c r="X43"/>
      <c r="Y43"/>
      <c r="Z43"/>
    </row>
    <row r="44" spans="11:26" x14ac:dyDescent="0.35">
      <c r="P44"/>
      <c r="Q44"/>
      <c r="R44"/>
      <c r="S44"/>
      <c r="T44"/>
      <c r="U44"/>
      <c r="V44"/>
      <c r="W44"/>
      <c r="X44"/>
      <c r="Y44"/>
      <c r="Z44"/>
    </row>
    <row r="45" spans="11:26" x14ac:dyDescent="0.35">
      <c r="P45"/>
      <c r="Q45"/>
      <c r="R45"/>
      <c r="S45"/>
      <c r="T45"/>
      <c r="U45"/>
      <c r="V45"/>
      <c r="W45"/>
      <c r="X45"/>
      <c r="Y45"/>
      <c r="Z45"/>
    </row>
    <row r="46" spans="11:26" x14ac:dyDescent="0.35">
      <c r="Q46" s="39"/>
      <c r="R46" s="39"/>
      <c r="S46" s="14"/>
      <c r="T46" s="14"/>
      <c r="U46" s="41"/>
      <c r="V46" s="14"/>
      <c r="W46" s="14"/>
      <c r="Y46" s="40"/>
    </row>
    <row r="47" spans="11:26" x14ac:dyDescent="0.35">
      <c r="Q47" s="39"/>
      <c r="R47" s="39"/>
      <c r="U47" s="40"/>
      <c r="V47" s="14"/>
      <c r="W47" s="14"/>
      <c r="X47" s="22"/>
      <c r="Z47" s="40"/>
    </row>
    <row r="48" spans="11:26" x14ac:dyDescent="0.35">
      <c r="Q48" s="39"/>
      <c r="R48" s="39"/>
      <c r="U48" s="40"/>
      <c r="V48" s="14"/>
      <c r="W48" s="14"/>
      <c r="X48" s="14"/>
      <c r="Z48" s="40"/>
    </row>
    <row r="49" spans="5:27" x14ac:dyDescent="0.35">
      <c r="Q49" s="39"/>
      <c r="R49" s="39"/>
      <c r="U49" s="40"/>
      <c r="V49" s="14"/>
      <c r="W49" s="14"/>
      <c r="X49" s="14"/>
    </row>
    <row r="50" spans="5:27" x14ac:dyDescent="0.35">
      <c r="E50" s="13"/>
      <c r="F50" s="13"/>
      <c r="Q50" s="39"/>
      <c r="R50" s="39"/>
      <c r="U50" s="40"/>
      <c r="V50" s="14"/>
      <c r="W50" s="14"/>
      <c r="X50" s="14"/>
      <c r="Z50" s="40"/>
    </row>
    <row r="51" spans="5:27" x14ac:dyDescent="0.35">
      <c r="P51" s="14"/>
      <c r="Q51" s="14"/>
      <c r="R51" s="14"/>
      <c r="U51" s="40"/>
      <c r="X51" s="22"/>
      <c r="Y51" s="14"/>
      <c r="Z51" s="40"/>
    </row>
    <row r="53" spans="5:27" x14ac:dyDescent="0.35">
      <c r="Z53" s="14"/>
      <c r="AA53" s="41"/>
    </row>
    <row r="54" spans="5:27" x14ac:dyDescent="0.35">
      <c r="AA54" s="40"/>
    </row>
    <row r="55" spans="5:27" x14ac:dyDescent="0.35">
      <c r="AA55" s="40"/>
    </row>
    <row r="56" spans="5:27" x14ac:dyDescent="0.35">
      <c r="Z56" s="40"/>
      <c r="AA56" s="40"/>
    </row>
    <row r="63" spans="5:27" x14ac:dyDescent="0.35">
      <c r="AA63" s="14"/>
    </row>
    <row r="76" spans="16:26" x14ac:dyDescent="0.35">
      <c r="W76"/>
    </row>
    <row r="77" spans="16:26" x14ac:dyDescent="0.35">
      <c r="P77" s="14"/>
    </row>
    <row r="89" spans="16:18" x14ac:dyDescent="0.35">
      <c r="P89" s="14"/>
      <c r="Q89" s="14"/>
      <c r="R89" s="14"/>
    </row>
  </sheetData>
  <sheetProtection insertColumns="0" insertRows="0" insertHyperlinks="0" sort="0"/>
  <mergeCells count="14">
    <mergeCell ref="B1:F1"/>
    <mergeCell ref="J4:N4"/>
    <mergeCell ref="S4:W4"/>
    <mergeCell ref="V6:W6"/>
    <mergeCell ref="X6:Y6"/>
    <mergeCell ref="C3:E3"/>
    <mergeCell ref="C4:E4"/>
    <mergeCell ref="AD4:AG4"/>
    <mergeCell ref="AL4:AR4"/>
    <mergeCell ref="K3:M3"/>
    <mergeCell ref="S3:W3"/>
    <mergeCell ref="AE3:AG3"/>
    <mergeCell ref="AM3:AP3"/>
    <mergeCell ref="AU3:AW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Applicant Information</vt:lpstr>
      <vt:lpstr>Y1 Budget</vt:lpstr>
      <vt:lpstr>Y1 Budget Justification </vt:lpstr>
      <vt:lpstr>1-Tm Fed Funding Budget</vt:lpstr>
      <vt:lpstr>1-Tm Fed Funding Justification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CBOs Budget Workbook for Overdose Data to Action in States (OD2A-S)</dc:title>
  <dc:creator>WashingtonStateDepartmentofHealth4@doh.wa.gov</dc:creator>
  <cp:lastModifiedBy>Shankar, Anjali (DOH)</cp:lastModifiedBy>
  <dcterms:created xsi:type="dcterms:W3CDTF">2015-06-05T18:17:20Z</dcterms:created>
  <dcterms:modified xsi:type="dcterms:W3CDTF">2025-01-20T21:43:25Z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2024-05-03T00:45:48Z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6bbf8fea-98d4-4b5c-9428-f6b81a203131</vt:lpwstr>
  </property>
  <property fmtid="{D5CDD505-2E9C-101B-9397-08002B2CF9AE}" pid="8" name="MSIP_Label_1520fa42-cf58-4c22-8b93-58cf1d3bd1cb_ContentBits">
    <vt:lpwstr>0</vt:lpwstr>
  </property>
</Properties>
</file>