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907FCD54-500A-4617-ADFA-DF1ED42C78A3}" xr6:coauthVersionLast="47" xr6:coauthVersionMax="47" xr10:uidLastSave="{00000000-0000-0000-0000-000000000000}"/>
  <bookViews>
    <workbookView xWindow="-120" yWindow="-120" windowWidth="29040" windowHeight="15720" xr2:uid="{00000000-000D-0000-FFFF-FFFF00000000}"/>
  </bookViews>
  <sheets>
    <sheet name="DOHform 346-095" sheetId="7" r:id="rId1"/>
  </sheets>
  <externalReferences>
    <externalReference r:id="rId2"/>
  </externalReference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7" l="1"/>
  <c r="J11" i="7"/>
  <c r="I11" i="7"/>
  <c r="H11" i="7"/>
  <c r="G11" i="7"/>
  <c r="F11" i="7"/>
  <c r="J10" i="7"/>
  <c r="K10" i="7" s="1"/>
  <c r="I10" i="7"/>
  <c r="H10" i="7"/>
  <c r="G10" i="7"/>
  <c r="F10" i="7"/>
  <c r="J9" i="7"/>
  <c r="I9" i="7"/>
  <c r="H9" i="7"/>
  <c r="G9" i="7"/>
  <c r="K9" i="7" s="1"/>
  <c r="F9" i="7"/>
  <c r="J8" i="7"/>
  <c r="I8" i="7"/>
  <c r="H8" i="7"/>
  <c r="G8" i="7"/>
  <c r="F8" i="7"/>
  <c r="K8" i="7" s="1"/>
  <c r="J7" i="7"/>
  <c r="I7" i="7"/>
  <c r="H7" i="7"/>
  <c r="G7" i="7"/>
  <c r="K7" i="7" s="1"/>
  <c r="F7" i="7"/>
</calcChain>
</file>

<file path=xl/sharedStrings.xml><?xml version="1.0" encoding="utf-8"?>
<sst xmlns="http://schemas.openxmlformats.org/spreadsheetml/2006/main" count="49" uniqueCount="46">
  <si>
    <t>Compensation of Hospital Employees</t>
  </si>
  <si>
    <t>DOH 346-095 April 2023</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</si>
  <si>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</si>
  <si>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</si>
  <si>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</si>
  <si>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</si>
  <si>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</si>
  <si>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</si>
  <si>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</si>
  <si>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</si>
  <si>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</si>
  <si>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</si>
  <si>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</si>
  <si>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</si>
  <si>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</si>
  <si>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</si>
  <si>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</si>
  <si>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</si>
  <si>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</si>
  <si>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</si>
  <si>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</si>
  <si>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</si>
  <si>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</si>
  <si>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</si>
  <si>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</si>
  <si>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</si>
  <si>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</si>
  <si>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</si>
  <si>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</si>
  <si>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</si>
  <si>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</si>
  <si>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</si>
  <si>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</si>
  <si>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</si>
  <si>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</si>
  <si>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</si>
  <si>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Y</t>
  </si>
  <si>
    <t>Entity Name: Overlake Hospital Medical Center</t>
  </si>
  <si>
    <t>J. Michael Marsh</t>
  </si>
  <si>
    <t>N</t>
  </si>
  <si>
    <t>David Knoepfler</t>
  </si>
  <si>
    <t>Kelan Koenig</t>
  </si>
  <si>
    <t>Calendar Year: 2024</t>
  </si>
  <si>
    <t>Michelle Curry</t>
  </si>
  <si>
    <t>Scott Waters</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</si>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</sst>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sz val="8"/>
      <color theme="1"/>
      <name val="Times New Roman"/>
      <family val="2"/>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thin">
        <color indexed="64"/>
      </bottom>
      <diagonal/>
    </border>
    <border>
      <left/>
      <right/>
      <top style="thin">
        <color indexed="64"/>
      </top>
      <bottom/>
      <diagonal/>
    </border>
  </borders>
  <cellStyleXfs count="5">
    <xf numFmtId="0" fontId="0" fillId="0" borderId="0"/>
    <xf numFmtId="0" fontId="5" fillId="0" borderId="0" applyNumberFormat="0" applyFill="0" applyBorder="0" applyAlignment="0" applyProtection="0"/>
    <xf numFmtId="0" fontId="18" fillId="0" borderId="0"/>
    <xf numFmtId="43" fontId="7" fillId="0" borderId="0" applyFont="0" applyFill="0" applyBorder="0" applyAlignment="0" applyProtection="0"/>
    <xf numFmtId="44" fontId="7" fillId="0" borderId="0" applyFont="0" applyFill="0" applyBorder="0" applyAlignment="0" applyProtection="0"/>
  </cellStyleXfs>
  <cellXfs count="84">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0" fontId="8" fillId="0" borderId="0" xfId="0" applyFont="1"/>
    <xf numFmtId="37" fontId="4" fillId="0" borderId="0" xfId="0" applyNumberFormat="1" applyFont="1" applyAlignment="1">
      <alignment horizontal="centerContinuous"/>
    </xf>
    <xf numFmtId="37" fontId="4" fillId="0" borderId="7"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left"/>
    </xf>
    <xf numFmtId="0" fontId="8" fillId="0" borderId="5" xfId="0" applyFont="1" applyBorder="1"/>
    <xf numFmtId="0" fontId="8" fillId="0" borderId="8" xfId="0" applyFont="1" applyBorder="1" applyAlignment="1">
      <alignment horizontal="right"/>
    </xf>
    <xf numFmtId="37" fontId="4" fillId="0" borderId="9" xfId="0" applyNumberFormat="1" applyFont="1" applyBorder="1"/>
    <xf numFmtId="37" fontId="4" fillId="0" borderId="3" xfId="0" quotePrefix="1" applyNumberFormat="1" applyFont="1" applyBorder="1" applyAlignment="1">
      <alignment horizontal="left"/>
    </xf>
    <xf numFmtId="37" fontId="4" fillId="0" borderId="3" xfId="0" applyNumberFormat="1" applyFont="1" applyBorder="1"/>
    <xf numFmtId="0" fontId="8" fillId="0" borderId="3" xfId="0" applyFont="1" applyBorder="1" applyAlignment="1">
      <alignment horizontal="center"/>
    </xf>
    <xf numFmtId="37" fontId="4" fillId="0" borderId="3" xfId="0" applyNumberFormat="1" applyFont="1" applyBorder="1" applyAlignment="1">
      <alignment horizontal="right"/>
    </xf>
    <xf numFmtId="0" fontId="8" fillId="0" borderId="3" xfId="0" applyFont="1" applyBorder="1"/>
    <xf numFmtId="0" fontId="8" fillId="0" borderId="6" xfId="0" applyFont="1" applyBorder="1" applyAlignment="1">
      <alignment horizontal="center"/>
    </xf>
    <xf numFmtId="37" fontId="4" fillId="0" borderId="10" xfId="0" applyNumberFormat="1" applyFont="1" applyBorder="1"/>
    <xf numFmtId="37" fontId="4" fillId="0" borderId="2" xfId="0" applyNumberFormat="1" applyFont="1" applyBorder="1"/>
    <xf numFmtId="37" fontId="4" fillId="0" borderId="4" xfId="0" applyNumberFormat="1" applyFont="1" applyBorder="1"/>
    <xf numFmtId="0" fontId="8" fillId="0" borderId="11"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0" fontId="14" fillId="0" borderId="0" xfId="0" applyFont="1"/>
    <xf numFmtId="0" fontId="15" fillId="0" borderId="0" xfId="0" applyFont="1"/>
    <xf numFmtId="37" fontId="13" fillId="0" borderId="0" xfId="1" quotePrefix="1" applyNumberFormat="1" applyFont="1" applyAlignment="1">
      <alignment horizontal="left"/>
    </xf>
    <xf numFmtId="0" fontId="8" fillId="0" borderId="0" xfId="0" applyFont="1" applyAlignment="1">
      <alignment horizont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5" xfId="0" applyNumberFormat="1" applyFont="1" applyBorder="1"/>
    <xf numFmtId="49" fontId="4" fillId="0" borderId="3" xfId="0" applyNumberFormat="1" applyFont="1" applyBorder="1"/>
    <xf numFmtId="0" fontId="13" fillId="0" borderId="0" xfId="1" quotePrefix="1" applyFont="1" applyAlignment="1">
      <alignment horizontal="left"/>
    </xf>
    <xf numFmtId="37" fontId="7" fillId="0" borderId="0" xfId="0" quotePrefix="1" applyNumberFormat="1" applyFont="1" applyAlignment="1">
      <alignment horizontal="left" wrapText="1"/>
    </xf>
    <xf numFmtId="0" fontId="2" fillId="0" borderId="0" xfId="0" applyFont="1"/>
    <xf numFmtId="37" fontId="4" fillId="0" borderId="1" xfId="2" applyNumberFormat="1" applyFont="1" applyBorder="1" applyAlignment="1">
      <alignment vertical="center"/>
    </xf>
    <xf numFmtId="37" fontId="4" fillId="0" borderId="14" xfId="0" applyNumberFormat="1" applyFont="1" applyBorder="1"/>
    <xf numFmtId="37" fontId="4" fillId="0" borderId="16" xfId="0" applyNumberFormat="1" applyFont="1" applyBorder="1"/>
    <xf numFmtId="37" fontId="4" fillId="0" borderId="18" xfId="0" applyNumberFormat="1" applyFont="1" applyBorder="1" applyAlignment="1">
      <alignment vertical="center"/>
    </xf>
    <xf numFmtId="37" fontId="4" fillId="0" borderId="19" xfId="0" applyNumberFormat="1" applyFont="1" applyBorder="1"/>
    <xf numFmtId="37" fontId="4" fillId="0" borderId="20" xfId="0" applyNumberFormat="1" applyFont="1" applyBorder="1"/>
    <xf numFmtId="37" fontId="4" fillId="0" borderId="21" xfId="0" applyNumberFormat="1" applyFont="1" applyBorder="1"/>
    <xf numFmtId="37" fontId="4" fillId="0" borderId="22" xfId="0" applyNumberFormat="1" applyFont="1" applyBorder="1"/>
    <xf numFmtId="37" fontId="4" fillId="0" borderId="23" xfId="0" applyNumberFormat="1" applyFont="1" applyBorder="1"/>
    <xf numFmtId="37" fontId="4" fillId="0" borderId="25" xfId="0" quotePrefix="1" applyNumberFormat="1" applyFont="1" applyBorder="1" applyAlignment="1">
      <alignment horizontal="center" wrapText="1"/>
    </xf>
    <xf numFmtId="37" fontId="4" fillId="0" borderId="26" xfId="0" quotePrefix="1" applyNumberFormat="1" applyFont="1" applyBorder="1" applyAlignment="1">
      <alignment horizontal="center" wrapText="1"/>
    </xf>
    <xf numFmtId="37" fontId="4" fillId="0" borderId="0" xfId="0" applyNumberFormat="1" applyFont="1" applyAlignment="1">
      <alignment horizontal="right"/>
    </xf>
    <xf numFmtId="37" fontId="4" fillId="0" borderId="8" xfId="0" applyNumberFormat="1" applyFont="1" applyBorder="1"/>
    <xf numFmtId="37" fontId="4" fillId="0" borderId="16" xfId="0" applyNumberFormat="1" applyFont="1" applyBorder="1" applyAlignment="1">
      <alignment vertical="center"/>
    </xf>
    <xf numFmtId="37" fontId="4" fillId="0" borderId="28" xfId="0" applyNumberFormat="1" applyFont="1" applyBorder="1"/>
    <xf numFmtId="37" fontId="4" fillId="0" borderId="7" xfId="0" quotePrefix="1" applyNumberFormat="1" applyFont="1" applyBorder="1" applyAlignment="1">
      <alignment horizontal="left"/>
    </xf>
    <xf numFmtId="37" fontId="4" fillId="0" borderId="27" xfId="0" applyNumberFormat="1" applyFont="1" applyBorder="1"/>
    <xf numFmtId="37" fontId="4" fillId="0" borderId="30" xfId="0" quotePrefix="1" applyNumberFormat="1" applyFont="1" applyBorder="1" applyAlignment="1">
      <alignment horizontal="left" wrapText="1"/>
    </xf>
    <xf numFmtId="37" fontId="4" fillId="0" borderId="31" xfId="0" quotePrefix="1" applyNumberFormat="1" applyFont="1" applyBorder="1" applyAlignment="1">
      <alignment horizontal="center" wrapText="1"/>
    </xf>
    <xf numFmtId="37" fontId="4" fillId="0" borderId="32"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33" xfId="0" quotePrefix="1" applyNumberFormat="1" applyFont="1" applyBorder="1" applyAlignment="1">
      <alignment horizontal="center" wrapText="1"/>
    </xf>
    <xf numFmtId="37" fontId="4" fillId="0" borderId="34" xfId="0" quotePrefix="1" applyNumberFormat="1" applyFont="1" applyBorder="1" applyAlignment="1">
      <alignment horizontal="center" wrapText="1"/>
    </xf>
    <xf numFmtId="37" fontId="4" fillId="0" borderId="35" xfId="0" quotePrefix="1" applyNumberFormat="1" applyFont="1" applyBorder="1" applyAlignment="1">
      <alignment horizontal="center" vertical="center"/>
    </xf>
    <xf numFmtId="37" fontId="4" fillId="0" borderId="29" xfId="2" applyNumberFormat="1" applyFont="1" applyBorder="1"/>
    <xf numFmtId="37" fontId="4" fillId="0" borderId="36" xfId="2" applyNumberFormat="1" applyFont="1" applyBorder="1" applyAlignment="1">
      <alignment vertical="center"/>
    </xf>
    <xf numFmtId="37" fontId="4" fillId="0" borderId="14" xfId="0" applyNumberFormat="1" applyFont="1" applyBorder="1" applyAlignment="1">
      <alignment vertical="center"/>
    </xf>
    <xf numFmtId="37" fontId="4" fillId="0" borderId="37" xfId="0" applyNumberFormat="1" applyFont="1" applyBorder="1"/>
    <xf numFmtId="37" fontId="4" fillId="0" borderId="38" xfId="0" applyNumberFormat="1" applyFont="1" applyBorder="1"/>
    <xf numFmtId="37" fontId="4" fillId="0" borderId="15" xfId="2" applyNumberFormat="1" applyFont="1" applyBorder="1"/>
    <xf numFmtId="37" fontId="4" fillId="0" borderId="39" xfId="0" applyNumberFormat="1" applyFont="1" applyBorder="1"/>
    <xf numFmtId="37" fontId="4" fillId="0" borderId="1" xfId="0" applyNumberFormat="1" applyFont="1" applyBorder="1"/>
    <xf numFmtId="37" fontId="4" fillId="0" borderId="15" xfId="0" applyNumberFormat="1" applyFont="1" applyBorder="1"/>
    <xf numFmtId="37" fontId="4" fillId="0" borderId="17" xfId="0" applyNumberFormat="1" applyFont="1" applyBorder="1"/>
    <xf numFmtId="37" fontId="7" fillId="0" borderId="40" xfId="0" applyNumberFormat="1" applyFont="1" applyBorder="1" applyAlignment="1">
      <alignment horizontal="left" vertical="center"/>
    </xf>
    <xf numFmtId="37" fontId="4" fillId="0" borderId="5" xfId="0" applyNumberFormat="1" applyFont="1" applyBorder="1" applyAlignment="1">
      <alignment horizontal="center"/>
    </xf>
    <xf numFmtId="0" fontId="8" fillId="0" borderId="29" xfId="0" quotePrefix="1"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37" fontId="7" fillId="0" borderId="0" xfId="0" quotePrefix="1" applyNumberFormat="1" applyFont="1" applyAlignment="1">
      <alignment horizontal="left" wrapText="1"/>
    </xf>
    <xf numFmtId="0" fontId="1" fillId="0" borderId="0" xfId="0" applyFont="1"/>
  </cellXfs>
  <cellStyles count="5">
    <cellStyle name="Comma 2" xfId="3" xr:uid="{00000000-0005-0000-0000-000000000000}"/>
    <cellStyle name="Currency 4" xfId="4" xr:uid="{00000000-0005-0000-0000-000001000000}"/>
    <cellStyle name="Hyperlink" xfId="1" builtinId="8"/>
    <cellStyle name="Normal" xfId="0" builtinId="0"/>
    <cellStyle name="Normal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9C4971C-33A2-4A6D-A516-E676F159D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0170" y="77610"/>
          <a:ext cx="2503311" cy="6356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CCOUNTING\External%20Filings\Dept%20of%20Health\Compensation%20of%205%20Highest%20Paid%20Employees%20Report\CY%2024%20reported%20in%2025\COMP131-2024%20working%20copy.xlsx" TargetMode="External"/><Relationship Id="rId1" Type="http://schemas.openxmlformats.org/officeDocument/2006/relationships/externalLinkPath" Target="file:///G:\ACCOUNTING\External%20Filings\Dept%20of%20Health\Compensation%20of%205%20Highest%20Paid%20Employees%20Report\CY%2024%20reported%20in%2025\COMP131-2024%20working%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Hform 346-095"/>
      <sheetName val="Salary &amp; Benefit Calc"/>
      <sheetName val="Instructions"/>
    </sheetNames>
    <sheetDataSet>
      <sheetData sheetId="0" refreshError="1"/>
      <sheetData sheetId="1" refreshError="1">
        <row r="12">
          <cell r="L12">
            <v>1027502.2</v>
          </cell>
          <cell r="M12">
            <v>457663</v>
          </cell>
          <cell r="N12">
            <v>116980.84</v>
          </cell>
          <cell r="R12">
            <v>129007.53</v>
          </cell>
          <cell r="S12">
            <v>22515.119999999999</v>
          </cell>
        </row>
        <row r="13">
          <cell r="L13">
            <v>540926.31000000006</v>
          </cell>
          <cell r="M13">
            <v>198211</v>
          </cell>
          <cell r="N13">
            <v>71726.559999999998</v>
          </cell>
          <cell r="R13">
            <v>83983.22</v>
          </cell>
          <cell r="S13">
            <v>22118.400000000001</v>
          </cell>
        </row>
        <row r="14">
          <cell r="L14">
            <v>534057.30999999994</v>
          </cell>
          <cell r="M14">
            <v>202312</v>
          </cell>
          <cell r="N14">
            <v>39501.800000000003</v>
          </cell>
          <cell r="R14">
            <v>76264.239999999991</v>
          </cell>
          <cell r="S14">
            <v>22118.400000000001</v>
          </cell>
        </row>
        <row r="15">
          <cell r="L15">
            <v>352316.18</v>
          </cell>
          <cell r="M15">
            <v>121166</v>
          </cell>
          <cell r="N15">
            <v>118076.32999999999</v>
          </cell>
          <cell r="R15">
            <v>48589.16</v>
          </cell>
          <cell r="S15">
            <v>14232.779999999999</v>
          </cell>
        </row>
        <row r="16">
          <cell r="L16">
            <v>379665.03</v>
          </cell>
          <cell r="M16">
            <v>163490</v>
          </cell>
          <cell r="N16">
            <v>1975.35</v>
          </cell>
          <cell r="R16">
            <v>58031.56</v>
          </cell>
          <cell r="S16">
            <v>30196.14</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A36" sqref="A36"/>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35">
      <c r="B1" s="36" t="s">
        <v>0</v>
      </c>
      <c r="C1" s="6"/>
      <c r="D1" s="6"/>
      <c r="E1" s="6"/>
      <c r="F1" s="6"/>
      <c r="G1" s="6"/>
      <c r="H1" s="6"/>
      <c r="I1" s="1"/>
    </row>
    <row r="2" spans="1:11" s="5" customFormat="1" thickBot="1" x14ac:dyDescent="0.25">
      <c r="B2" s="1"/>
      <c r="C2" s="6"/>
      <c r="D2" s="6"/>
      <c r="E2" s="6"/>
      <c r="F2" s="6"/>
      <c r="G2" s="6"/>
      <c r="H2" s="6"/>
      <c r="I2" s="6"/>
      <c r="K2" s="37" t="s">
        <v>1</v>
      </c>
    </row>
    <row r="3" spans="1:11" s="5" customFormat="1" ht="14.25" x14ac:dyDescent="0.2">
      <c r="B3" s="7"/>
      <c r="C3" s="8" t="s">
        <v>42</v>
      </c>
      <c r="D3" s="38"/>
      <c r="E3" s="9"/>
      <c r="F3" s="10"/>
      <c r="G3" s="78"/>
      <c r="H3" s="78"/>
      <c r="I3" s="9"/>
      <c r="J3" s="11"/>
      <c r="K3" s="12"/>
    </row>
    <row r="4" spans="1:11" s="5" customFormat="1" thickBot="1" x14ac:dyDescent="0.25">
      <c r="B4" s="13"/>
      <c r="C4" s="14" t="s">
        <v>37</v>
      </c>
      <c r="D4" s="39"/>
      <c r="E4" s="15"/>
      <c r="F4" s="16"/>
      <c r="G4" s="16"/>
      <c r="H4" s="16"/>
      <c r="I4" s="17"/>
      <c r="J4" s="18"/>
      <c r="K4" s="19"/>
    </row>
    <row r="5" spans="1:11" s="5" customFormat="1" ht="14.25" x14ac:dyDescent="0.2">
      <c r="B5" s="57"/>
      <c r="C5" s="58"/>
      <c r="D5" s="9"/>
      <c r="E5" s="55"/>
      <c r="F5" s="79" t="s">
        <v>2</v>
      </c>
      <c r="G5" s="80"/>
      <c r="H5" s="81"/>
      <c r="I5" s="54"/>
      <c r="K5" s="23"/>
    </row>
    <row r="6" spans="1:11" s="5" customFormat="1" ht="58.5" thickBot="1" x14ac:dyDescent="0.3">
      <c r="B6" s="59"/>
      <c r="C6" s="60" t="s">
        <v>3</v>
      </c>
      <c r="D6" s="61" t="s">
        <v>4</v>
      </c>
      <c r="E6" s="62" t="s">
        <v>5</v>
      </c>
      <c r="F6" s="63" t="s">
        <v>6</v>
      </c>
      <c r="G6" s="52" t="s">
        <v>7</v>
      </c>
      <c r="H6" s="53" t="s">
        <v>8</v>
      </c>
      <c r="I6" s="64" t="s">
        <v>9</v>
      </c>
      <c r="J6" s="65" t="s">
        <v>10</v>
      </c>
      <c r="K6" s="62" t="s">
        <v>11</v>
      </c>
    </row>
    <row r="7" spans="1:11" s="5" customFormat="1" ht="23.45" customHeight="1" x14ac:dyDescent="0.2">
      <c r="A7" s="35"/>
      <c r="B7" s="66" t="s">
        <v>12</v>
      </c>
      <c r="C7" s="67" t="s">
        <v>38</v>
      </c>
      <c r="D7" s="68" t="s">
        <v>36</v>
      </c>
      <c r="E7" s="69"/>
      <c r="F7" s="20">
        <f>'[1]Salary &amp; Benefit Calc'!L12</f>
        <v>1027502.2</v>
      </c>
      <c r="G7" s="22">
        <f>'[1]Salary &amp; Benefit Calc'!M12</f>
        <v>457663</v>
      </c>
      <c r="H7" s="51">
        <f>'[1]Salary &amp; Benefit Calc'!N12</f>
        <v>116980.84</v>
      </c>
      <c r="I7" s="70">
        <f>'[1]Salary &amp; Benefit Calc'!R12</f>
        <v>129007.53</v>
      </c>
      <c r="J7" s="71">
        <f>'[1]Salary &amp; Benefit Calc'!S12</f>
        <v>22515.119999999999</v>
      </c>
      <c r="K7" s="44">
        <f>SUM(F7:J7)</f>
        <v>1753668.6900000002</v>
      </c>
    </row>
    <row r="8" spans="1:11" s="5" customFormat="1" ht="23.45" customHeight="1" x14ac:dyDescent="0.2">
      <c r="A8" s="35"/>
      <c r="B8" s="66" t="s">
        <v>13</v>
      </c>
      <c r="C8" s="72" t="s">
        <v>40</v>
      </c>
      <c r="D8" s="43" t="s">
        <v>39</v>
      </c>
      <c r="E8" s="56"/>
      <c r="F8" s="20">
        <f>'[1]Salary &amp; Benefit Calc'!L13</f>
        <v>540926.31000000006</v>
      </c>
      <c r="G8" s="22">
        <f>'[1]Salary &amp; Benefit Calc'!M13</f>
        <v>198211</v>
      </c>
      <c r="H8" s="73">
        <f>'[1]Salary &amp; Benefit Calc'!N13</f>
        <v>71726.559999999998</v>
      </c>
      <c r="I8" s="74">
        <f>'[1]Salary &amp; Benefit Calc'!R13</f>
        <v>83983.22</v>
      </c>
      <c r="J8" s="74">
        <f>'[1]Salary &amp; Benefit Calc'!S13</f>
        <v>22118.400000000001</v>
      </c>
      <c r="K8" s="45">
        <f t="shared" ref="K8:K11" si="0">SUM(F8:J8)</f>
        <v>916965.49000000011</v>
      </c>
    </row>
    <row r="9" spans="1:11" s="5" customFormat="1" ht="23.45" customHeight="1" x14ac:dyDescent="0.2">
      <c r="A9" s="35"/>
      <c r="B9" s="66" t="s">
        <v>14</v>
      </c>
      <c r="C9" s="72" t="s">
        <v>41</v>
      </c>
      <c r="D9" s="43" t="s">
        <v>39</v>
      </c>
      <c r="E9" s="56"/>
      <c r="F9" s="20">
        <f>'[1]Salary &amp; Benefit Calc'!L14</f>
        <v>534057.30999999994</v>
      </c>
      <c r="G9" s="22">
        <f>'[1]Salary &amp; Benefit Calc'!M14</f>
        <v>202312</v>
      </c>
      <c r="H9" s="73">
        <f>'[1]Salary &amp; Benefit Calc'!N14</f>
        <v>39501.800000000003</v>
      </c>
      <c r="I9" s="74">
        <f>'[1]Salary &amp; Benefit Calc'!R14</f>
        <v>76264.239999999991</v>
      </c>
      <c r="J9" s="74">
        <f>'[1]Salary &amp; Benefit Calc'!S14</f>
        <v>22118.400000000001</v>
      </c>
      <c r="K9" s="45">
        <f t="shared" si="0"/>
        <v>874253.75</v>
      </c>
    </row>
    <row r="10" spans="1:11" s="5" customFormat="1" ht="23.45" customHeight="1" x14ac:dyDescent="0.2">
      <c r="A10" s="35"/>
      <c r="B10" s="66" t="s">
        <v>15</v>
      </c>
      <c r="C10" s="72" t="s">
        <v>43</v>
      </c>
      <c r="D10" s="43" t="s">
        <v>39</v>
      </c>
      <c r="E10" s="56"/>
      <c r="F10" s="20">
        <f>'[1]Salary &amp; Benefit Calc'!L15</f>
        <v>352316.18</v>
      </c>
      <c r="G10" s="22">
        <f>'[1]Salary &amp; Benefit Calc'!M15</f>
        <v>121166</v>
      </c>
      <c r="H10" s="73">
        <f>'[1]Salary &amp; Benefit Calc'!N15</f>
        <v>118076.32999999999</v>
      </c>
      <c r="I10" s="74">
        <f>'[1]Salary &amp; Benefit Calc'!R15</f>
        <v>48589.16</v>
      </c>
      <c r="J10" s="74">
        <f>'[1]Salary &amp; Benefit Calc'!S15</f>
        <v>14232.779999999999</v>
      </c>
      <c r="K10" s="45">
        <f t="shared" si="0"/>
        <v>654380.45000000007</v>
      </c>
    </row>
    <row r="11" spans="1:11" s="5" customFormat="1" ht="23.45" customHeight="1" x14ac:dyDescent="0.2">
      <c r="A11" s="35"/>
      <c r="B11" s="66" t="s">
        <v>16</v>
      </c>
      <c r="C11" s="72" t="s">
        <v>44</v>
      </c>
      <c r="D11" s="43" t="s">
        <v>39</v>
      </c>
      <c r="E11" s="56"/>
      <c r="F11" s="20">
        <f>'[1]Salary &amp; Benefit Calc'!L16</f>
        <v>379665.03</v>
      </c>
      <c r="G11" s="22">
        <f>'[1]Salary &amp; Benefit Calc'!M16</f>
        <v>163490</v>
      </c>
      <c r="H11" s="73">
        <f>'[1]Salary &amp; Benefit Calc'!N16</f>
        <v>1975.35</v>
      </c>
      <c r="I11" s="74">
        <f>'[1]Salary &amp; Benefit Calc'!R16</f>
        <v>58031.56</v>
      </c>
      <c r="J11" s="74">
        <f>'[1]Salary &amp; Benefit Calc'!S16</f>
        <v>30196.14</v>
      </c>
      <c r="K11" s="45">
        <f t="shared" si="0"/>
        <v>633358.07999999996</v>
      </c>
    </row>
    <row r="12" spans="1:11" s="5" customFormat="1" ht="23.45" customHeight="1" x14ac:dyDescent="0.2">
      <c r="A12" s="35"/>
      <c r="B12" s="66" t="s">
        <v>17</v>
      </c>
      <c r="C12" s="72"/>
      <c r="D12" s="4"/>
      <c r="E12" s="4"/>
      <c r="F12" s="74"/>
      <c r="G12" s="74"/>
      <c r="H12" s="74"/>
      <c r="I12" s="49"/>
      <c r="J12" s="21"/>
      <c r="K12" s="45"/>
    </row>
    <row r="13" spans="1:11" s="5" customFormat="1" ht="23.45" customHeight="1" x14ac:dyDescent="0.2">
      <c r="A13" s="35"/>
      <c r="B13" s="66" t="s">
        <v>18</v>
      </c>
      <c r="C13" s="75"/>
      <c r="D13" s="4"/>
      <c r="E13" s="4"/>
      <c r="F13" s="74"/>
      <c r="G13" s="74"/>
      <c r="H13" s="74"/>
      <c r="I13" s="49"/>
      <c r="J13" s="21"/>
      <c r="K13" s="45"/>
    </row>
    <row r="14" spans="1:11" s="5" customFormat="1" ht="23.45" customHeight="1" x14ac:dyDescent="0.2">
      <c r="A14" s="35"/>
      <c r="B14" s="66" t="s">
        <v>19</v>
      </c>
      <c r="C14" s="75"/>
      <c r="D14" s="4"/>
      <c r="E14" s="4"/>
      <c r="F14" s="74"/>
      <c r="G14" s="74"/>
      <c r="H14" s="74"/>
      <c r="I14" s="49"/>
      <c r="J14" s="21"/>
      <c r="K14" s="45"/>
    </row>
    <row r="15" spans="1:11" s="5" customFormat="1" ht="23.45" customHeight="1" x14ac:dyDescent="0.2">
      <c r="A15" s="35"/>
      <c r="B15" s="66" t="s">
        <v>20</v>
      </c>
      <c r="C15" s="75"/>
      <c r="D15" s="4"/>
      <c r="E15" s="4"/>
      <c r="F15" s="74"/>
      <c r="G15" s="74"/>
      <c r="H15" s="74"/>
      <c r="I15" s="49"/>
      <c r="J15" s="21"/>
      <c r="K15" s="45"/>
    </row>
    <row r="16" spans="1:11" s="5" customFormat="1" ht="23.45" customHeight="1" x14ac:dyDescent="0.2">
      <c r="A16" s="35"/>
      <c r="B16" s="66" t="s">
        <v>21</v>
      </c>
      <c r="C16" s="75"/>
      <c r="D16" s="4"/>
      <c r="E16" s="4"/>
      <c r="F16" s="74"/>
      <c r="G16" s="74"/>
      <c r="H16" s="74"/>
      <c r="I16" s="49"/>
      <c r="J16" s="21"/>
      <c r="K16" s="45"/>
    </row>
    <row r="17" spans="1:11" s="5" customFormat="1" ht="23.45" customHeight="1" x14ac:dyDescent="0.2">
      <c r="A17" s="35"/>
      <c r="B17" s="66" t="s">
        <v>22</v>
      </c>
      <c r="C17" s="75"/>
      <c r="D17" s="4"/>
      <c r="E17" s="4"/>
      <c r="F17" s="74"/>
      <c r="G17" s="74"/>
      <c r="H17" s="74"/>
      <c r="I17" s="49"/>
      <c r="J17" s="21"/>
      <c r="K17" s="45"/>
    </row>
    <row r="18" spans="1:11" s="5" customFormat="1" ht="23.45" customHeight="1" x14ac:dyDescent="0.2">
      <c r="A18" s="35"/>
      <c r="B18" s="66" t="s">
        <v>23</v>
      </c>
      <c r="C18" s="75"/>
      <c r="D18" s="4"/>
      <c r="E18" s="4"/>
      <c r="F18" s="74"/>
      <c r="G18" s="74"/>
      <c r="H18" s="74"/>
      <c r="I18" s="49"/>
      <c r="J18" s="21"/>
      <c r="K18" s="45"/>
    </row>
    <row r="19" spans="1:11" s="5" customFormat="1" ht="23.45" customHeight="1" x14ac:dyDescent="0.2">
      <c r="A19" s="35"/>
      <c r="B19" s="66" t="s">
        <v>24</v>
      </c>
      <c r="C19" s="75"/>
      <c r="D19" s="4"/>
      <c r="E19" s="4"/>
      <c r="F19" s="74"/>
      <c r="G19" s="74"/>
      <c r="H19" s="74"/>
      <c r="I19" s="49"/>
      <c r="J19" s="21"/>
      <c r="K19" s="45"/>
    </row>
    <row r="20" spans="1:11" s="5" customFormat="1" ht="23.45" customHeight="1" x14ac:dyDescent="0.2">
      <c r="A20" s="35"/>
      <c r="B20" s="66" t="s">
        <v>25</v>
      </c>
      <c r="C20" s="75"/>
      <c r="D20" s="4"/>
      <c r="E20" s="4"/>
      <c r="F20" s="74"/>
      <c r="G20" s="74"/>
      <c r="H20" s="74"/>
      <c r="I20" s="49"/>
      <c r="J20" s="21"/>
      <c r="K20" s="45"/>
    </row>
    <row r="21" spans="1:11" s="5" customFormat="1" ht="23.45" customHeight="1" thickBot="1" x14ac:dyDescent="0.25">
      <c r="A21" s="35"/>
      <c r="B21" s="66" t="s">
        <v>26</v>
      </c>
      <c r="C21" s="76"/>
      <c r="D21" s="46"/>
      <c r="E21" s="46"/>
      <c r="F21" s="46"/>
      <c r="G21" s="46"/>
      <c r="H21" s="46"/>
      <c r="I21" s="50"/>
      <c r="J21" s="47"/>
      <c r="K21" s="48"/>
    </row>
    <row r="22" spans="1:11" s="5" customFormat="1" ht="14.25" x14ac:dyDescent="0.2">
      <c r="B22" s="77" t="s">
        <v>27</v>
      </c>
      <c r="C22" s="26"/>
      <c r="D22" s="26"/>
      <c r="E22" s="26"/>
      <c r="F22" s="26"/>
      <c r="G22" s="26"/>
      <c r="H22" s="29"/>
      <c r="I22" s="26"/>
      <c r="J22" s="26"/>
      <c r="K22" s="29"/>
    </row>
    <row r="23" spans="1:11" s="5" customFormat="1" ht="15" customHeight="1" x14ac:dyDescent="0.2">
      <c r="B23" s="25" t="s">
        <v>28</v>
      </c>
      <c r="C23" s="26"/>
      <c r="D23" s="26"/>
      <c r="E23" s="26"/>
      <c r="F23" s="26"/>
      <c r="G23" s="26"/>
      <c r="H23" s="26"/>
      <c r="I23" s="26"/>
      <c r="J23" s="26"/>
      <c r="K23" s="26"/>
    </row>
    <row r="24" spans="1:11" s="5" customFormat="1" ht="14.25" x14ac:dyDescent="0.2">
      <c r="B24" s="27" t="s">
        <v>29</v>
      </c>
      <c r="C24" s="26"/>
      <c r="D24" s="26"/>
      <c r="E24" s="26"/>
      <c r="F24" s="26"/>
      <c r="G24" s="26"/>
      <c r="H24" s="26"/>
      <c r="I24" s="26"/>
      <c r="J24" s="29"/>
      <c r="K24" s="29"/>
    </row>
    <row r="25" spans="1:11" s="5" customFormat="1" ht="14.25" x14ac:dyDescent="0.2">
      <c r="B25" s="27" t="s">
        <v>30</v>
      </c>
      <c r="C25" s="30"/>
      <c r="D25" s="34" t="s">
        <v>31</v>
      </c>
      <c r="E25" s="34"/>
      <c r="F25" s="30"/>
      <c r="G25" s="29"/>
      <c r="H25" s="31"/>
      <c r="I25" s="26"/>
      <c r="J25" s="29"/>
      <c r="K25" s="29"/>
    </row>
    <row r="26" spans="1:11" s="5" customFormat="1" ht="5.45" customHeight="1" x14ac:dyDescent="0.2">
      <c r="B26" s="41"/>
      <c r="C26" s="41"/>
      <c r="D26" s="41"/>
      <c r="E26" s="41"/>
      <c r="F26" s="41"/>
      <c r="G26" s="41"/>
      <c r="H26" s="41"/>
      <c r="I26" s="41"/>
      <c r="J26" s="41"/>
      <c r="K26" s="41"/>
    </row>
    <row r="27" spans="1:11" s="5" customFormat="1" ht="30" customHeight="1" x14ac:dyDescent="0.2">
      <c r="B27" s="82" t="s">
        <v>32</v>
      </c>
      <c r="C27" s="82"/>
      <c r="D27" s="82"/>
      <c r="E27" s="82"/>
      <c r="F27" s="82"/>
      <c r="G27" s="82"/>
      <c r="H27" s="82"/>
      <c r="I27" s="82"/>
      <c r="J27" s="82"/>
      <c r="K27" s="82"/>
    </row>
    <row r="28" spans="1:11" s="5" customFormat="1" ht="5.45" customHeight="1" x14ac:dyDescent="0.2">
      <c r="B28" s="41"/>
      <c r="C28" s="41"/>
      <c r="D28" s="41"/>
      <c r="E28" s="41"/>
      <c r="F28" s="41"/>
      <c r="G28" s="41"/>
      <c r="H28" s="41"/>
      <c r="I28" s="41"/>
      <c r="J28" s="41"/>
      <c r="K28" s="41"/>
    </row>
    <row r="29" spans="1:11" x14ac:dyDescent="0.25">
      <c r="A29" s="42"/>
      <c r="B29" s="29" t="s">
        <v>33</v>
      </c>
      <c r="D29" s="26"/>
      <c r="E29" s="26"/>
      <c r="F29" s="26"/>
      <c r="G29" s="26"/>
      <c r="H29" s="26"/>
      <c r="I29" s="26"/>
      <c r="J29" s="29"/>
      <c r="K29" s="29"/>
    </row>
    <row r="30" spans="1:11" x14ac:dyDescent="0.25">
      <c r="A30" s="42"/>
      <c r="B30" s="40" t="s">
        <v>34</v>
      </c>
      <c r="D30" s="26"/>
      <c r="E30" s="26"/>
      <c r="F30" s="26"/>
      <c r="G30" s="26"/>
      <c r="H30" s="26"/>
      <c r="I30" s="26"/>
      <c r="J30" s="29"/>
      <c r="K30" s="29"/>
    </row>
    <row r="31" spans="1:11" x14ac:dyDescent="0.25">
      <c r="A31" s="42"/>
      <c r="B31" s="40" t="s">
        <v>35</v>
      </c>
      <c r="D31" s="26"/>
      <c r="E31" s="26"/>
      <c r="F31" s="26"/>
      <c r="G31" s="26"/>
      <c r="H31" s="26"/>
      <c r="I31" s="29"/>
      <c r="J31" s="29"/>
      <c r="K31" s="29"/>
    </row>
    <row r="32" spans="1:11" x14ac:dyDescent="0.25">
      <c r="A32" s="42"/>
      <c r="C32" s="33"/>
      <c r="D32" s="28"/>
      <c r="E32" s="28"/>
      <c r="F32" s="28"/>
      <c r="G32" s="28"/>
      <c r="H32" s="28"/>
      <c r="I32" s="28"/>
      <c r="J32" s="32"/>
      <c r="K32" s="32"/>
    </row>
    <row r="33" spans="1:11" x14ac:dyDescent="0.25">
      <c r="A33" s="42"/>
      <c r="B33" s="28"/>
      <c r="C33" s="33"/>
      <c r="D33" s="28"/>
      <c r="E33" s="28"/>
      <c r="F33" s="28"/>
      <c r="G33" s="28"/>
      <c r="H33" s="28"/>
      <c r="I33" s="28"/>
      <c r="J33" s="32"/>
      <c r="K33" s="32"/>
    </row>
    <row r="34" spans="1:11" x14ac:dyDescent="0.25">
      <c r="A34" s="42"/>
      <c r="B34" s="28"/>
      <c r="D34" s="28"/>
      <c r="E34" s="28"/>
      <c r="F34" s="28"/>
      <c r="G34" s="28"/>
      <c r="H34" s="28"/>
      <c r="I34" s="28"/>
      <c r="J34" s="32"/>
      <c r="K34" s="32"/>
    </row>
    <row r="35" spans="1:11" x14ac:dyDescent="0.25">
      <c r="A35" s="83" t="s">
        <v>45</v>
      </c>
    </row>
    <row r="39" spans="1:11" s="2" customFormat="1" x14ac:dyDescent="0.25">
      <c r="A39" s="42"/>
      <c r="C39" s="24"/>
      <c r="J39" s="42"/>
      <c r="K39" s="42"/>
    </row>
  </sheetData>
  <mergeCells count="3">
    <mergeCell ref="G3:H3"/>
    <mergeCell ref="F5:H5"/>
    <mergeCell ref="B27:K27"/>
  </mergeCells>
  <hyperlinks>
    <hyperlink ref="B31" r:id="rId1" xr:uid="{FB79137E-FA93-4CB0-9060-8ADDC1818350}"/>
    <hyperlink ref="B30" r:id="rId2" xr:uid="{FFC30CFB-EB0B-468E-AFBA-AFCC7F1D8FAD}"/>
  </hyperlinks>
  <pageMargins left="0.25" right="0.25" top="0.25" bottom="0.25" header="0.3" footer="0.3"/>
  <pageSetup scale="89" fitToHeight="2"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Reichley, Emily K (DOH)</cp:lastModifiedBy>
  <cp:revision/>
  <dcterms:created xsi:type="dcterms:W3CDTF">2012-05-30T22:45:16Z</dcterms:created>
  <dcterms:modified xsi:type="dcterms:W3CDTF">2025-05-01T15:59:54Z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