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5330" windowHeight="48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'Sheet1'!$9:$10</definedName>
  </definedNames>
  <calcPr fullCalcOnLoad="1"/>
</workbook>
</file>

<file path=xl/comments1.xml><?xml version="1.0" encoding="utf-8"?>
<comments xmlns="http://schemas.openxmlformats.org/spreadsheetml/2006/main">
  <authors>
    <author>DPATTON</author>
    <author>Gambrelli Layco</author>
  </authors>
  <commentList>
    <comment ref="H67" authorId="0">
      <text>
        <r>
          <rPr>
            <b/>
            <sz val="8"/>
            <rFont val="Tahoma"/>
            <family val="2"/>
          </rPr>
          <t>DPATTON:</t>
        </r>
        <r>
          <rPr>
            <sz val="8"/>
            <rFont val="Tahoma"/>
            <family val="2"/>
          </rPr>
          <t xml:space="preserve">
Statewide average</t>
        </r>
      </text>
    </comment>
    <comment ref="I67" authorId="0">
      <text>
        <r>
          <rPr>
            <b/>
            <sz val="8"/>
            <rFont val="Tahoma"/>
            <family val="2"/>
          </rPr>
          <t>DPATTON:</t>
        </r>
        <r>
          <rPr>
            <sz val="8"/>
            <rFont val="Tahoma"/>
            <family val="2"/>
          </rPr>
          <t xml:space="preserve">
DOH score from state survey</t>
        </r>
      </text>
    </comment>
    <comment ref="G10" authorId="0">
      <text>
        <r>
          <rPr>
            <b/>
            <sz val="8"/>
            <rFont val="Tahoma"/>
            <family val="2"/>
          </rPr>
          <t>DPATTON:</t>
        </r>
        <r>
          <rPr>
            <sz val="8"/>
            <rFont val="Tahoma"/>
            <family val="2"/>
          </rPr>
          <t xml:space="preserve">
Output/Outcome/Driver
Financial
Process
Customer
Employee
</t>
        </r>
      </text>
    </comment>
    <comment ref="F32" authorId="1">
      <text>
        <r>
          <rPr>
            <b/>
            <sz val="8"/>
            <rFont val="Tahoma"/>
            <family val="2"/>
          </rPr>
          <t>Gambrelli Layco:</t>
        </r>
        <r>
          <rPr>
            <sz val="8"/>
            <rFont val="Tahoma"/>
            <family val="2"/>
          </rPr>
          <t xml:space="preserve">
The National Institute of Justice defines a backlogged case as one that has not been tested 30 days after it was submitted to the laboratory.</t>
        </r>
      </text>
    </comment>
    <comment ref="F33" authorId="1">
      <text>
        <r>
          <rPr>
            <b/>
            <sz val="8"/>
            <rFont val="Tahoma"/>
            <family val="2"/>
          </rPr>
          <t>Gambrelli Layco:</t>
        </r>
        <r>
          <rPr>
            <sz val="8"/>
            <rFont val="Tahoma"/>
            <family val="2"/>
          </rPr>
          <t xml:space="preserve">
The National Association of Medical Examiners accreditation standards require that 90% of Toxicology reports are issued within 60 days of submission to the laboratory.</t>
        </r>
      </text>
    </comment>
  </commentList>
</comments>
</file>

<file path=xl/sharedStrings.xml><?xml version="1.0" encoding="utf-8"?>
<sst xmlns="http://schemas.openxmlformats.org/spreadsheetml/2006/main" count="430" uniqueCount="236">
  <si>
    <t>UDOH Balanced Scorecard Management System</t>
  </si>
  <si>
    <t>Utah Department of Health</t>
  </si>
  <si>
    <t>Target</t>
  </si>
  <si>
    <t>Frequency</t>
  </si>
  <si>
    <t xml:space="preserve">Dates of This Report: </t>
  </si>
  <si>
    <t>Month</t>
  </si>
  <si>
    <t>Prevent Disease and Disability</t>
  </si>
  <si>
    <t>Protect the Public's Health</t>
  </si>
  <si>
    <t xml:space="preserve">     Customer/Client Satisfaction</t>
  </si>
  <si>
    <t>Division</t>
  </si>
  <si>
    <t>Number of Gold Medal Schools</t>
  </si>
  <si>
    <t>DCP</t>
  </si>
  <si>
    <t>MHF</t>
  </si>
  <si>
    <t>CHD</t>
  </si>
  <si>
    <r>
      <t xml:space="preserve">   </t>
    </r>
    <r>
      <rPr>
        <b/>
        <sz val="10"/>
        <rFont val="Arial"/>
        <family val="2"/>
      </rPr>
      <t>Promote Healthy Lifestyles</t>
    </r>
  </si>
  <si>
    <r>
      <t xml:space="preserve">   </t>
    </r>
    <r>
      <rPr>
        <b/>
        <sz val="10"/>
        <rFont val="Arial"/>
        <family val="2"/>
      </rPr>
      <t>Provide Access to Healthcare</t>
    </r>
  </si>
  <si>
    <t>Objective</t>
  </si>
  <si>
    <t>Type of Metric</t>
  </si>
  <si>
    <t>Prevent tobacco use among youth</t>
  </si>
  <si>
    <t>Strategy</t>
  </si>
  <si>
    <t>School curricula, tobacco-free environments, marketing, enforcement</t>
  </si>
  <si>
    <t>Percent of retail outlets selling tobacco to minors during compliance checks</t>
  </si>
  <si>
    <t>Promote healthy weight</t>
  </si>
  <si>
    <t>Maintain an adequate Medicaid provider network to provide clients access to covered benefits</t>
  </si>
  <si>
    <t>Percent of Medicaid clean claims paid within 30 days</t>
  </si>
  <si>
    <t>Mobilize partners to implement Utah's ten-year nutrition and physical activities plan</t>
  </si>
  <si>
    <t>Make timely payments to providers</t>
  </si>
  <si>
    <t>Improve childhood immunization rates</t>
  </si>
  <si>
    <t>Maintain Governor's Hallmark Greeting Card Program</t>
  </si>
  <si>
    <t>Statewide 4:3:1:3:3:1 immunization rates</t>
  </si>
  <si>
    <t>EDO</t>
  </si>
  <si>
    <t>Develop and implement with LHD partners a statewide strategic public health plan</t>
  </si>
  <si>
    <t>Build effective state and local collaboration</t>
  </si>
  <si>
    <t>Number of grants approved through "Governance"</t>
  </si>
  <si>
    <t>Performance Metric</t>
  </si>
  <si>
    <t>To protect the public's health through the prevention of avoidable illness, injury, disability and premature death;</t>
  </si>
  <si>
    <t>assuring access to affordable, quality health care; and promoting healthy lifestyles.</t>
  </si>
  <si>
    <t>Utah Department of Health Mission Statement:</t>
  </si>
  <si>
    <t>What we want to accomplish</t>
  </si>
  <si>
    <t>How we will accomplish what we want</t>
  </si>
  <si>
    <t>How we measure what we do</t>
  </si>
  <si>
    <t>Trend Direction</t>
  </si>
  <si>
    <t>Employee Development</t>
  </si>
  <si>
    <t>Provide training opportunities for employees</t>
  </si>
  <si>
    <t>Employee satisfaction with the opportunity for personal growth and development</t>
  </si>
  <si>
    <t>Perception that the agency prepares its employees for promotion</t>
  </si>
  <si>
    <t>no previous measure</t>
  </si>
  <si>
    <t>Prepare new managers to succeed into management positions</t>
  </si>
  <si>
    <t>■</t>
  </si>
  <si>
    <t>FHP                               (CSHCN)</t>
  </si>
  <si>
    <t>Early Identification of newborns with hearing loss</t>
  </si>
  <si>
    <t>Monitor HiTrack and increase home birth hearing screening</t>
  </si>
  <si>
    <t>FHP                (BW/EI)</t>
  </si>
  <si>
    <t>Optimize the health of children born with developmental delays</t>
  </si>
  <si>
    <t>FHP                                   (EMS &amp; Prep)</t>
  </si>
  <si>
    <t>Up-to-date plans that are coordinated with all appropriate agencies</t>
  </si>
  <si>
    <t>EMS and Preparedness Plans are exercised</t>
  </si>
  <si>
    <t>FHP                                  (HFLCRA)</t>
  </si>
  <si>
    <t>Improve the quality of care in licensed health care facilities</t>
  </si>
  <si>
    <t>Report assignments of complaints with documentation of investigations</t>
  </si>
  <si>
    <t>Complete investigations of licensed health care providers</t>
  </si>
  <si>
    <t>Be responsive to public requests for information</t>
  </si>
  <si>
    <t>Vital Records - timely process of mail requests for birth certificates</t>
  </si>
  <si>
    <t>Number of days to respond to requests</t>
  </si>
  <si>
    <t>Implement FWA detection tools</t>
  </si>
  <si>
    <t>Reduce wait times for service calls</t>
  </si>
  <si>
    <t>The amount of time providers wait for service</t>
  </si>
  <si>
    <t>Reduce overall costs of Medicaid</t>
  </si>
  <si>
    <t>De-instituionalize care to Medicaid recipients</t>
  </si>
  <si>
    <t>SNF clients transitioned to New Choices Waiver</t>
  </si>
  <si>
    <t>Provide data to inform public health and research activities</t>
  </si>
  <si>
    <t>Provide accurate cause of death data</t>
  </si>
  <si>
    <t>Death certficates listing well-defined cause of death</t>
  </si>
  <si>
    <t>Provide accuate medical and demographic birth certificate data for newborns</t>
  </si>
  <si>
    <t>Birth certificates with incomplete medical or demographic information</t>
  </si>
  <si>
    <t>Convene stakeholders to improve clinical exchange of information</t>
  </si>
  <si>
    <t>Growth rate of cHIE</t>
  </si>
  <si>
    <t>Provide accurate data on critical public health indicators</t>
  </si>
  <si>
    <t>Unique visits to IBIS-PH website</t>
  </si>
  <si>
    <t>Conduct the Utah Behavioral Risk Factor Surveillance Survey</t>
  </si>
  <si>
    <t>Achieve the BRFSS - CASRO survey response rate</t>
  </si>
  <si>
    <t>Provide responsive data analysis</t>
  </si>
  <si>
    <t>Responses to DOH and external requests for analysis</t>
  </si>
  <si>
    <t>Develop analytical capacity through a comprehensive All Payer Claims Database</t>
  </si>
  <si>
    <t>Provide opportunities for management development</t>
  </si>
  <si>
    <t>Medicaid and Public Health Diagnostic Indicators</t>
  </si>
  <si>
    <t>Increase network of Medicaid providers</t>
  </si>
  <si>
    <t>Ouptut</t>
  </si>
  <si>
    <t>Add drugs to the preferred drug list program</t>
  </si>
  <si>
    <t>Internal Business Processes</t>
  </si>
  <si>
    <t>Financial</t>
  </si>
  <si>
    <t>OIA</t>
  </si>
  <si>
    <t>Improve inappropriate payment recovery efforts</t>
  </si>
  <si>
    <t>N/A</t>
  </si>
  <si>
    <t>Improve service delivery processes</t>
  </si>
  <si>
    <r>
      <t xml:space="preserve">Number of LEAN/Six </t>
    </r>
    <r>
      <rPr>
        <sz val="8"/>
        <rFont val="Arial"/>
        <family val="2"/>
      </rPr>
      <t>σ</t>
    </r>
    <r>
      <rPr>
        <sz val="8"/>
        <rFont val="Arial"/>
        <family val="2"/>
      </rPr>
      <t xml:space="preserve"> events </t>
    </r>
  </si>
  <si>
    <t>Driver</t>
  </si>
  <si>
    <t>Outcome</t>
  </si>
  <si>
    <r>
      <t>Please see the Public Health Outcome Measures Report or website at:</t>
    </r>
    <r>
      <rPr>
        <sz val="10"/>
        <color indexed="16"/>
        <rFont val="Arial"/>
        <family val="2"/>
      </rPr>
      <t xml:space="preserve"> http://ibis.health.utah.gov/phom </t>
    </r>
    <r>
      <rPr>
        <sz val="10"/>
        <rFont val="Arial"/>
        <family val="2"/>
      </rPr>
      <t>with over 100 public health indicators</t>
    </r>
  </si>
  <si>
    <r>
      <t xml:space="preserve">Also see the IBIS website for public health </t>
    </r>
    <r>
      <rPr>
        <sz val="10"/>
        <color indexed="16"/>
        <rFont val="Arial"/>
        <family val="2"/>
      </rPr>
      <t xml:space="preserve">http://ibis.health.utah.gov </t>
    </r>
    <r>
      <rPr>
        <sz val="10"/>
        <rFont val="Arial"/>
        <family val="2"/>
      </rPr>
      <t>for detailed information and other reports on public health indicators</t>
    </r>
  </si>
  <si>
    <t>Prevent and reduce rates of tobacco use among adults</t>
  </si>
  <si>
    <t>Annual</t>
  </si>
  <si>
    <t>Prevent deaths due to prescription drug overdose</t>
  </si>
  <si>
    <t>% of adults who report that they currently smoke every day or some days (BRFSS)</t>
  </si>
  <si>
    <t>Use technology to improve efficiency</t>
  </si>
  <si>
    <t>Quality</t>
  </si>
  <si>
    <t>Issue accurate and timely toxicology reports</t>
  </si>
  <si>
    <t xml:space="preserve">% of Utah elementary school children at an unhealthy weight </t>
  </si>
  <si>
    <t>Biennial</t>
  </si>
  <si>
    <t>Promote the Gold Medal School Program to address elementary school children with unhealthy weight</t>
  </si>
  <si>
    <t>FHP</t>
  </si>
  <si>
    <t>Monotoring the Prehospital certification Database</t>
  </si>
  <si>
    <t>Certify Emergency Medical Services</t>
  </si>
  <si>
    <t>Maintain an adaquate EMS response to 911 for prehospital providers</t>
  </si>
  <si>
    <t>Responsible Person</t>
  </si>
  <si>
    <t>green</t>
  </si>
  <si>
    <t>yellow</t>
  </si>
  <si>
    <t>Desired Direction</t>
  </si>
  <si>
    <t>down</t>
  </si>
  <si>
    <t>up</t>
  </si>
  <si>
    <t>Monthly</t>
  </si>
  <si>
    <t>Quarterly</t>
  </si>
  <si>
    <t>Semi-Annual</t>
  </si>
  <si>
    <t>people/mo.</t>
  </si>
  <si>
    <t>Transition</t>
  </si>
  <si>
    <t>each item</t>
  </si>
  <si>
    <t>days</t>
  </si>
  <si>
    <t xml:space="preserve">Providers - </t>
  </si>
  <si>
    <t>Pharmacy -</t>
  </si>
  <si>
    <t>▼</t>
  </si>
  <si>
    <t>▲</t>
  </si>
  <si>
    <t>Data Definition</t>
  </si>
  <si>
    <t>Data Source</t>
  </si>
  <si>
    <t>Current Measurement Period</t>
  </si>
  <si>
    <t>Dr. Patton</t>
  </si>
  <si>
    <t>Barry Nangle</t>
  </si>
  <si>
    <t>Dean Eborn</t>
  </si>
  <si>
    <t>% of children 19-35 mos. up-to-date at age 2</t>
  </si>
  <si>
    <t>NIS</t>
  </si>
  <si>
    <t># of Schools that are Gold Medal Schools (GMS)</t>
  </si>
  <si>
    <t>GMS database</t>
  </si>
  <si>
    <t>Medicaid Management Information System</t>
  </si>
  <si>
    <t># of providers submitting claim(s) in current month</t>
  </si>
  <si>
    <t>Management and Admin Reporting System</t>
  </si>
  <si>
    <t>Savings generated from a preferred drug list</t>
  </si>
  <si>
    <t xml:space="preserve">Calculated based on KPMG Review Recommendation </t>
  </si>
  <si>
    <t>Review regular reports on all 3-year-olds completing the program</t>
  </si>
  <si>
    <t>Percent of 3-year-olds completing the program with improvement</t>
  </si>
  <si>
    <t>Maintain a comprehensive tobacco prevention and control program</t>
  </si>
  <si>
    <t>BRFSS</t>
  </si>
  <si>
    <t>Educating doctors and general public; researching risk factors</t>
  </si>
  <si>
    <t>Promote safety, quality, and cost control in health care</t>
  </si>
  <si>
    <t>Percent of payer data included in APCD</t>
  </si>
  <si>
    <t>Assure a timely and appropriate response to an unforeseen event</t>
  </si>
  <si>
    <t>Number of participating providers</t>
  </si>
  <si>
    <t>Reduce fraud, waste, and abuse in Medicaid payments</t>
  </si>
  <si>
    <r>
      <t xml:space="preserve">Conduct LEAN/Six </t>
    </r>
    <r>
      <rPr>
        <sz val="8"/>
        <rFont val="Arial"/>
        <family val="2"/>
      </rPr>
      <t>σ events for agency programs</t>
    </r>
  </si>
  <si>
    <t>PDL savings</t>
  </si>
  <si>
    <t>Reduce fraud, waste, and abuse in Medicaid</t>
  </si>
  <si>
    <t>GRAMA requests</t>
  </si>
  <si>
    <t>Number and timely response to GRAMA requests</t>
  </si>
  <si>
    <t>Constituent calls</t>
  </si>
  <si>
    <t>Number and timely response to constituent requests</t>
  </si>
  <si>
    <t>Development of employee knowledge, skills, and abilities</t>
  </si>
  <si>
    <t>FY10</t>
  </si>
  <si>
    <t>num: recoveries - IT report; denom: expenses - Data Warehouse</t>
  </si>
  <si>
    <t>as per phone conversation w/ Dean on 2/7</t>
  </si>
  <si>
    <t>Notes</t>
  </si>
  <si>
    <t>Gambrelli Layco</t>
  </si>
  <si>
    <t>Blake Anderson</t>
  </si>
  <si>
    <t>Indviduals entering the New Choices  Waiver</t>
  </si>
  <si>
    <t>New Choices Waiver Enrollment Documents</t>
  </si>
  <si>
    <t>Avoided paying claims through prepayment edits</t>
  </si>
  <si>
    <t>Kathie Marti</t>
  </si>
  <si>
    <t>CDC Utah BRFSS Quarterly Quality Reports</t>
  </si>
  <si>
    <t>Council of American Survey Research Organizations (CASRO) Response Rate = Completed Interviews /(Eligible + Presumed Eligible phone numbers),  http://www.casro.org/</t>
  </si>
  <si>
    <t>Keely Cofrin Allen</t>
  </si>
  <si>
    <t>Wu Xu</t>
  </si>
  <si>
    <t>Janice Houston</t>
  </si>
  <si>
    <t>Paul Patrick</t>
  </si>
  <si>
    <t>Newborns still in screening process or not yet reported</t>
  </si>
  <si>
    <t>Ratio of total federal and state recoveries to total supporting federal and state expenses (ROI)</t>
  </si>
  <si>
    <t>Pre-payment cost avoidance</t>
  </si>
  <si>
    <t>Current</t>
  </si>
  <si>
    <t>Previous</t>
  </si>
  <si>
    <t>CHD (OVRS)</t>
  </si>
  <si>
    <t>CHD (OPHA)</t>
  </si>
  <si>
    <t>CHD (OHCS)</t>
  </si>
  <si>
    <t xml:space="preserve">Momthly IBIS-PH Web-site visits  </t>
  </si>
  <si>
    <t>Summary Web Reports on DOHnet</t>
  </si>
  <si>
    <t xml:space="preserve">For the IBIS visits I used the average monthly from the 12 months Oct 2010 thru Nov 2011 as the target. </t>
  </si>
  <si>
    <t>For BRFSS CASRO rate target I used the median nationwide percentage from 2009</t>
  </si>
  <si>
    <t>Bur of Medicaid Opns</t>
  </si>
  <si>
    <t>Bur of Financial Svcs</t>
  </si>
  <si>
    <t>Bur of Long Term Care</t>
  </si>
  <si>
    <t>Bur of Coverage and Reimbursement Policy</t>
  </si>
  <si>
    <t>Telephone Waiting Time</t>
  </si>
  <si>
    <t>would like to monitor monthly; just not there yet; should have updated number in late summer</t>
  </si>
  <si>
    <t>Lynda Blades</t>
  </si>
  <si>
    <t>Rich Lakin (Linda Abel)</t>
  </si>
  <si>
    <t>updated annually in October</t>
  </si>
  <si>
    <t>Promote the Gold Medal School Program to address elementary school children who are obese</t>
  </si>
  <si>
    <t>Percent of Utah elementary children who are obese</t>
  </si>
  <si>
    <t>changed text in Strategy &amp; Performance Metric, Previous %, and Frequency as per Karen Nellist 4/20/11</t>
  </si>
  <si>
    <t># of Utah 3rd grade students who are obese</t>
  </si>
  <si>
    <t># of Utah 3rd grade students who are overweight or obese</t>
  </si>
  <si>
    <t>Utah Elementary School Height/Weight Measurement Project</t>
  </si>
  <si>
    <t>will have an update next month</t>
  </si>
  <si>
    <t>Karen Nellist thought the trend direction should be a yellow box because it is not statistically significant. Kim is checking with Kathie on how to address.</t>
  </si>
  <si>
    <t>Erin Johnson (Trisha Keller)</t>
  </si>
  <si>
    <t xml:space="preserve">Number of overdose deaths involving at least one perscription opioid </t>
  </si>
  <si>
    <t>Will not be updated until Sept. 2011</t>
  </si>
  <si>
    <t>Claudia Bohner (Amy Sands)</t>
  </si>
  <si>
    <t>As per Claudia on 05/03/2011</t>
  </si>
  <si>
    <t>Age adjusted adult smoking rate</t>
  </si>
  <si>
    <t>Wont be available until Sep. 2011</t>
  </si>
  <si>
    <t>Marie Aschliman (Janice Houston)</t>
  </si>
  <si>
    <t>As of Marie on 05/04/11</t>
  </si>
  <si>
    <t>As per Paul on 05/05/11</t>
  </si>
  <si>
    <t>as per Janice's email on 5/11/11</t>
  </si>
  <si>
    <t>BRFSS CASTRO Survey Response has no new data- so leave as is.  Per Kathie's email</t>
  </si>
  <si>
    <t>as per Leisa Finch.  No update info as of 06/14</t>
  </si>
  <si>
    <t>Janice Houston(Leisa Finch)</t>
  </si>
  <si>
    <t>Updated in June for May</t>
  </si>
  <si>
    <t>CHD (OPHI)</t>
  </si>
  <si>
    <t>% of reports that are issued to law enforcement in 30 days*</t>
  </si>
  <si>
    <t>% of reports that are issued to OME in 60 days*</t>
  </si>
  <si>
    <t xml:space="preserve">*"Lean Six Sigma" was implemented June 1, 2011. </t>
  </si>
  <si>
    <t>Dr. Patton(Jeff Mulitalo</t>
  </si>
  <si>
    <t>Dr. Patton(Jeff Mulitalo)</t>
  </si>
  <si>
    <t>Will possibly have update on 7/19 per Jeff's email</t>
  </si>
  <si>
    <t>"Lean Six Sigma" was implemented June 1, 2011.</t>
  </si>
  <si>
    <t>The National Institute of Justice defines a backlogged case as one that has not been tested 30 days after it was submitted to the laboratory.</t>
  </si>
  <si>
    <t>LIMS Turnaround Time Report</t>
  </si>
  <si>
    <t>The National Association of Medical Examiners accreditation standards require that 90% of Toxicology reports are issued within 60 days of submission to the laboratory.</t>
  </si>
  <si>
    <t>x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</si>
</sst>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%;\(&quot;-&quot;\);&quot;--&quot;"/>
    <numFmt numFmtId="166" formatCode="0.0"/>
    <numFmt numFmtId="167" formatCode="&quot;$&quot;#,##0"/>
    <numFmt numFmtId="168" formatCode="0.0%\,\ \200\9"/>
    <numFmt numFmtId="169" formatCode="\&lt;\ 0%"/>
    <numFmt numFmtId="170" formatCode="\&gt;0.0%"/>
    <numFmt numFmtId="171" formatCode="0\ &quot;business days&quot;"/>
    <numFmt numFmtId="172" formatCode="\&lt;\ 0%\ &quot;on&quot;"/>
    <numFmt numFmtId="173" formatCode="0\ &quot;business&quot;"/>
    <numFmt numFmtId="174" formatCode="mm\ &quot;m&quot;\ ss\ &quot;s&quot;"/>
    <numFmt numFmtId="175" formatCode="mm&quot;m&quot;\ ss&quot;s&quot;"/>
    <numFmt numFmtId="176" formatCode="0.0&quot;/5.0&quot;"/>
    <numFmt numFmtId="177" formatCode="0.0%;\(&quot;-&quot;\);&quot; &quot;"/>
    <numFmt numFmtId="178" formatCode="0%\ &quot;(est)&quot;"/>
    <numFmt numFmtId="179" formatCode="[$-409]mmm\-yy;@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Trebuchet MS"/>
      <family val="2"/>
    </font>
    <font>
      <b/>
      <i/>
      <sz val="10"/>
      <color indexed="11"/>
      <name val="Arial"/>
      <family val="2"/>
    </font>
    <font>
      <b/>
      <sz val="9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9"/>
      <color indexed="17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i/>
      <sz val="9"/>
      <color indexed="17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2"/>
      <name val="Trebuchet MS"/>
      <family val="2"/>
    </font>
    <font>
      <sz val="12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i/>
      <sz val="10"/>
      <name val="Arial"/>
      <family val="2"/>
    </font>
    <font>
      <sz val="12"/>
      <color indexed="23"/>
      <name val="Arial"/>
      <family val="2"/>
    </font>
    <font>
      <b/>
      <sz val="10"/>
      <color indexed="23"/>
      <name val="Arial"/>
      <family val="2"/>
    </font>
    <font>
      <b/>
      <i/>
      <sz val="10"/>
      <color indexed="23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sz val="22"/>
      <color indexed="50"/>
      <name val="Arial"/>
      <family val="2"/>
    </font>
    <font>
      <sz val="22"/>
      <color indexed="10"/>
      <name val="Arial"/>
      <family val="2"/>
    </font>
    <font>
      <sz val="22"/>
      <color indexed="9"/>
      <name val="Arial"/>
      <family val="2"/>
    </font>
    <font>
      <sz val="22"/>
      <color indexed="23"/>
      <name val="Arial"/>
      <family val="2"/>
    </font>
    <font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ck">
        <color indexed="33"/>
      </bottom>
    </border>
    <border>
      <left style="thin"/>
      <right style="thin"/>
      <top style="thick">
        <color indexed="33"/>
      </top>
      <bottom/>
    </border>
    <border>
      <left style="thin"/>
      <right style="thin"/>
      <top style="thick">
        <color indexed="3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7" fontId="8" fillId="0" borderId="0" xfId="0" applyNumberFormat="1" applyFont="1" applyFill="1" applyAlignment="1" applyProtection="1">
      <alignment horizontal="center"/>
      <protection/>
    </xf>
    <xf numFmtId="17" fontId="30" fillId="0" borderId="0" xfId="0" applyNumberFormat="1" applyFont="1" applyFill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left"/>
      <protection/>
    </xf>
    <xf numFmtId="0" fontId="16" fillId="0" borderId="14" xfId="0" applyFont="1" applyBorder="1" applyAlignment="1" applyProtection="1">
      <alignment horizontal="center"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wrapText="1"/>
      <protection/>
    </xf>
    <xf numFmtId="0" fontId="19" fillId="0" borderId="16" xfId="0" applyFont="1" applyBorder="1" applyAlignment="1" applyProtection="1">
      <alignment horizontal="left"/>
      <protection/>
    </xf>
    <xf numFmtId="0" fontId="19" fillId="0" borderId="17" xfId="0" applyFont="1" applyBorder="1" applyAlignment="1" applyProtection="1">
      <alignment horizontal="center"/>
      <protection/>
    </xf>
    <xf numFmtId="0" fontId="18" fillId="0" borderId="17" xfId="0" applyFont="1" applyFill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 horizontal="center"/>
      <protection/>
    </xf>
    <xf numFmtId="0" fontId="18" fillId="0" borderId="18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31" fillId="0" borderId="0" xfId="0" applyFont="1" applyFill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0" fillId="0" borderId="19" xfId="0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1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9" fillId="0" borderId="2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left" inden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left" indent="1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32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9" fontId="13" fillId="0" borderId="21" xfId="0" applyNumberFormat="1" applyFont="1" applyFill="1" applyBorder="1" applyAlignment="1" applyProtection="1">
      <alignment horizontal="center" vertical="center" wrapText="1"/>
      <protection/>
    </xf>
    <xf numFmtId="164" fontId="13" fillId="0" borderId="11" xfId="57" applyNumberFormat="1" applyFont="1" applyFill="1" applyBorder="1" applyAlignment="1" applyProtection="1">
      <alignment horizontal="center" vertical="center"/>
      <protection/>
    </xf>
    <xf numFmtId="164" fontId="13" fillId="0" borderId="21" xfId="0" applyNumberFormat="1" applyFont="1" applyFill="1" applyBorder="1" applyAlignment="1" applyProtection="1">
      <alignment horizontal="center" vertical="center" wrapText="1"/>
      <protection/>
    </xf>
    <xf numFmtId="177" fontId="34" fillId="0" borderId="21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vertical="center" wrapText="1"/>
      <protection/>
    </xf>
    <xf numFmtId="164" fontId="13" fillId="0" borderId="14" xfId="57" applyNumberFormat="1" applyFont="1" applyFill="1" applyBorder="1" applyAlignment="1" applyProtection="1">
      <alignment horizontal="center" vertical="center"/>
      <protection/>
    </xf>
    <xf numFmtId="9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1" fontId="13" fillId="0" borderId="12" xfId="0" applyNumberFormat="1" applyFont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165" fontId="10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 horizontal="center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9" fillId="35" borderId="11" xfId="0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left" indent="1"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0" fillId="35" borderId="14" xfId="0" applyFont="1" applyFill="1" applyBorder="1" applyAlignment="1" applyProtection="1">
      <alignment horizontal="center"/>
      <protection/>
    </xf>
    <xf numFmtId="165" fontId="0" fillId="35" borderId="11" xfId="0" applyNumberFormat="1" applyFont="1" applyFill="1" applyBorder="1" applyAlignment="1" applyProtection="1">
      <alignment horizontal="center"/>
      <protection/>
    </xf>
    <xf numFmtId="0" fontId="0" fillId="35" borderId="12" xfId="0" applyFont="1" applyFill="1" applyBorder="1" applyAlignment="1" applyProtection="1">
      <alignment horizontal="center"/>
      <protection/>
    </xf>
    <xf numFmtId="164" fontId="13" fillId="0" borderId="21" xfId="57" applyNumberFormat="1" applyFont="1" applyFill="1" applyBorder="1" applyAlignment="1" applyProtection="1">
      <alignment horizontal="center" vertical="center"/>
      <protection/>
    </xf>
    <xf numFmtId="164" fontId="13" fillId="0" borderId="12" xfId="57" applyNumberFormat="1" applyFont="1" applyFill="1" applyBorder="1" applyAlignment="1" applyProtection="1">
      <alignment horizontal="center" vertical="center" wrapText="1"/>
      <protection/>
    </xf>
    <xf numFmtId="3" fontId="13" fillId="0" borderId="17" xfId="0" applyNumberFormat="1" applyFont="1" applyFill="1" applyBorder="1" applyAlignment="1" applyProtection="1">
      <alignment horizontal="center" vertical="center"/>
      <protection/>
    </xf>
    <xf numFmtId="2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9" fontId="13" fillId="0" borderId="21" xfId="57" applyNumberFormat="1" applyFont="1" applyBorder="1" applyAlignment="1" applyProtection="1">
      <alignment horizontal="center" vertical="center" wrapText="1"/>
      <protection/>
    </xf>
    <xf numFmtId="177" fontId="34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172" fontId="13" fillId="36" borderId="19" xfId="0" applyNumberFormat="1" applyFont="1" applyFill="1" applyBorder="1" applyAlignment="1" applyProtection="1">
      <alignment horizontal="center" wrapText="1"/>
      <protection/>
    </xf>
    <xf numFmtId="166" fontId="13" fillId="36" borderId="20" xfId="0" applyNumberFormat="1" applyFont="1" applyFill="1" applyBorder="1" applyAlignment="1" applyProtection="1">
      <alignment horizontal="center" vertical="top" wrapText="1"/>
      <protection/>
    </xf>
    <xf numFmtId="3" fontId="13" fillId="0" borderId="21" xfId="0" applyNumberFormat="1" applyFont="1" applyBorder="1" applyAlignment="1" applyProtection="1">
      <alignment horizontal="center" vertical="center" wrapText="1"/>
      <protection/>
    </xf>
    <xf numFmtId="3" fontId="13" fillId="0" borderId="11" xfId="0" applyNumberFormat="1" applyFont="1" applyFill="1" applyBorder="1" applyAlignment="1" applyProtection="1">
      <alignment horizontal="center" vertical="center"/>
      <protection/>
    </xf>
    <xf numFmtId="3" fontId="13" fillId="0" borderId="21" xfId="0" applyNumberFormat="1" applyFont="1" applyFill="1" applyBorder="1" applyAlignment="1" applyProtection="1">
      <alignment horizontal="center" vertical="center" wrapText="1"/>
      <protection/>
    </xf>
    <xf numFmtId="10" fontId="13" fillId="0" borderId="21" xfId="57" applyNumberFormat="1" applyFont="1" applyBorder="1" applyAlignment="1" applyProtection="1">
      <alignment horizontal="center" vertical="center" wrapText="1"/>
      <protection/>
    </xf>
    <xf numFmtId="164" fontId="13" fillId="0" borderId="21" xfId="57" applyNumberFormat="1" applyFont="1" applyFill="1" applyBorder="1" applyAlignment="1" applyProtection="1">
      <alignment horizontal="center" vertical="center" wrapText="1"/>
      <protection/>
    </xf>
    <xf numFmtId="170" fontId="13" fillId="0" borderId="10" xfId="0" applyNumberFormat="1" applyFont="1" applyFill="1" applyBorder="1" applyAlignment="1" applyProtection="1">
      <alignment horizontal="center" vertical="center" wrapText="1"/>
      <protection/>
    </xf>
    <xf numFmtId="1" fontId="13" fillId="0" borderId="21" xfId="0" applyNumberFormat="1" applyFont="1" applyFill="1" applyBorder="1" applyAlignment="1" applyProtection="1">
      <alignment horizontal="center" vertical="center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/>
    </xf>
    <xf numFmtId="177" fontId="34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9" fillId="37" borderId="11" xfId="0" applyFont="1" applyFill="1" applyBorder="1" applyAlignment="1" applyProtection="1">
      <alignment horizontal="center" vertical="center"/>
      <protection/>
    </xf>
    <xf numFmtId="0" fontId="0" fillId="37" borderId="11" xfId="0" applyFont="1" applyFill="1" applyBorder="1" applyAlignment="1" applyProtection="1">
      <alignment/>
      <protection/>
    </xf>
    <xf numFmtId="0" fontId="10" fillId="37" borderId="11" xfId="0" applyFont="1" applyFill="1" applyBorder="1" applyAlignment="1" applyProtection="1">
      <alignment horizontal="center"/>
      <protection/>
    </xf>
    <xf numFmtId="0" fontId="10" fillId="37" borderId="14" xfId="0" applyFont="1" applyFill="1" applyBorder="1" applyAlignment="1" applyProtection="1">
      <alignment horizontal="center"/>
      <protection/>
    </xf>
    <xf numFmtId="165" fontId="10" fillId="37" borderId="11" xfId="0" applyNumberFormat="1" applyFont="1" applyFill="1" applyBorder="1" applyAlignment="1" applyProtection="1">
      <alignment horizontal="center"/>
      <protection/>
    </xf>
    <xf numFmtId="0" fontId="10" fillId="37" borderId="12" xfId="0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3" fontId="13" fillId="0" borderId="21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164" fontId="13" fillId="0" borderId="17" xfId="57" applyNumberFormat="1" applyFont="1" applyFill="1" applyBorder="1" applyAlignment="1" applyProtection="1">
      <alignment horizontal="center" vertical="center"/>
      <protection/>
    </xf>
    <xf numFmtId="9" fontId="13" fillId="0" borderId="21" xfId="0" applyNumberFormat="1" applyFont="1" applyBorder="1" applyAlignment="1" applyProtection="1">
      <alignment horizontal="center" vertical="center" wrapText="1"/>
      <protection/>
    </xf>
    <xf numFmtId="164" fontId="13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9" fillId="38" borderId="10" xfId="0" applyFont="1" applyFill="1" applyBorder="1" applyAlignment="1" applyProtection="1">
      <alignment horizontal="center" vertical="center"/>
      <protection/>
    </xf>
    <xf numFmtId="0" fontId="9" fillId="38" borderId="11" xfId="0" applyFont="1" applyFill="1" applyBorder="1" applyAlignment="1" applyProtection="1">
      <alignment horizontal="center" vertical="center"/>
      <protection/>
    </xf>
    <xf numFmtId="0" fontId="10" fillId="38" borderId="11" xfId="0" applyFont="1" applyFill="1" applyBorder="1" applyAlignment="1" applyProtection="1">
      <alignment/>
      <protection/>
    </xf>
    <xf numFmtId="0" fontId="10" fillId="38" borderId="11" xfId="0" applyFont="1" applyFill="1" applyBorder="1" applyAlignment="1" applyProtection="1">
      <alignment horizontal="center"/>
      <protection/>
    </xf>
    <xf numFmtId="165" fontId="10" fillId="38" borderId="14" xfId="0" applyNumberFormat="1" applyFont="1" applyFill="1" applyBorder="1" applyAlignment="1" applyProtection="1">
      <alignment horizontal="center"/>
      <protection/>
    </xf>
    <xf numFmtId="0" fontId="10" fillId="38" borderId="12" xfId="0" applyFont="1" applyFill="1" applyBorder="1" applyAlignment="1" applyProtection="1">
      <alignment horizontal="center"/>
      <protection/>
    </xf>
    <xf numFmtId="164" fontId="13" fillId="0" borderId="10" xfId="57" applyNumberFormat="1" applyFont="1" applyFill="1" applyBorder="1" applyAlignment="1" applyProtection="1">
      <alignment horizontal="center" vertical="center" wrapText="1"/>
      <protection/>
    </xf>
    <xf numFmtId="3" fontId="13" fillId="0" borderId="10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6" fontId="15" fillId="0" borderId="0" xfId="0" applyNumberFormat="1" applyFont="1" applyBorder="1" applyAlignment="1" applyProtection="1">
      <alignment horizontal="center" vertical="center" wrapText="1"/>
      <protection/>
    </xf>
    <xf numFmtId="167" fontId="13" fillId="0" borderId="0" xfId="0" applyNumberFormat="1" applyFont="1" applyFill="1" applyBorder="1" applyAlignment="1" applyProtection="1">
      <alignment horizontal="center" vertical="center" wrapText="1"/>
      <protection/>
    </xf>
    <xf numFmtId="165" fontId="33" fillId="0" borderId="0" xfId="0" applyNumberFormat="1" applyFont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9" fontId="15" fillId="0" borderId="21" xfId="57" applyFont="1" applyBorder="1" applyAlignment="1" applyProtection="1">
      <alignment horizontal="center" vertical="center" wrapText="1"/>
      <protection/>
    </xf>
    <xf numFmtId="178" fontId="13" fillId="0" borderId="21" xfId="57" applyNumberFormat="1" applyFont="1" applyFill="1" applyBorder="1" applyAlignment="1" applyProtection="1">
      <alignment horizontal="center" vertical="center" wrapText="1"/>
      <protection/>
    </xf>
    <xf numFmtId="1" fontId="15" fillId="0" borderId="21" xfId="57" applyNumberFormat="1" applyFont="1" applyBorder="1" applyAlignment="1" applyProtection="1">
      <alignment horizontal="center" vertical="center" wrapText="1"/>
      <protection/>
    </xf>
    <xf numFmtId="1" fontId="13" fillId="0" borderId="10" xfId="57" applyNumberFormat="1" applyFont="1" applyFill="1" applyBorder="1" applyAlignment="1" applyProtection="1">
      <alignment horizontal="center" vertical="center" wrapText="1"/>
      <protection/>
    </xf>
    <xf numFmtId="164" fontId="33" fillId="0" borderId="0" xfId="0" applyNumberFormat="1" applyFont="1" applyBorder="1" applyAlignment="1" applyProtection="1">
      <alignment horizontal="center" vertical="center" wrapText="1"/>
      <protection/>
    </xf>
    <xf numFmtId="164" fontId="13" fillId="36" borderId="13" xfId="0" applyNumberFormat="1" applyFont="1" applyFill="1" applyBorder="1" applyAlignment="1" applyProtection="1">
      <alignment horizontal="center" wrapText="1"/>
      <protection/>
    </xf>
    <xf numFmtId="1" fontId="13" fillId="36" borderId="22" xfId="0" applyNumberFormat="1" applyFont="1" applyFill="1" applyBorder="1" applyAlignment="1" applyProtection="1">
      <alignment horizontal="center" vertical="center" wrapText="1"/>
      <protection/>
    </xf>
    <xf numFmtId="164" fontId="13" fillId="36" borderId="16" xfId="0" applyNumberFormat="1" applyFont="1" applyFill="1" applyBorder="1" applyAlignment="1" applyProtection="1">
      <alignment horizontal="center" vertical="top" wrapText="1"/>
      <protection/>
    </xf>
    <xf numFmtId="6" fontId="15" fillId="0" borderId="21" xfId="0" applyNumberFormat="1" applyFont="1" applyBorder="1" applyAlignment="1" applyProtection="1">
      <alignment horizontal="center" vertical="center" wrapText="1"/>
      <protection/>
    </xf>
    <xf numFmtId="167" fontId="13" fillId="0" borderId="17" xfId="0" applyNumberFormat="1" applyFont="1" applyFill="1" applyBorder="1" applyAlignment="1" applyProtection="1">
      <alignment horizontal="center" vertical="center"/>
      <protection/>
    </xf>
    <xf numFmtId="167" fontId="13" fillId="0" borderId="21" xfId="0" applyNumberFormat="1" applyFont="1" applyFill="1" applyBorder="1" applyAlignment="1" applyProtection="1">
      <alignment horizontal="center" vertical="center" wrapText="1"/>
      <protection/>
    </xf>
    <xf numFmtId="167" fontId="13" fillId="0" borderId="21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3" fontId="11" fillId="0" borderId="0" xfId="0" applyNumberFormat="1" applyFont="1" applyAlignment="1" applyProtection="1">
      <alignment horizontal="center"/>
      <protection/>
    </xf>
    <xf numFmtId="3" fontId="11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9" fillId="39" borderId="10" xfId="0" applyFont="1" applyFill="1" applyBorder="1" applyAlignment="1" applyProtection="1">
      <alignment horizontal="center"/>
      <protection/>
    </xf>
    <xf numFmtId="0" fontId="9" fillId="39" borderId="11" xfId="0" applyFont="1" applyFill="1" applyBorder="1" applyAlignment="1" applyProtection="1">
      <alignment horizontal="center"/>
      <protection/>
    </xf>
    <xf numFmtId="0" fontId="12" fillId="39" borderId="11" xfId="0" applyFont="1" applyFill="1" applyBorder="1" applyAlignment="1" applyProtection="1">
      <alignment/>
      <protection/>
    </xf>
    <xf numFmtId="3" fontId="11" fillId="39" borderId="11" xfId="0" applyNumberFormat="1" applyFont="1" applyFill="1" applyBorder="1" applyAlignment="1" applyProtection="1">
      <alignment horizontal="center"/>
      <protection/>
    </xf>
    <xf numFmtId="3" fontId="11" fillId="39" borderId="14" xfId="0" applyNumberFormat="1" applyFont="1" applyFill="1" applyBorder="1" applyAlignment="1" applyProtection="1">
      <alignment horizontal="center"/>
      <protection/>
    </xf>
    <xf numFmtId="0" fontId="11" fillId="39" borderId="12" xfId="0" applyFont="1" applyFill="1" applyBorder="1" applyAlignment="1" applyProtection="1">
      <alignment horizontal="center"/>
      <protection/>
    </xf>
    <xf numFmtId="173" fontId="13" fillId="36" borderId="13" xfId="0" applyNumberFormat="1" applyFont="1" applyFill="1" applyBorder="1" applyAlignment="1" applyProtection="1">
      <alignment horizontal="center" wrapText="1"/>
      <protection/>
    </xf>
    <xf numFmtId="3" fontId="13" fillId="36" borderId="16" xfId="0" applyNumberFormat="1" applyFont="1" applyFill="1" applyBorder="1" applyAlignment="1" applyProtection="1">
      <alignment horizontal="center" vertical="top" wrapText="1"/>
      <protection/>
    </xf>
    <xf numFmtId="164" fontId="13" fillId="36" borderId="13" xfId="0" applyNumberFormat="1" applyFont="1" applyFill="1" applyBorder="1" applyAlignment="1" applyProtection="1">
      <alignment horizontal="center" vertical="center" wrapText="1"/>
      <protection/>
    </xf>
    <xf numFmtId="175" fontId="13" fillId="36" borderId="22" xfId="0" applyNumberFormat="1" applyFont="1" applyFill="1" applyBorder="1" applyAlignment="1" applyProtection="1">
      <alignment horizontal="center" vertical="center" wrapText="1"/>
      <protection/>
    </xf>
    <xf numFmtId="164" fontId="13" fillId="36" borderId="22" xfId="0" applyNumberFormat="1" applyFont="1" applyFill="1" applyBorder="1" applyAlignment="1" applyProtection="1">
      <alignment horizontal="center" vertical="center" wrapText="1"/>
      <protection/>
    </xf>
    <xf numFmtId="175" fontId="13" fillId="36" borderId="16" xfId="0" applyNumberFormat="1" applyFont="1" applyFill="1" applyBorder="1" applyAlignment="1" applyProtection="1">
      <alignment horizontal="center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3" fontId="13" fillId="0" borderId="20" xfId="0" applyNumberFormat="1" applyFont="1" applyFill="1" applyBorder="1" applyAlignment="1" applyProtection="1">
      <alignment horizontal="center" vertical="center"/>
      <protection/>
    </xf>
    <xf numFmtId="3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center"/>
      <protection/>
    </xf>
    <xf numFmtId="3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/>
      <protection/>
    </xf>
    <xf numFmtId="176" fontId="13" fillId="0" borderId="10" xfId="0" applyNumberFormat="1" applyFont="1" applyFill="1" applyBorder="1" applyAlignment="1" applyProtection="1">
      <alignment horizontal="center" vertical="center" wrapText="1"/>
      <protection/>
    </xf>
    <xf numFmtId="176" fontId="13" fillId="0" borderId="21" xfId="0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40" borderId="10" xfId="0" applyFill="1" applyBorder="1" applyAlignment="1" applyProtection="1">
      <alignment/>
      <protection/>
    </xf>
    <xf numFmtId="0" fontId="2" fillId="40" borderId="11" xfId="0" applyFont="1" applyFill="1" applyBorder="1" applyAlignment="1" applyProtection="1">
      <alignment/>
      <protection/>
    </xf>
    <xf numFmtId="0" fontId="0" fillId="40" borderId="11" xfId="0" applyFill="1" applyBorder="1" applyAlignment="1" applyProtection="1">
      <alignment/>
      <protection/>
    </xf>
    <xf numFmtId="0" fontId="0" fillId="40" borderId="11" xfId="0" applyFont="1" applyFill="1" applyBorder="1" applyAlignment="1" applyProtection="1">
      <alignment/>
      <protection/>
    </xf>
    <xf numFmtId="0" fontId="0" fillId="40" borderId="11" xfId="0" applyFill="1" applyBorder="1" applyAlignment="1" applyProtection="1">
      <alignment horizontal="center"/>
      <protection/>
    </xf>
    <xf numFmtId="0" fontId="0" fillId="40" borderId="11" xfId="0" applyFont="1" applyFill="1" applyBorder="1" applyAlignment="1" applyProtection="1">
      <alignment horizontal="center"/>
      <protection/>
    </xf>
    <xf numFmtId="0" fontId="0" fillId="40" borderId="12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31" fillId="0" borderId="0" xfId="0" applyFont="1" applyFill="1" applyAlignment="1" applyProtection="1">
      <alignment horizontal="center" wrapText="1"/>
      <protection/>
    </xf>
    <xf numFmtId="164" fontId="36" fillId="0" borderId="0" xfId="0" applyNumberFormat="1" applyFont="1" applyBorder="1" applyAlignment="1" applyProtection="1">
      <alignment horizontal="center" vertical="center" wrapText="1"/>
      <protection/>
    </xf>
    <xf numFmtId="168" fontId="32" fillId="0" borderId="0" xfId="0" applyNumberFormat="1" applyFont="1" applyAlignment="1" applyProtection="1">
      <alignment horizontal="center" vertical="center" wrapText="1"/>
      <protection/>
    </xf>
    <xf numFmtId="0" fontId="32" fillId="41" borderId="0" xfId="0" applyFont="1" applyFill="1" applyAlignment="1" applyProtection="1">
      <alignment horizontal="center" vertical="center" wrapText="1"/>
      <protection/>
    </xf>
    <xf numFmtId="17" fontId="32" fillId="0" borderId="0" xfId="0" applyNumberFormat="1" applyFont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41" borderId="0" xfId="0" applyFont="1" applyFill="1" applyAlignment="1" applyProtection="1">
      <alignment horizontal="center" vertical="center" wrapText="1"/>
      <protection/>
    </xf>
    <xf numFmtId="167" fontId="13" fillId="0" borderId="10" xfId="0" applyNumberFormat="1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41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179" fontId="32" fillId="0" borderId="0" xfId="0" applyNumberFormat="1" applyFont="1" applyAlignment="1" applyProtection="1">
      <alignment horizontal="center" vertical="center" wrapText="1"/>
      <protection/>
    </xf>
    <xf numFmtId="17" fontId="32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 locked="0"/>
    </xf>
    <xf numFmtId="164" fontId="13" fillId="0" borderId="12" xfId="0" applyNumberFormat="1" applyFont="1" applyFill="1" applyBorder="1" applyAlignment="1" applyProtection="1">
      <alignment horizontal="center" vertical="center" wrapText="1"/>
      <protection/>
    </xf>
    <xf numFmtId="16" fontId="32" fillId="0" borderId="0" xfId="0" applyNumberFormat="1" applyFont="1" applyAlignment="1" applyProtection="1">
      <alignment horizontal="center" vertical="center" wrapText="1"/>
      <protection/>
    </xf>
    <xf numFmtId="3" fontId="13" fillId="0" borderId="11" xfId="0" applyNumberFormat="1" applyFont="1" applyFill="1" applyBorder="1" applyAlignment="1" applyProtection="1">
      <alignment horizontal="center" vertical="center"/>
      <protection locked="0"/>
    </xf>
    <xf numFmtId="3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17" fontId="32" fillId="0" borderId="0" xfId="0" applyNumberFormat="1" applyFont="1" applyAlignment="1" applyProtection="1">
      <alignment horizontal="center" vertical="center" wrapText="1"/>
      <protection locked="0"/>
    </xf>
    <xf numFmtId="0" fontId="32" fillId="41" borderId="0" xfId="0" applyFont="1" applyFill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center" vertical="center" wrapText="1"/>
      <protection/>
    </xf>
    <xf numFmtId="171" fontId="31" fillId="0" borderId="0" xfId="0" applyNumberFormat="1" applyFont="1" applyAlignment="1" applyProtection="1">
      <alignment wrapText="1"/>
      <protection/>
    </xf>
    <xf numFmtId="17" fontId="32" fillId="0" borderId="22" xfId="0" applyNumberFormat="1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center" vertical="center" wrapText="1"/>
      <protection locked="0"/>
    </xf>
    <xf numFmtId="169" fontId="32" fillId="0" borderId="0" xfId="0" applyNumberFormat="1" applyFont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center" vertical="center"/>
      <protection/>
    </xf>
    <xf numFmtId="174" fontId="32" fillId="0" borderId="0" xfId="0" applyNumberFormat="1" applyFont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0" fillId="42" borderId="23" xfId="0" applyFont="1" applyFill="1" applyBorder="1" applyAlignment="1" applyProtection="1">
      <alignment horizontal="center" vertical="center"/>
      <protection/>
    </xf>
    <xf numFmtId="0" fontId="32" fillId="41" borderId="0" xfId="0" applyFont="1" applyFill="1" applyAlignment="1" applyProtection="1">
      <alignment horizontal="center" vertical="center" wrapText="1"/>
      <protection/>
    </xf>
    <xf numFmtId="0" fontId="13" fillId="41" borderId="23" xfId="0" applyFont="1" applyFill="1" applyBorder="1" applyAlignment="1" applyProtection="1">
      <alignment horizontal="center" vertical="center" wrapText="1"/>
      <protection/>
    </xf>
    <xf numFmtId="0" fontId="32" fillId="41" borderId="0" xfId="0" applyFont="1" applyFill="1" applyAlignment="1" applyProtection="1">
      <alignment horizontal="center" vertical="center"/>
      <protection/>
    </xf>
    <xf numFmtId="0" fontId="0" fillId="41" borderId="23" xfId="0" applyFill="1" applyBorder="1" applyAlignment="1" applyProtection="1">
      <alignment horizontal="center" vertical="center"/>
      <protection/>
    </xf>
    <xf numFmtId="0" fontId="29" fillId="0" borderId="22" xfId="0" applyFont="1" applyFill="1" applyBorder="1" applyAlignment="1" applyProtection="1">
      <alignment horizontal="center" wrapText="1"/>
      <protection/>
    </xf>
    <xf numFmtId="0" fontId="0" fillId="0" borderId="22" xfId="0" applyBorder="1" applyAlignment="1" applyProtection="1">
      <alignment horizontal="center" wrapText="1"/>
      <protection/>
    </xf>
    <xf numFmtId="17" fontId="32" fillId="0" borderId="22" xfId="0" applyNumberFormat="1" applyFont="1" applyBorder="1" applyAlignment="1" applyProtection="1">
      <alignment horizontal="center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177" fontId="34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0" fillId="41" borderId="23" xfId="0" applyFont="1" applyFill="1" applyBorder="1" applyAlignment="1" applyProtection="1">
      <alignment horizontal="center" vertical="center"/>
      <protection/>
    </xf>
    <xf numFmtId="0" fontId="9" fillId="41" borderId="10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175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/>
      <protection/>
    </xf>
    <xf numFmtId="175" fontId="13" fillId="42" borderId="24" xfId="0" applyNumberFormat="1" applyFont="1" applyFill="1" applyBorder="1" applyAlignment="1" applyProtection="1">
      <alignment horizontal="center" vertical="center" wrapText="1"/>
      <protection/>
    </xf>
    <xf numFmtId="0" fontId="0" fillId="42" borderId="24" xfId="0" applyFill="1" applyBorder="1" applyAlignment="1" applyProtection="1">
      <alignment/>
      <protection/>
    </xf>
    <xf numFmtId="175" fontId="13" fillId="0" borderId="13" xfId="0" applyNumberFormat="1" applyFont="1" applyBorder="1" applyAlignment="1" applyProtection="1">
      <alignment horizontal="center" vertical="center" wrapText="1"/>
      <protection/>
    </xf>
    <xf numFmtId="175" fontId="0" fillId="0" borderId="22" xfId="0" applyNumberFormat="1" applyBorder="1" applyAlignment="1" applyProtection="1">
      <alignment horizontal="center" vertical="center" wrapText="1"/>
      <protection/>
    </xf>
    <xf numFmtId="175" fontId="13" fillId="0" borderId="22" xfId="0" applyNumberFormat="1" applyFont="1" applyBorder="1" applyAlignment="1" applyProtection="1">
      <alignment horizontal="center" vertical="center" wrapText="1"/>
      <protection/>
    </xf>
    <xf numFmtId="175" fontId="0" fillId="0" borderId="16" xfId="0" applyNumberFormat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164" fontId="13" fillId="0" borderId="19" xfId="57" applyNumberFormat="1" applyFont="1" applyFill="1" applyBorder="1" applyAlignment="1" applyProtection="1">
      <alignment horizontal="center" vertical="center"/>
      <protection/>
    </xf>
    <xf numFmtId="164" fontId="13" fillId="0" borderId="20" xfId="57" applyNumberFormat="1" applyFont="1" applyFill="1" applyBorder="1" applyAlignment="1" applyProtection="1">
      <alignment horizontal="center" vertical="center"/>
      <protection/>
    </xf>
    <xf numFmtId="177" fontId="3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177" fontId="34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 vertical="top" wrapText="1"/>
      <protection/>
    </xf>
    <xf numFmtId="0" fontId="19" fillId="0" borderId="22" xfId="0" applyFont="1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177" fontId="34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43" borderId="10" xfId="0" applyFont="1" applyFill="1" applyBorder="1" applyAlignment="1" applyProtection="1">
      <alignment horizontal="center" vertical="center" wrapText="1"/>
      <protection/>
    </xf>
    <xf numFmtId="0" fontId="0" fillId="43" borderId="11" xfId="0" applyFont="1" applyFill="1" applyBorder="1" applyAlignment="1" applyProtection="1">
      <alignment horizontal="center" vertical="center" wrapText="1"/>
      <protection/>
    </xf>
    <xf numFmtId="0" fontId="0" fillId="43" borderId="12" xfId="0" applyFont="1" applyFill="1" applyBorder="1" applyAlignment="1" applyProtection="1">
      <alignment horizontal="center" vertical="center" wrapText="1"/>
      <protection/>
    </xf>
    <xf numFmtId="0" fontId="2" fillId="44" borderId="10" xfId="0" applyFont="1" applyFill="1" applyBorder="1" applyAlignment="1" applyProtection="1">
      <alignment horizontal="center" vertical="center" wrapText="1"/>
      <protection/>
    </xf>
    <xf numFmtId="0" fontId="0" fillId="44" borderId="11" xfId="0" applyFont="1" applyFill="1" applyBorder="1" applyAlignment="1" applyProtection="1">
      <alignment horizontal="center" vertical="center" wrapText="1"/>
      <protection/>
    </xf>
    <xf numFmtId="0" fontId="0" fillId="44" borderId="14" xfId="0" applyFont="1" applyFill="1" applyBorder="1" applyAlignment="1" applyProtection="1">
      <alignment horizontal="center" vertical="center" wrapText="1"/>
      <protection/>
    </xf>
    <xf numFmtId="0" fontId="0" fillId="44" borderId="12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/>
      <protection/>
    </xf>
    <xf numFmtId="3" fontId="13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/>
    </xf>
    <xf numFmtId="1" fontId="13" fillId="0" borderId="23" xfId="0" applyNumberFormat="1" applyFont="1" applyBorder="1" applyAlignment="1" applyProtection="1">
      <alignment horizontal="center" vertical="center" wrapText="1"/>
      <protection/>
    </xf>
    <xf numFmtId="1" fontId="13" fillId="0" borderId="18" xfId="0" applyNumberFormat="1" applyFont="1" applyBorder="1" applyAlignment="1" applyProtection="1">
      <alignment horizontal="center" vertical="center" wrapText="1"/>
      <protection/>
    </xf>
    <xf numFmtId="177" fontId="34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13" xfId="57" applyNumberFormat="1" applyFont="1" applyFill="1" applyBorder="1" applyAlignment="1" applyProtection="1">
      <alignment horizontal="center" vertical="center" wrapText="1"/>
      <protection/>
    </xf>
    <xf numFmtId="164" fontId="13" fillId="0" borderId="16" xfId="57" applyNumberFormat="1" applyFont="1" applyFill="1" applyBorder="1" applyAlignment="1" applyProtection="1">
      <alignment horizontal="center" vertical="center" wrapText="1"/>
      <protection/>
    </xf>
    <xf numFmtId="166" fontId="13" fillId="0" borderId="19" xfId="0" applyNumberFormat="1" applyFont="1" applyFill="1" applyBorder="1" applyAlignment="1" applyProtection="1">
      <alignment horizontal="center" vertical="center"/>
      <protection/>
    </xf>
    <xf numFmtId="166" fontId="13" fillId="0" borderId="20" xfId="0" applyNumberFormat="1" applyFont="1" applyFill="1" applyBorder="1" applyAlignment="1" applyProtection="1">
      <alignment horizontal="center" vertical="center"/>
      <protection/>
    </xf>
    <xf numFmtId="166" fontId="13" fillId="0" borderId="14" xfId="0" applyNumberFormat="1" applyFont="1" applyFill="1" applyBorder="1" applyAlignment="1" applyProtection="1">
      <alignment horizontal="center" vertical="center" wrapText="1"/>
      <protection/>
    </xf>
    <xf numFmtId="166" fontId="0" fillId="0" borderId="17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"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50"/>
        </patternFill>
      </fill>
    </dxf>
    <dxf>
      <font>
        <strike val="0"/>
        <color indexed="50"/>
      </font>
    </dxf>
    <dxf>
      <font>
        <strike val="0"/>
        <color indexed="50"/>
      </font>
    </dxf>
    <dxf>
      <font>
        <strike val="0"/>
        <color indexed="13"/>
      </font>
    </dxf>
    <dxf>
      <font>
        <strike val="0"/>
        <color indexed="50"/>
      </font>
    </dxf>
    <dxf>
      <font>
        <strike val="0"/>
        <color indexed="50"/>
      </font>
    </dxf>
    <dxf>
      <font>
        <strike val="0"/>
        <color indexed="1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0"/>
  <sheetViews>
    <sheetView tabSelected="1" zoomScalePageLayoutView="0" workbookViewId="0" topLeftCell="A2">
      <pane xSplit="4" ySplit="9" topLeftCell="E11" activePane="bottomRight" state="frozen"/>
      <selection pane="topLeft" activeCell="A2" sqref="A2"/>
      <selection pane="topRight" activeCell="E2" sqref="E2"/>
      <selection pane="bottomLeft" activeCell="A11" sqref="A11"/>
      <selection pane="bottomRight" activeCell="J364" sqref="J364"/>
    </sheetView>
  </sheetViews>
  <sheetFormatPr defaultColWidth="9.140625" defaultRowHeight="12.75"/>
  <cols>
    <col min="1" max="1" width="19.140625" style="1" hidden="1" customWidth="1"/>
    <col min="2" max="2" width="1.57421875" style="21" hidden="1" customWidth="1"/>
    <col min="3" max="3" width="9.140625" style="1" customWidth="1"/>
    <col min="4" max="6" width="20.7109375" style="1" customWidth="1"/>
    <col min="7" max="7" width="9.140625" style="1" customWidth="1"/>
    <col min="8" max="9" width="9.421875" style="1" bestFit="1" customWidth="1"/>
    <col min="10" max="10" width="9.8515625" style="1" bestFit="1" customWidth="1"/>
    <col min="11" max="11" width="9.140625" style="2" customWidth="1"/>
    <col min="12" max="12" width="10.421875" style="1" bestFit="1" customWidth="1"/>
    <col min="13" max="13" width="9.28125" style="3" customWidth="1"/>
    <col min="14" max="14" width="9.140625" style="4" hidden="1" customWidth="1"/>
    <col min="15" max="16" width="20.7109375" style="3" hidden="1" customWidth="1"/>
    <col min="17" max="18" width="9.28125" style="3" hidden="1" customWidth="1"/>
    <col min="19" max="20" width="20.7109375" style="3" hidden="1" customWidth="1"/>
    <col min="21" max="16384" width="9.140625" style="1" customWidth="1"/>
  </cols>
  <sheetData>
    <row r="1" ht="12.75" hidden="1"/>
    <row r="2" spans="2:20" s="5" customFormat="1" ht="18">
      <c r="B2" s="7"/>
      <c r="C2" s="6" t="s">
        <v>1</v>
      </c>
      <c r="D2" s="6"/>
      <c r="E2" s="6"/>
      <c r="F2" s="6"/>
      <c r="G2" s="6"/>
      <c r="H2" s="7"/>
      <c r="I2" s="8"/>
      <c r="J2" s="7"/>
      <c r="K2" s="9"/>
      <c r="L2" s="7"/>
      <c r="M2" s="10"/>
      <c r="N2" s="11"/>
      <c r="O2" s="10"/>
      <c r="P2" s="10"/>
      <c r="Q2" s="10"/>
      <c r="R2" s="10"/>
      <c r="S2" s="10"/>
      <c r="T2" s="10"/>
    </row>
    <row r="3" spans="3:14" ht="15.75">
      <c r="C3" s="12"/>
      <c r="D3" s="13"/>
      <c r="E3" s="13"/>
      <c r="F3" s="14" t="s">
        <v>0</v>
      </c>
      <c r="G3" s="14"/>
      <c r="H3" s="15"/>
      <c r="I3" s="15"/>
      <c r="J3" s="15"/>
      <c r="K3" s="16"/>
      <c r="L3" s="17" t="s">
        <v>5</v>
      </c>
      <c r="N3" s="18"/>
    </row>
    <row r="4" spans="3:14" ht="18.75">
      <c r="C4" s="19"/>
      <c r="D4" s="19"/>
      <c r="E4" s="19"/>
      <c r="F4" s="20"/>
      <c r="G4" s="20"/>
      <c r="H4" s="21"/>
      <c r="I4" s="21"/>
      <c r="J4" s="22" t="s">
        <v>4</v>
      </c>
      <c r="K4" s="22"/>
      <c r="L4" s="23">
        <v>40735</v>
      </c>
      <c r="N4" s="24"/>
    </row>
    <row r="5" spans="3:14" ht="12.75">
      <c r="C5" s="25" t="s">
        <v>37</v>
      </c>
      <c r="D5" s="26"/>
      <c r="E5" s="26"/>
      <c r="F5" s="283"/>
      <c r="G5" s="283"/>
      <c r="H5" s="27"/>
      <c r="I5" s="27"/>
      <c r="J5" s="27"/>
      <c r="K5" s="27"/>
      <c r="L5" s="28"/>
      <c r="N5" s="29"/>
    </row>
    <row r="6" spans="3:14" ht="12.75">
      <c r="C6" s="284" t="s">
        <v>35</v>
      </c>
      <c r="D6" s="285"/>
      <c r="E6" s="285"/>
      <c r="F6" s="285"/>
      <c r="G6" s="285"/>
      <c r="H6" s="285"/>
      <c r="I6" s="285"/>
      <c r="J6" s="285"/>
      <c r="K6" s="285"/>
      <c r="L6" s="286"/>
      <c r="N6" s="30"/>
    </row>
    <row r="7" spans="3:14" ht="12.75">
      <c r="C7" s="31" t="s">
        <v>36</v>
      </c>
      <c r="D7" s="32"/>
      <c r="E7" s="32"/>
      <c r="F7" s="33"/>
      <c r="G7" s="33"/>
      <c r="H7" s="34"/>
      <c r="I7" s="34"/>
      <c r="J7" s="34"/>
      <c r="K7" s="34"/>
      <c r="L7" s="35"/>
      <c r="N7" s="29"/>
    </row>
    <row r="8" spans="3:14" ht="12.75">
      <c r="C8" s="36"/>
      <c r="D8" s="37"/>
      <c r="E8" s="37"/>
      <c r="F8" s="38"/>
      <c r="G8" s="38"/>
      <c r="H8" s="39"/>
      <c r="I8" s="39"/>
      <c r="J8" s="39"/>
      <c r="K8" s="39"/>
      <c r="L8" s="39"/>
      <c r="N8" s="40"/>
    </row>
    <row r="9" spans="3:19" ht="27">
      <c r="C9" s="41"/>
      <c r="D9" s="42" t="s">
        <v>38</v>
      </c>
      <c r="E9" s="42" t="s">
        <v>39</v>
      </c>
      <c r="F9" s="43" t="s">
        <v>40</v>
      </c>
      <c r="G9" s="44"/>
      <c r="H9" s="45"/>
      <c r="I9" s="45"/>
      <c r="J9" s="45"/>
      <c r="K9" s="46"/>
      <c r="L9" s="45"/>
      <c r="M9" s="242" t="s">
        <v>133</v>
      </c>
      <c r="N9" s="235" t="s">
        <v>117</v>
      </c>
      <c r="O9" s="47"/>
      <c r="P9" s="48" t="s">
        <v>129</v>
      </c>
      <c r="Q9" s="48" t="s">
        <v>48</v>
      </c>
      <c r="R9" s="48" t="s">
        <v>130</v>
      </c>
      <c r="S9" s="201"/>
    </row>
    <row r="10" spans="1:19" ht="38.25">
      <c r="A10" s="49" t="s">
        <v>114</v>
      </c>
      <c r="B10" s="209"/>
      <c r="C10" s="50" t="s">
        <v>9</v>
      </c>
      <c r="D10" s="50" t="s">
        <v>16</v>
      </c>
      <c r="E10" s="50" t="s">
        <v>19</v>
      </c>
      <c r="F10" s="50" t="s">
        <v>34</v>
      </c>
      <c r="G10" s="51" t="s">
        <v>17</v>
      </c>
      <c r="H10" s="50" t="s">
        <v>2</v>
      </c>
      <c r="I10" s="50" t="s">
        <v>183</v>
      </c>
      <c r="J10" s="50" t="s">
        <v>184</v>
      </c>
      <c r="K10" s="51" t="s">
        <v>41</v>
      </c>
      <c r="L10" s="52" t="s">
        <v>3</v>
      </c>
      <c r="M10" s="243"/>
      <c r="N10" s="236"/>
      <c r="O10" s="53" t="s">
        <v>131</v>
      </c>
      <c r="P10" s="53" t="s">
        <v>132</v>
      </c>
      <c r="Q10" s="18" t="s">
        <v>115</v>
      </c>
      <c r="R10" s="18" t="s">
        <v>116</v>
      </c>
      <c r="S10" s="53" t="s">
        <v>167</v>
      </c>
    </row>
    <row r="11" spans="2:14" ht="12.75">
      <c r="B11" s="210"/>
      <c r="C11" s="19"/>
      <c r="D11" s="19"/>
      <c r="E11" s="19"/>
      <c r="F11" s="54"/>
      <c r="G11" s="54"/>
      <c r="H11" s="21"/>
      <c r="I11" s="55"/>
      <c r="J11" s="55"/>
      <c r="K11" s="56"/>
      <c r="L11" s="21"/>
      <c r="N11" s="40"/>
    </row>
    <row r="12" spans="2:14" ht="12.75">
      <c r="B12" s="210"/>
      <c r="C12" s="57"/>
      <c r="D12" s="58"/>
      <c r="E12" s="58"/>
      <c r="F12" s="59" t="s">
        <v>6</v>
      </c>
      <c r="G12" s="59"/>
      <c r="H12" s="60"/>
      <c r="I12" s="60"/>
      <c r="J12" s="60"/>
      <c r="K12" s="61"/>
      <c r="L12" s="62"/>
      <c r="N12" s="29"/>
    </row>
    <row r="13" spans="1:20" s="64" customFormat="1" ht="45">
      <c r="A13" s="63" t="s">
        <v>212</v>
      </c>
      <c r="C13" s="65" t="s">
        <v>11</v>
      </c>
      <c r="D13" s="66" t="s">
        <v>18</v>
      </c>
      <c r="E13" s="66" t="s">
        <v>20</v>
      </c>
      <c r="F13" s="67" t="s">
        <v>21</v>
      </c>
      <c r="G13" s="67" t="s">
        <v>96</v>
      </c>
      <c r="H13" s="68">
        <v>0.06</v>
      </c>
      <c r="I13" s="69">
        <v>0.062</v>
      </c>
      <c r="J13" s="70">
        <v>0.07</v>
      </c>
      <c r="K13" s="71" t="str">
        <f>IF((OR(I13=0,J13="no previous measure")),"",IF(I13&lt;J13,"▼",IF(I13=J13,"■","▲")))</f>
        <v>▼</v>
      </c>
      <c r="L13" s="67" t="s">
        <v>101</v>
      </c>
      <c r="M13" s="72"/>
      <c r="N13" s="73" t="s">
        <v>118</v>
      </c>
      <c r="O13" s="74"/>
      <c r="P13" s="74"/>
      <c r="Q13" s="72">
        <f>IF(N13="up",0.9,1.1)</f>
        <v>1.1</v>
      </c>
      <c r="R13" s="72">
        <f>IF(N13="up",0.75,1.25)</f>
        <v>1.25</v>
      </c>
      <c r="S13" s="72" t="s">
        <v>211</v>
      </c>
      <c r="T13" s="72"/>
    </row>
    <row r="14" spans="1:20" s="64" customFormat="1" ht="45">
      <c r="A14" s="203" t="s">
        <v>179</v>
      </c>
      <c r="B14" s="207" t="s">
        <v>235</v>
      </c>
      <c r="C14" s="65" t="s">
        <v>49</v>
      </c>
      <c r="D14" s="66" t="s">
        <v>50</v>
      </c>
      <c r="E14" s="66" t="s">
        <v>51</v>
      </c>
      <c r="F14" s="67" t="s">
        <v>180</v>
      </c>
      <c r="G14" s="67" t="s">
        <v>96</v>
      </c>
      <c r="H14" s="68">
        <v>0.1</v>
      </c>
      <c r="I14" s="69">
        <v>0.021</v>
      </c>
      <c r="J14" s="70">
        <v>0.018</v>
      </c>
      <c r="K14" s="71" t="str">
        <f>IF((OR(I14=0,J14="no previous measure")),"",IF(I14&lt;J14,"▼",IF(I14=J14,"■","▲")))</f>
        <v>▲</v>
      </c>
      <c r="L14" s="67" t="s">
        <v>120</v>
      </c>
      <c r="M14" s="204">
        <v>40705</v>
      </c>
      <c r="N14" s="73" t="s">
        <v>118</v>
      </c>
      <c r="O14" s="72"/>
      <c r="P14" s="72"/>
      <c r="Q14" s="72">
        <f>IF(N14="up",0.9,1.1)</f>
        <v>1.1</v>
      </c>
      <c r="R14" s="72">
        <f>IF(N14="up",0.75,1.25)</f>
        <v>1.25</v>
      </c>
      <c r="S14" s="72" t="s">
        <v>218</v>
      </c>
      <c r="T14" s="72"/>
    </row>
    <row r="15" spans="1:20" s="64" customFormat="1" ht="33.75">
      <c r="A15" s="63" t="s">
        <v>179</v>
      </c>
      <c r="C15" s="65" t="s">
        <v>52</v>
      </c>
      <c r="D15" s="66" t="s">
        <v>53</v>
      </c>
      <c r="E15" s="66" t="s">
        <v>146</v>
      </c>
      <c r="F15" s="67" t="s">
        <v>147</v>
      </c>
      <c r="G15" s="67" t="s">
        <v>97</v>
      </c>
      <c r="H15" s="68">
        <v>0.85</v>
      </c>
      <c r="I15" s="75">
        <v>0.85</v>
      </c>
      <c r="J15" s="70">
        <v>0.8487</v>
      </c>
      <c r="K15" s="71" t="str">
        <f>IF((OR(I15=0,J15="no previous measure")),"",IF(I15&lt;J15,"▼",IF(I15=J15,"■","▲")))</f>
        <v>▲</v>
      </c>
      <c r="L15" s="67" t="s">
        <v>121</v>
      </c>
      <c r="M15" s="219"/>
      <c r="N15" s="73" t="s">
        <v>119</v>
      </c>
      <c r="O15" s="72"/>
      <c r="P15" s="72"/>
      <c r="Q15" s="72">
        <f>IF(N15="up",0.9,1.1)</f>
        <v>0.9</v>
      </c>
      <c r="R15" s="72">
        <f>IF(N15="up",0.75,1.25)</f>
        <v>0.75</v>
      </c>
      <c r="S15" s="72" t="s">
        <v>223</v>
      </c>
      <c r="T15" s="72"/>
    </row>
    <row r="16" spans="1:20" s="64" customFormat="1" ht="45">
      <c r="A16" s="63" t="s">
        <v>212</v>
      </c>
      <c r="C16" s="65" t="s">
        <v>11</v>
      </c>
      <c r="D16" s="66" t="s">
        <v>100</v>
      </c>
      <c r="E16" s="66" t="s">
        <v>148</v>
      </c>
      <c r="F16" s="67" t="s">
        <v>103</v>
      </c>
      <c r="G16" s="67" t="s">
        <v>97</v>
      </c>
      <c r="H16" s="76">
        <v>0.09</v>
      </c>
      <c r="I16" s="95">
        <v>0.088</v>
      </c>
      <c r="J16" s="218">
        <v>0.095</v>
      </c>
      <c r="K16" s="71" t="str">
        <f>IF((OR(I16=0,J16="no previous measure")),"",IF(I16&lt;J16,"▼",IF(I16=J16,"■","▲")))</f>
        <v>▼</v>
      </c>
      <c r="L16" s="67" t="s">
        <v>101</v>
      </c>
      <c r="M16" s="72">
        <v>2010</v>
      </c>
      <c r="N16" s="73" t="s">
        <v>118</v>
      </c>
      <c r="O16" s="72" t="s">
        <v>214</v>
      </c>
      <c r="P16" s="72" t="s">
        <v>149</v>
      </c>
      <c r="Q16" s="72">
        <f>IF(N16="up",0.9,1.1)</f>
        <v>1.1</v>
      </c>
      <c r="R16" s="72">
        <f>IF(N16="up",0.75,1.25)</f>
        <v>1.25</v>
      </c>
      <c r="S16" s="72" t="s">
        <v>213</v>
      </c>
      <c r="T16" s="202"/>
    </row>
    <row r="17" spans="1:20" s="64" customFormat="1" ht="33.75">
      <c r="A17" s="63" t="s">
        <v>209</v>
      </c>
      <c r="B17" s="64" t="s">
        <v>235</v>
      </c>
      <c r="C17" s="77" t="s">
        <v>11</v>
      </c>
      <c r="D17" s="66" t="s">
        <v>102</v>
      </c>
      <c r="E17" s="66" t="s">
        <v>150</v>
      </c>
      <c r="F17" s="217" t="s">
        <v>210</v>
      </c>
      <c r="G17" s="66" t="s">
        <v>97</v>
      </c>
      <c r="H17" s="112">
        <v>233.1</v>
      </c>
      <c r="I17" s="79">
        <v>265</v>
      </c>
      <c r="J17" s="80">
        <v>259</v>
      </c>
      <c r="K17" s="71" t="str">
        <f>IF((OR(I17=0,J17="no previous measure")),"",IF(I17&lt;J17,"▼",IF(I17=J17,"■","▲")))</f>
        <v>▲</v>
      </c>
      <c r="L17" s="66" t="s">
        <v>101</v>
      </c>
      <c r="M17" s="72">
        <v>2009</v>
      </c>
      <c r="N17" s="73" t="s">
        <v>118</v>
      </c>
      <c r="O17" s="72"/>
      <c r="P17" s="72"/>
      <c r="Q17" s="72">
        <f>IF(N17="up",0.9,1.1)</f>
        <v>1.1</v>
      </c>
      <c r="R17" s="72">
        <f>IF(N17="up",0.75,1.25)</f>
        <v>1.25</v>
      </c>
      <c r="S17" s="72"/>
      <c r="T17" s="72"/>
    </row>
    <row r="18" spans="1:14" ht="12.75">
      <c r="A18" s="81"/>
      <c r="B18" s="210"/>
      <c r="C18" s="82"/>
      <c r="D18" s="82"/>
      <c r="E18" s="82"/>
      <c r="F18" s="83"/>
      <c r="G18" s="83"/>
      <c r="H18" s="84"/>
      <c r="I18" s="85"/>
      <c r="J18" s="85"/>
      <c r="K18" s="86"/>
      <c r="L18" s="84"/>
      <c r="N18" s="87"/>
    </row>
    <row r="19" spans="1:14" ht="12.75">
      <c r="A19" s="81"/>
      <c r="B19" s="210"/>
      <c r="C19" s="88"/>
      <c r="D19" s="89"/>
      <c r="E19" s="89"/>
      <c r="F19" s="90" t="s">
        <v>7</v>
      </c>
      <c r="G19" s="90"/>
      <c r="H19" s="91"/>
      <c r="I19" s="92"/>
      <c r="J19" s="91"/>
      <c r="K19" s="93"/>
      <c r="L19" s="94"/>
      <c r="N19" s="29"/>
    </row>
    <row r="20" spans="1:20" s="64" customFormat="1" ht="33.75">
      <c r="A20" s="63" t="s">
        <v>199</v>
      </c>
      <c r="C20" s="65" t="s">
        <v>11</v>
      </c>
      <c r="D20" s="67" t="s">
        <v>27</v>
      </c>
      <c r="E20" s="67" t="s">
        <v>28</v>
      </c>
      <c r="F20" s="67" t="s">
        <v>29</v>
      </c>
      <c r="G20" s="67" t="s">
        <v>97</v>
      </c>
      <c r="H20" s="76">
        <v>0.8</v>
      </c>
      <c r="I20" s="95">
        <v>0.703</v>
      </c>
      <c r="J20" s="96">
        <v>0.766</v>
      </c>
      <c r="K20" s="71" t="str">
        <f>IF((OR(I20=0,J20="no previous measure")),"",IF(I20&lt;J20,"▼",IF(I20=J20,"■","▲")))</f>
        <v>▼</v>
      </c>
      <c r="L20" s="67" t="s">
        <v>101</v>
      </c>
      <c r="M20" s="72">
        <v>2009</v>
      </c>
      <c r="N20" s="73" t="s">
        <v>119</v>
      </c>
      <c r="O20" s="72" t="s">
        <v>137</v>
      </c>
      <c r="P20" s="72" t="s">
        <v>138</v>
      </c>
      <c r="Q20" s="72">
        <f>IF(N20="up",0.9,1.1)</f>
        <v>0.9</v>
      </c>
      <c r="R20" s="72">
        <f>IF(N20="up",0.75,1.25)</f>
        <v>0.75</v>
      </c>
      <c r="S20" s="72" t="s">
        <v>215</v>
      </c>
      <c r="T20" s="72"/>
    </row>
    <row r="21" spans="1:20" s="64" customFormat="1" ht="45">
      <c r="A21" s="63" t="s">
        <v>134</v>
      </c>
      <c r="C21" s="65" t="s">
        <v>30</v>
      </c>
      <c r="D21" s="67" t="s">
        <v>31</v>
      </c>
      <c r="E21" s="67" t="s">
        <v>32</v>
      </c>
      <c r="F21" s="67" t="s">
        <v>33</v>
      </c>
      <c r="G21" s="67" t="s">
        <v>96</v>
      </c>
      <c r="H21" s="67">
        <v>34</v>
      </c>
      <c r="I21" s="97">
        <v>34</v>
      </c>
      <c r="J21" s="98" t="s">
        <v>46</v>
      </c>
      <c r="K21" s="71">
        <f>IF((OR(I21=0,J21="no previous measure")),"",IF(I21&lt;J21,"▼",IF(I21=J21,"■","▲")))</f>
      </c>
      <c r="L21" s="99" t="s">
        <v>101</v>
      </c>
      <c r="M21" s="72"/>
      <c r="N21" s="73" t="s">
        <v>119</v>
      </c>
      <c r="O21" s="72"/>
      <c r="P21" s="72"/>
      <c r="Q21" s="72">
        <f>IF(N21="up",0.9,1.1)</f>
        <v>0.9</v>
      </c>
      <c r="R21" s="72">
        <f>IF(N21="up",0.75,1.25)</f>
        <v>0.75</v>
      </c>
      <c r="S21" s="72"/>
      <c r="T21" s="72"/>
    </row>
    <row r="22" spans="1:20" s="64" customFormat="1" ht="33.75">
      <c r="A22" s="203" t="s">
        <v>222</v>
      </c>
      <c r="B22" s="207" t="s">
        <v>235</v>
      </c>
      <c r="C22" s="77" t="s">
        <v>185</v>
      </c>
      <c r="D22" s="66" t="s">
        <v>70</v>
      </c>
      <c r="E22" s="66" t="s">
        <v>71</v>
      </c>
      <c r="F22" s="66" t="s">
        <v>72</v>
      </c>
      <c r="G22" s="67" t="s">
        <v>97</v>
      </c>
      <c r="H22" s="100">
        <v>0.95</v>
      </c>
      <c r="I22" s="69">
        <v>0.914</v>
      </c>
      <c r="J22" s="136">
        <v>0.9082</v>
      </c>
      <c r="K22" s="101" t="str">
        <f>IF((OR(I22=0,J22="no previous measure")),"",IF(I22&lt;J22,"▼",IF(I22=J22,"■","▲")))</f>
        <v>▲</v>
      </c>
      <c r="L22" s="102" t="s">
        <v>120</v>
      </c>
      <c r="M22" s="213">
        <v>40613</v>
      </c>
      <c r="N22" s="73" t="s">
        <v>119</v>
      </c>
      <c r="O22" s="72"/>
      <c r="P22" s="72"/>
      <c r="Q22" s="72">
        <f>IF(N22="up",0.9,1.1)</f>
        <v>0.9</v>
      </c>
      <c r="R22" s="72">
        <f>IF(N22="up",0.75,1.25)</f>
        <v>0.75</v>
      </c>
      <c r="S22" s="63" t="s">
        <v>221</v>
      </c>
      <c r="T22" s="72"/>
    </row>
    <row r="23" spans="1:20" s="64" customFormat="1" ht="16.5" customHeight="1" thickBot="1">
      <c r="A23" s="238" t="s">
        <v>216</v>
      </c>
      <c r="B23" s="239" t="s">
        <v>235</v>
      </c>
      <c r="C23" s="246" t="s">
        <v>185</v>
      </c>
      <c r="D23" s="249" t="s">
        <v>70</v>
      </c>
      <c r="E23" s="249" t="s">
        <v>73</v>
      </c>
      <c r="F23" s="249" t="s">
        <v>74</v>
      </c>
      <c r="G23" s="274" t="s">
        <v>97</v>
      </c>
      <c r="H23" s="103">
        <v>0.05</v>
      </c>
      <c r="I23" s="276">
        <v>0.067</v>
      </c>
      <c r="J23" s="303">
        <v>0.063</v>
      </c>
      <c r="K23" s="252" t="str">
        <f aca="true" t="shared" si="0" ref="K23:K33">IF((OR(I23=0,J23="no previous measure")),"",IF(I23&lt;J23,"▼",IF(I23=J23,"■","▲")))</f>
        <v>▲</v>
      </c>
      <c r="L23" s="254" t="s">
        <v>120</v>
      </c>
      <c r="M23" s="244">
        <v>40705</v>
      </c>
      <c r="N23" s="228" t="s">
        <v>118</v>
      </c>
      <c r="O23" s="230"/>
      <c r="P23" s="232"/>
      <c r="Q23" s="230">
        <f>IF(N23="up",0.9,1.1)</f>
        <v>1.1</v>
      </c>
      <c r="R23" s="230">
        <f>IF(N23="up",0.75,1.25)</f>
        <v>1.25</v>
      </c>
      <c r="S23" s="230" t="s">
        <v>217</v>
      </c>
      <c r="T23" s="72"/>
    </row>
    <row r="24" spans="1:20" s="64" customFormat="1" ht="16.5" customHeight="1" thickTop="1">
      <c r="A24" s="238"/>
      <c r="B24" s="239"/>
      <c r="C24" s="248"/>
      <c r="D24" s="251"/>
      <c r="E24" s="251"/>
      <c r="F24" s="251"/>
      <c r="G24" s="275"/>
      <c r="H24" s="104" t="s">
        <v>125</v>
      </c>
      <c r="I24" s="277"/>
      <c r="J24" s="304"/>
      <c r="K24" s="287">
        <f t="shared" si="0"/>
      </c>
      <c r="L24" s="255"/>
      <c r="M24" s="245"/>
      <c r="N24" s="228"/>
      <c r="O24" s="230"/>
      <c r="P24" s="232"/>
      <c r="Q24" s="230"/>
      <c r="R24" s="230"/>
      <c r="S24" s="230"/>
      <c r="T24" s="72"/>
    </row>
    <row r="25" spans="1:20" s="64" customFormat="1" ht="33.75">
      <c r="A25" s="223" t="s">
        <v>177</v>
      </c>
      <c r="B25" s="207" t="s">
        <v>235</v>
      </c>
      <c r="C25" s="77" t="s">
        <v>224</v>
      </c>
      <c r="D25" s="66" t="s">
        <v>151</v>
      </c>
      <c r="E25" s="66" t="s">
        <v>75</v>
      </c>
      <c r="F25" s="66" t="s">
        <v>76</v>
      </c>
      <c r="G25" s="67" t="s">
        <v>87</v>
      </c>
      <c r="H25" s="105">
        <v>1000000</v>
      </c>
      <c r="I25" s="220">
        <v>624844</v>
      </c>
      <c r="J25" s="221">
        <v>966152</v>
      </c>
      <c r="K25" s="71" t="str">
        <f t="shared" si="0"/>
        <v>▼</v>
      </c>
      <c r="L25" s="66" t="s">
        <v>120</v>
      </c>
      <c r="M25" s="222">
        <v>40705</v>
      </c>
      <c r="N25" s="73" t="s">
        <v>119</v>
      </c>
      <c r="O25" s="205"/>
      <c r="P25" s="205"/>
      <c r="Q25" s="72">
        <f aca="true" t="shared" si="1" ref="Q25:Q33">IF(N25="up",0.9,1.1)</f>
        <v>0.9</v>
      </c>
      <c r="R25" s="72">
        <f aca="true" t="shared" si="2" ref="R25:R33">IF(N25="up",0.75,1.25)</f>
        <v>0.75</v>
      </c>
      <c r="S25" s="72"/>
      <c r="T25" s="72"/>
    </row>
    <row r="26" spans="1:20" s="64" customFormat="1" ht="33.75" customHeight="1">
      <c r="A26" s="203" t="s">
        <v>173</v>
      </c>
      <c r="B26" s="207" t="s">
        <v>235</v>
      </c>
      <c r="C26" s="77" t="s">
        <v>186</v>
      </c>
      <c r="D26" s="66" t="s">
        <v>70</v>
      </c>
      <c r="E26" s="66" t="s">
        <v>77</v>
      </c>
      <c r="F26" s="66" t="s">
        <v>78</v>
      </c>
      <c r="G26" s="67" t="s">
        <v>96</v>
      </c>
      <c r="H26" s="105">
        <v>12500</v>
      </c>
      <c r="I26" s="106">
        <v>14047</v>
      </c>
      <c r="J26" s="107">
        <v>15024</v>
      </c>
      <c r="K26" s="71" t="str">
        <f t="shared" si="0"/>
        <v>▼</v>
      </c>
      <c r="L26" s="66" t="s">
        <v>120</v>
      </c>
      <c r="M26" s="204">
        <v>40705</v>
      </c>
      <c r="N26" s="73" t="s">
        <v>119</v>
      </c>
      <c r="O26" s="72" t="s">
        <v>188</v>
      </c>
      <c r="P26" s="72" t="s">
        <v>189</v>
      </c>
      <c r="Q26" s="72">
        <f t="shared" si="1"/>
        <v>0.9</v>
      </c>
      <c r="R26" s="72">
        <f t="shared" si="2"/>
        <v>0.75</v>
      </c>
      <c r="S26" s="72" t="s">
        <v>190</v>
      </c>
      <c r="T26" s="72"/>
    </row>
    <row r="27" spans="1:20" s="64" customFormat="1" ht="33.75" customHeight="1">
      <c r="A27" s="203" t="s">
        <v>173</v>
      </c>
      <c r="B27" s="207" t="s">
        <v>235</v>
      </c>
      <c r="C27" s="77" t="s">
        <v>186</v>
      </c>
      <c r="D27" s="66" t="s">
        <v>70</v>
      </c>
      <c r="E27" s="66" t="s">
        <v>79</v>
      </c>
      <c r="F27" s="66" t="s">
        <v>80</v>
      </c>
      <c r="G27" s="67" t="s">
        <v>97</v>
      </c>
      <c r="H27" s="108">
        <v>0.5248</v>
      </c>
      <c r="I27" s="75">
        <v>0.643</v>
      </c>
      <c r="J27" s="109">
        <v>0.646</v>
      </c>
      <c r="K27" s="71" t="str">
        <f t="shared" si="0"/>
        <v>▼</v>
      </c>
      <c r="L27" s="66" t="s">
        <v>120</v>
      </c>
      <c r="M27" s="204">
        <v>40513</v>
      </c>
      <c r="N27" s="73" t="s">
        <v>119</v>
      </c>
      <c r="O27" s="72" t="s">
        <v>175</v>
      </c>
      <c r="P27" s="72" t="s">
        <v>174</v>
      </c>
      <c r="Q27" s="72">
        <f t="shared" si="1"/>
        <v>0.9</v>
      </c>
      <c r="R27" s="72">
        <f t="shared" si="2"/>
        <v>0.75</v>
      </c>
      <c r="S27" s="72" t="s">
        <v>191</v>
      </c>
      <c r="T27" s="72" t="s">
        <v>220</v>
      </c>
    </row>
    <row r="28" spans="1:20" s="64" customFormat="1" ht="45">
      <c r="A28" s="63" t="s">
        <v>176</v>
      </c>
      <c r="C28" s="77" t="s">
        <v>187</v>
      </c>
      <c r="D28" s="66" t="s">
        <v>70</v>
      </c>
      <c r="E28" s="66" t="s">
        <v>83</v>
      </c>
      <c r="F28" s="66" t="s">
        <v>152</v>
      </c>
      <c r="G28" s="67" t="s">
        <v>96</v>
      </c>
      <c r="H28" s="110">
        <v>0.95</v>
      </c>
      <c r="I28" s="95">
        <v>0.8</v>
      </c>
      <c r="J28" s="96">
        <v>0.7</v>
      </c>
      <c r="K28" s="71" t="str">
        <f t="shared" si="0"/>
        <v>▲</v>
      </c>
      <c r="L28" s="66" t="s">
        <v>121</v>
      </c>
      <c r="M28" s="204">
        <v>40575</v>
      </c>
      <c r="N28" s="73" t="s">
        <v>119</v>
      </c>
      <c r="O28" s="72"/>
      <c r="P28" s="72"/>
      <c r="Q28" s="72">
        <f t="shared" si="1"/>
        <v>0.9</v>
      </c>
      <c r="R28" s="72">
        <f t="shared" si="2"/>
        <v>0.75</v>
      </c>
      <c r="S28" s="72" t="s">
        <v>207</v>
      </c>
      <c r="T28" s="72"/>
    </row>
    <row r="29" spans="1:20" s="64" customFormat="1" ht="33.75">
      <c r="A29" s="203" t="s">
        <v>179</v>
      </c>
      <c r="B29" s="207" t="s">
        <v>235</v>
      </c>
      <c r="C29" s="77" t="s">
        <v>110</v>
      </c>
      <c r="D29" s="66" t="s">
        <v>113</v>
      </c>
      <c r="E29" s="66" t="s">
        <v>112</v>
      </c>
      <c r="F29" s="66" t="s">
        <v>111</v>
      </c>
      <c r="G29" s="66" t="s">
        <v>97</v>
      </c>
      <c r="H29" s="107">
        <v>250</v>
      </c>
      <c r="I29" s="97">
        <v>251</v>
      </c>
      <c r="J29" s="107">
        <v>263</v>
      </c>
      <c r="K29" s="101" t="str">
        <f t="shared" si="0"/>
        <v>▼</v>
      </c>
      <c r="L29" s="66" t="s">
        <v>120</v>
      </c>
      <c r="M29" s="213">
        <v>40705</v>
      </c>
      <c r="N29" s="73" t="s">
        <v>119</v>
      </c>
      <c r="O29" s="72"/>
      <c r="P29" s="72"/>
      <c r="Q29" s="72">
        <f t="shared" si="1"/>
        <v>0.9</v>
      </c>
      <c r="R29" s="72">
        <f t="shared" si="2"/>
        <v>0.75</v>
      </c>
      <c r="S29" s="72" t="s">
        <v>218</v>
      </c>
      <c r="T29" s="72"/>
    </row>
    <row r="30" spans="1:20" s="64" customFormat="1" ht="45">
      <c r="A30" s="203" t="s">
        <v>179</v>
      </c>
      <c r="B30" s="207" t="s">
        <v>235</v>
      </c>
      <c r="C30" s="65" t="s">
        <v>54</v>
      </c>
      <c r="D30" s="67" t="s">
        <v>153</v>
      </c>
      <c r="E30" s="67" t="s">
        <v>55</v>
      </c>
      <c r="F30" s="67" t="s">
        <v>56</v>
      </c>
      <c r="G30" s="67" t="s">
        <v>96</v>
      </c>
      <c r="H30" s="111">
        <v>4</v>
      </c>
      <c r="I30" s="106">
        <v>4</v>
      </c>
      <c r="J30" s="112">
        <v>5</v>
      </c>
      <c r="K30" s="71" t="str">
        <f t="shared" si="0"/>
        <v>▼</v>
      </c>
      <c r="L30" s="99" t="s">
        <v>120</v>
      </c>
      <c r="M30" s="213">
        <v>40705</v>
      </c>
      <c r="N30" s="73" t="s">
        <v>119</v>
      </c>
      <c r="O30" s="72"/>
      <c r="P30" s="72"/>
      <c r="Q30" s="72">
        <f t="shared" si="1"/>
        <v>0.9</v>
      </c>
      <c r="R30" s="72">
        <f t="shared" si="2"/>
        <v>0.75</v>
      </c>
      <c r="S30" s="72" t="s">
        <v>218</v>
      </c>
      <c r="T30" s="72"/>
    </row>
    <row r="31" spans="1:20" s="64" customFormat="1" ht="45">
      <c r="A31" s="203" t="s">
        <v>179</v>
      </c>
      <c r="B31" s="207" t="s">
        <v>235</v>
      </c>
      <c r="C31" s="77" t="s">
        <v>57</v>
      </c>
      <c r="D31" s="66" t="s">
        <v>58</v>
      </c>
      <c r="E31" s="66" t="s">
        <v>59</v>
      </c>
      <c r="F31" s="66" t="s">
        <v>60</v>
      </c>
      <c r="G31" s="67" t="s">
        <v>96</v>
      </c>
      <c r="H31" s="68">
        <v>1</v>
      </c>
      <c r="I31" s="69">
        <v>0.947</v>
      </c>
      <c r="J31" s="78">
        <v>0.953</v>
      </c>
      <c r="K31" s="71" t="str">
        <f t="shared" si="0"/>
        <v>▼</v>
      </c>
      <c r="L31" s="102" t="s">
        <v>120</v>
      </c>
      <c r="M31" s="213">
        <v>40705</v>
      </c>
      <c r="N31" s="73" t="s">
        <v>119</v>
      </c>
      <c r="O31" s="72"/>
      <c r="P31" s="72"/>
      <c r="Q31" s="72">
        <f t="shared" si="1"/>
        <v>0.9</v>
      </c>
      <c r="R31" s="72">
        <f t="shared" si="2"/>
        <v>0.75</v>
      </c>
      <c r="S31" s="72" t="s">
        <v>218</v>
      </c>
      <c r="T31" s="72"/>
    </row>
    <row r="32" spans="1:20" s="64" customFormat="1" ht="33.75" customHeight="1">
      <c r="A32" s="203" t="s">
        <v>168</v>
      </c>
      <c r="B32" s="207" t="s">
        <v>235</v>
      </c>
      <c r="C32" s="77" t="s">
        <v>11</v>
      </c>
      <c r="D32" s="66" t="s">
        <v>106</v>
      </c>
      <c r="E32" s="66" t="s">
        <v>104</v>
      </c>
      <c r="F32" s="66" t="s">
        <v>225</v>
      </c>
      <c r="G32" s="66" t="s">
        <v>105</v>
      </c>
      <c r="H32" s="68">
        <v>0.9</v>
      </c>
      <c r="I32" s="69">
        <v>0.98</v>
      </c>
      <c r="J32" s="70">
        <v>0.64</v>
      </c>
      <c r="K32" s="113" t="str">
        <f t="shared" si="0"/>
        <v>▲</v>
      </c>
      <c r="L32" s="66" t="s">
        <v>120</v>
      </c>
      <c r="M32" s="204">
        <v>40705</v>
      </c>
      <c r="N32" s="73" t="s">
        <v>119</v>
      </c>
      <c r="O32" s="72" t="s">
        <v>232</v>
      </c>
      <c r="P32" s="224" t="s">
        <v>233</v>
      </c>
      <c r="Q32" s="72">
        <f t="shared" si="1"/>
        <v>0.9</v>
      </c>
      <c r="R32" s="72">
        <f t="shared" si="2"/>
        <v>0.75</v>
      </c>
      <c r="S32" s="72" t="s">
        <v>231</v>
      </c>
      <c r="T32" s="72"/>
    </row>
    <row r="33" spans="1:20" s="64" customFormat="1" ht="33.75" customHeight="1">
      <c r="A33" s="203" t="s">
        <v>168</v>
      </c>
      <c r="B33" s="207" t="s">
        <v>235</v>
      </c>
      <c r="C33" s="77" t="s">
        <v>11</v>
      </c>
      <c r="D33" s="66" t="s">
        <v>106</v>
      </c>
      <c r="E33" s="66" t="s">
        <v>104</v>
      </c>
      <c r="F33" s="66" t="s">
        <v>226</v>
      </c>
      <c r="G33" s="66" t="s">
        <v>105</v>
      </c>
      <c r="H33" s="68">
        <v>0.9</v>
      </c>
      <c r="I33" s="69">
        <v>1</v>
      </c>
      <c r="J33" s="70">
        <v>0.92</v>
      </c>
      <c r="K33" s="71" t="str">
        <f t="shared" si="0"/>
        <v>▲</v>
      </c>
      <c r="L33" s="66" t="s">
        <v>120</v>
      </c>
      <c r="M33" s="204">
        <v>40705</v>
      </c>
      <c r="N33" s="73" t="s">
        <v>119</v>
      </c>
      <c r="O33" s="72" t="s">
        <v>234</v>
      </c>
      <c r="P33" s="224" t="s">
        <v>233</v>
      </c>
      <c r="Q33" s="72">
        <f t="shared" si="1"/>
        <v>0.9</v>
      </c>
      <c r="R33" s="72">
        <f t="shared" si="2"/>
        <v>0.75</v>
      </c>
      <c r="S33" s="72" t="s">
        <v>231</v>
      </c>
      <c r="T33" s="72"/>
    </row>
    <row r="34" spans="1:14" ht="12.75">
      <c r="A34" s="81"/>
      <c r="B34" s="210"/>
      <c r="C34" s="82"/>
      <c r="D34" s="82"/>
      <c r="E34" s="82"/>
      <c r="F34" s="2"/>
      <c r="G34" s="2"/>
      <c r="H34" s="84"/>
      <c r="I34" s="85"/>
      <c r="J34" s="85"/>
      <c r="K34" s="86"/>
      <c r="L34" s="84"/>
      <c r="N34" s="87"/>
    </row>
    <row r="35" spans="1:14" ht="12.75">
      <c r="A35" s="81"/>
      <c r="B35" s="210"/>
      <c r="C35" s="114"/>
      <c r="D35" s="115"/>
      <c r="E35" s="115"/>
      <c r="F35" s="116" t="s">
        <v>14</v>
      </c>
      <c r="G35" s="116"/>
      <c r="H35" s="117"/>
      <c r="I35" s="118"/>
      <c r="J35" s="117"/>
      <c r="K35" s="119"/>
      <c r="L35" s="120"/>
      <c r="N35" s="18"/>
    </row>
    <row r="36" spans="1:20" s="122" customFormat="1" ht="45">
      <c r="A36" s="121" t="s">
        <v>198</v>
      </c>
      <c r="C36" s="65" t="s">
        <v>11</v>
      </c>
      <c r="D36" s="67" t="s">
        <v>22</v>
      </c>
      <c r="E36" s="67" t="s">
        <v>25</v>
      </c>
      <c r="F36" s="67" t="s">
        <v>10</v>
      </c>
      <c r="G36" s="67" t="s">
        <v>96</v>
      </c>
      <c r="H36" s="123">
        <v>400</v>
      </c>
      <c r="I36" s="124">
        <v>382</v>
      </c>
      <c r="J36" s="102">
        <v>373</v>
      </c>
      <c r="K36" s="71" t="str">
        <f>IF((OR(I36=0,J36="no previous measure")),"",IF(I36&lt;J36,"▼",IF(I36=J36,"■","▲")))</f>
        <v>▲</v>
      </c>
      <c r="L36" s="67" t="s">
        <v>101</v>
      </c>
      <c r="M36" s="72"/>
      <c r="N36" s="73" t="s">
        <v>119</v>
      </c>
      <c r="O36" s="125" t="s">
        <v>139</v>
      </c>
      <c r="P36" s="125" t="s">
        <v>140</v>
      </c>
      <c r="Q36" s="72">
        <f>IF(N36="up",0.9,1.1)</f>
        <v>0.9</v>
      </c>
      <c r="R36" s="72">
        <f>IF(N36="up",0.75,1.25)</f>
        <v>0.75</v>
      </c>
      <c r="S36" s="125" t="s">
        <v>200</v>
      </c>
      <c r="T36" s="125"/>
    </row>
    <row r="37" spans="1:20" s="122" customFormat="1" ht="56.25">
      <c r="A37" s="121" t="s">
        <v>198</v>
      </c>
      <c r="C37" s="65" t="s">
        <v>11</v>
      </c>
      <c r="D37" s="67" t="s">
        <v>22</v>
      </c>
      <c r="E37" s="67" t="s">
        <v>201</v>
      </c>
      <c r="F37" s="67" t="s">
        <v>202</v>
      </c>
      <c r="G37" s="67" t="s">
        <v>97</v>
      </c>
      <c r="H37" s="68">
        <v>0.09</v>
      </c>
      <c r="I37" s="126">
        <v>0.097</v>
      </c>
      <c r="J37" s="78">
        <v>0.097</v>
      </c>
      <c r="K37" s="101" t="str">
        <f>IF((OR(I37=0,J37="no previous measure")),"",IF(I37&lt;J37,"▼",IF(I37=J37,"■","▲")))</f>
        <v>■</v>
      </c>
      <c r="L37" s="99" t="s">
        <v>108</v>
      </c>
      <c r="M37" s="72">
        <v>2010</v>
      </c>
      <c r="N37" s="73" t="s">
        <v>118</v>
      </c>
      <c r="O37" s="215" t="s">
        <v>204</v>
      </c>
      <c r="P37" s="215" t="s">
        <v>206</v>
      </c>
      <c r="Q37" s="72">
        <f>IF(N37="up",0.9,1.1)</f>
        <v>1.1</v>
      </c>
      <c r="R37" s="72">
        <f>IF(N37="up",0.75,1.25)</f>
        <v>1.25</v>
      </c>
      <c r="S37" s="125" t="s">
        <v>203</v>
      </c>
      <c r="T37" s="125"/>
    </row>
    <row r="38" spans="1:20" s="122" customFormat="1" ht="45" customHeight="1">
      <c r="A38" s="121" t="s">
        <v>198</v>
      </c>
      <c r="C38" s="65" t="s">
        <v>11</v>
      </c>
      <c r="D38" s="67" t="s">
        <v>22</v>
      </c>
      <c r="E38" s="67" t="s">
        <v>109</v>
      </c>
      <c r="F38" s="67" t="s">
        <v>107</v>
      </c>
      <c r="G38" s="67" t="s">
        <v>97</v>
      </c>
      <c r="H38" s="127">
        <v>0.2</v>
      </c>
      <c r="I38" s="69">
        <v>0.204</v>
      </c>
      <c r="J38" s="128">
        <v>0.215</v>
      </c>
      <c r="K38" s="71" t="str">
        <f>IF((OR(I38=0,J38="no previous measure")),"",IF(I38&lt;J38,"▼",IF(I38=J38,"■","▲")))</f>
        <v>▼</v>
      </c>
      <c r="L38" s="99" t="s">
        <v>108</v>
      </c>
      <c r="M38" s="72">
        <v>2010</v>
      </c>
      <c r="N38" s="73" t="s">
        <v>118</v>
      </c>
      <c r="O38" s="215" t="s">
        <v>205</v>
      </c>
      <c r="P38" s="215" t="s">
        <v>206</v>
      </c>
      <c r="Q38" s="72">
        <f>IF(N38="up",0.9,1.1)</f>
        <v>1.1</v>
      </c>
      <c r="R38" s="72">
        <f>IF(N38="up",0.75,1.25)</f>
        <v>1.25</v>
      </c>
      <c r="S38" s="216" t="s">
        <v>208</v>
      </c>
      <c r="T38" s="125"/>
    </row>
    <row r="39" spans="1:14" ht="12.75">
      <c r="A39" s="81"/>
      <c r="B39" s="210"/>
      <c r="C39" s="82"/>
      <c r="D39" s="82"/>
      <c r="E39" s="82"/>
      <c r="F39" s="129"/>
      <c r="G39" s="129"/>
      <c r="H39" s="84"/>
      <c r="I39" s="85"/>
      <c r="J39" s="85"/>
      <c r="K39" s="86"/>
      <c r="L39" s="84"/>
      <c r="N39" s="87"/>
    </row>
    <row r="40" spans="1:14" ht="12.75">
      <c r="A40" s="81"/>
      <c r="B40" s="210"/>
      <c r="C40" s="130"/>
      <c r="D40" s="131"/>
      <c r="E40" s="131"/>
      <c r="F40" s="132" t="s">
        <v>15</v>
      </c>
      <c r="G40" s="132"/>
      <c r="H40" s="133"/>
      <c r="I40" s="133"/>
      <c r="J40" s="133"/>
      <c r="K40" s="134"/>
      <c r="L40" s="135"/>
      <c r="N40" s="18"/>
    </row>
    <row r="41" spans="1:20" s="122" customFormat="1" ht="56.25">
      <c r="A41" s="203" t="s">
        <v>169</v>
      </c>
      <c r="B41" s="207" t="s">
        <v>235</v>
      </c>
      <c r="C41" s="65" t="s">
        <v>12</v>
      </c>
      <c r="D41" s="67" t="s">
        <v>23</v>
      </c>
      <c r="E41" s="67" t="s">
        <v>26</v>
      </c>
      <c r="F41" s="67" t="s">
        <v>24</v>
      </c>
      <c r="G41" s="67" t="s">
        <v>96</v>
      </c>
      <c r="H41" s="68">
        <v>0.95</v>
      </c>
      <c r="I41" s="75">
        <v>0.996</v>
      </c>
      <c r="J41" s="136">
        <v>0.996</v>
      </c>
      <c r="K41" s="71" t="str">
        <f>IF((OR(I41=0,J41="no previous measure")),"",IF(I41&lt;J41,"▼",IF(I41=J41,"■","▲")))</f>
        <v>■</v>
      </c>
      <c r="L41" s="99" t="s">
        <v>120</v>
      </c>
      <c r="M41" s="204">
        <v>40705</v>
      </c>
      <c r="N41" s="73" t="s">
        <v>119</v>
      </c>
      <c r="O41" s="125" t="s">
        <v>24</v>
      </c>
      <c r="P41" s="125" t="s">
        <v>141</v>
      </c>
      <c r="Q41" s="72">
        <f>IF(N41="up",0.9,1.1)</f>
        <v>0.9</v>
      </c>
      <c r="R41" s="72">
        <f>IF(N41="up",0.75,1.25)</f>
        <v>0.75</v>
      </c>
      <c r="S41" s="125" t="s">
        <v>192</v>
      </c>
      <c r="T41" s="125"/>
    </row>
    <row r="42" spans="1:20" s="122" customFormat="1" ht="56.25">
      <c r="A42" s="203" t="s">
        <v>169</v>
      </c>
      <c r="B42" s="207" t="s">
        <v>235</v>
      </c>
      <c r="C42" s="77" t="s">
        <v>12</v>
      </c>
      <c r="D42" s="67" t="s">
        <v>23</v>
      </c>
      <c r="E42" s="66" t="s">
        <v>86</v>
      </c>
      <c r="F42" s="66" t="s">
        <v>154</v>
      </c>
      <c r="G42" s="66" t="s">
        <v>96</v>
      </c>
      <c r="H42" s="137">
        <v>6500</v>
      </c>
      <c r="I42" s="124">
        <v>5205</v>
      </c>
      <c r="J42" s="138">
        <v>5916</v>
      </c>
      <c r="K42" s="113" t="str">
        <f>IF((OR(I42=0,J42="no previous measure")),"",IF(I42&lt;J42,"▼",IF(I42=J42,"■","▲")))</f>
        <v>▼</v>
      </c>
      <c r="L42" s="66" t="s">
        <v>120</v>
      </c>
      <c r="M42" s="214">
        <v>40705</v>
      </c>
      <c r="N42" s="73" t="s">
        <v>119</v>
      </c>
      <c r="O42" s="125" t="s">
        <v>142</v>
      </c>
      <c r="P42" s="125" t="s">
        <v>143</v>
      </c>
      <c r="Q42" s="72">
        <f>IF(N42="up",0.9,1.1)</f>
        <v>0.9</v>
      </c>
      <c r="R42" s="72">
        <f>IF(N42="up",0.75,1.25)</f>
        <v>0.75</v>
      </c>
      <c r="S42" s="125" t="s">
        <v>193</v>
      </c>
      <c r="T42" s="125"/>
    </row>
    <row r="43" spans="1:20" s="64" customFormat="1" ht="12" customHeight="1">
      <c r="A43" s="63"/>
      <c r="C43" s="139"/>
      <c r="D43" s="140"/>
      <c r="E43" s="140"/>
      <c r="F43" s="140"/>
      <c r="G43" s="140"/>
      <c r="H43" s="141"/>
      <c r="I43" s="142"/>
      <c r="J43" s="142"/>
      <c r="K43" s="143"/>
      <c r="L43" s="140"/>
      <c r="M43" s="72"/>
      <c r="N43" s="73"/>
      <c r="O43" s="72"/>
      <c r="P43" s="72"/>
      <c r="Q43" s="72"/>
      <c r="R43" s="72"/>
      <c r="S43" s="72"/>
      <c r="T43" s="72"/>
    </row>
    <row r="44" spans="1:20" s="64" customFormat="1" ht="12.75">
      <c r="A44" s="63"/>
      <c r="C44" s="288" t="s">
        <v>89</v>
      </c>
      <c r="D44" s="289"/>
      <c r="E44" s="289"/>
      <c r="F44" s="289"/>
      <c r="G44" s="289"/>
      <c r="H44" s="289"/>
      <c r="I44" s="289"/>
      <c r="J44" s="289"/>
      <c r="K44" s="289"/>
      <c r="L44" s="290"/>
      <c r="M44" s="72"/>
      <c r="N44" s="144"/>
      <c r="O44" s="72"/>
      <c r="P44" s="72"/>
      <c r="Q44" s="72"/>
      <c r="R44" s="72"/>
      <c r="S44" s="72"/>
      <c r="T44" s="72"/>
    </row>
    <row r="45" spans="1:20" s="64" customFormat="1" ht="45">
      <c r="A45" s="63" t="s">
        <v>136</v>
      </c>
      <c r="C45" s="77" t="s">
        <v>91</v>
      </c>
      <c r="D45" s="66" t="s">
        <v>155</v>
      </c>
      <c r="E45" s="66" t="s">
        <v>92</v>
      </c>
      <c r="F45" s="66" t="s">
        <v>181</v>
      </c>
      <c r="G45" s="66" t="s">
        <v>97</v>
      </c>
      <c r="H45" s="145">
        <v>1</v>
      </c>
      <c r="I45" s="75">
        <v>1.74</v>
      </c>
      <c r="J45" s="146" t="s">
        <v>46</v>
      </c>
      <c r="K45" s="71">
        <f>IF((OR(I45=0,J45="no previous measure")),"",IF(I45&lt;J45,"▼",IF(I45=J45,"■","▲")))</f>
      </c>
      <c r="L45" s="66" t="s">
        <v>101</v>
      </c>
      <c r="M45" s="72" t="s">
        <v>164</v>
      </c>
      <c r="N45" s="73" t="s">
        <v>119</v>
      </c>
      <c r="O45" s="72" t="s">
        <v>165</v>
      </c>
      <c r="P45" s="72" t="s">
        <v>165</v>
      </c>
      <c r="Q45" s="72">
        <f>IF(N45="up",0.9,1.1)</f>
        <v>0.9</v>
      </c>
      <c r="R45" s="72">
        <f>IF(N45="up",0.75,1.25)</f>
        <v>0.75</v>
      </c>
      <c r="S45" s="72" t="s">
        <v>197</v>
      </c>
      <c r="T45" s="72" t="s">
        <v>166</v>
      </c>
    </row>
    <row r="46" spans="1:20" s="64" customFormat="1" ht="33.75">
      <c r="A46" s="63" t="s">
        <v>134</v>
      </c>
      <c r="C46" s="77" t="s">
        <v>30</v>
      </c>
      <c r="D46" s="66" t="s">
        <v>94</v>
      </c>
      <c r="E46" s="66" t="s">
        <v>156</v>
      </c>
      <c r="F46" s="66" t="s">
        <v>95</v>
      </c>
      <c r="G46" s="66" t="s">
        <v>97</v>
      </c>
      <c r="H46" s="147">
        <v>3</v>
      </c>
      <c r="I46" s="97">
        <v>1</v>
      </c>
      <c r="J46" s="148" t="s">
        <v>46</v>
      </c>
      <c r="K46" s="71">
        <f>IF((OR(I46=0,J46="no previous measure")),"",IF(I46&lt;J46,"▼",IF(I46=J46,"■","▲")))</f>
      </c>
      <c r="L46" s="102" t="s">
        <v>122</v>
      </c>
      <c r="M46" s="72"/>
      <c r="N46" s="73" t="s">
        <v>119</v>
      </c>
      <c r="O46" s="72"/>
      <c r="P46" s="72"/>
      <c r="Q46" s="72">
        <f>IF(N46="up",0.9,1.1)</f>
        <v>0.9</v>
      </c>
      <c r="R46" s="72">
        <f>IF(N46="up",0.75,1.25)</f>
        <v>0.75</v>
      </c>
      <c r="S46" s="72"/>
      <c r="T46" s="72"/>
    </row>
    <row r="47" spans="1:20" s="64" customFormat="1" ht="11.25" customHeight="1">
      <c r="A47" s="63"/>
      <c r="C47" s="139"/>
      <c r="D47" s="140"/>
      <c r="E47" s="140"/>
      <c r="F47" s="140"/>
      <c r="G47" s="140"/>
      <c r="H47" s="141"/>
      <c r="I47" s="142"/>
      <c r="J47" s="142"/>
      <c r="K47" s="149"/>
      <c r="L47" s="140"/>
      <c r="M47" s="72"/>
      <c r="N47" s="73"/>
      <c r="O47" s="72"/>
      <c r="P47" s="72"/>
      <c r="Q47" s="72"/>
      <c r="R47" s="72"/>
      <c r="S47" s="72"/>
      <c r="T47" s="72"/>
    </row>
    <row r="48" spans="1:20" s="64" customFormat="1" ht="12.75">
      <c r="A48" s="63"/>
      <c r="C48" s="291" t="s">
        <v>90</v>
      </c>
      <c r="D48" s="292"/>
      <c r="E48" s="292"/>
      <c r="F48" s="292"/>
      <c r="G48" s="292"/>
      <c r="H48" s="292"/>
      <c r="I48" s="293"/>
      <c r="J48" s="292"/>
      <c r="K48" s="292"/>
      <c r="L48" s="294"/>
      <c r="M48" s="72"/>
      <c r="N48" s="144"/>
      <c r="O48" s="72"/>
      <c r="P48" s="72"/>
      <c r="Q48" s="72"/>
      <c r="R48" s="72"/>
      <c r="S48" s="72"/>
      <c r="T48" s="72"/>
    </row>
    <row r="49" spans="1:20" s="64" customFormat="1" ht="11.25" customHeight="1">
      <c r="A49" s="238" t="s">
        <v>169</v>
      </c>
      <c r="B49" s="239" t="s">
        <v>235</v>
      </c>
      <c r="C49" s="246" t="s">
        <v>12</v>
      </c>
      <c r="D49" s="249" t="s">
        <v>67</v>
      </c>
      <c r="E49" s="249" t="s">
        <v>68</v>
      </c>
      <c r="F49" s="249" t="s">
        <v>69</v>
      </c>
      <c r="G49" s="249" t="s">
        <v>96</v>
      </c>
      <c r="H49" s="150" t="s">
        <v>124</v>
      </c>
      <c r="I49" s="296">
        <v>41</v>
      </c>
      <c r="J49" s="299">
        <v>21</v>
      </c>
      <c r="K49" s="278" t="str">
        <f>IF((OR(I49=0,J49="no previous measure")),"",IF(I49&lt;J49,"▼",IF(I49=J49,"■","▲")))</f>
        <v>▲</v>
      </c>
      <c r="L49" s="274" t="s">
        <v>120</v>
      </c>
      <c r="M49" s="226">
        <v>40705</v>
      </c>
      <c r="N49" s="228" t="s">
        <v>119</v>
      </c>
      <c r="O49" s="231" t="s">
        <v>170</v>
      </c>
      <c r="P49" s="231" t="s">
        <v>171</v>
      </c>
      <c r="Q49" s="72"/>
      <c r="R49" s="72"/>
      <c r="S49" s="230" t="s">
        <v>194</v>
      </c>
      <c r="T49" s="72"/>
    </row>
    <row r="50" spans="1:20" s="64" customFormat="1" ht="11.25" customHeight="1">
      <c r="A50" s="238"/>
      <c r="B50" s="239"/>
      <c r="C50" s="247"/>
      <c r="D50" s="250"/>
      <c r="E50" s="250"/>
      <c r="F50" s="250"/>
      <c r="G50" s="250"/>
      <c r="H50" s="151">
        <v>25</v>
      </c>
      <c r="I50" s="297"/>
      <c r="J50" s="300"/>
      <c r="K50" s="280"/>
      <c r="L50" s="282"/>
      <c r="M50" s="227"/>
      <c r="N50" s="228"/>
      <c r="O50" s="231"/>
      <c r="P50" s="231"/>
      <c r="Q50" s="72">
        <f>IF(N49="up",0.9,1.1)</f>
        <v>0.9</v>
      </c>
      <c r="R50" s="72">
        <f>IF(N49="up",0.75,1.25)</f>
        <v>0.75</v>
      </c>
      <c r="S50" s="230"/>
      <c r="T50" s="72"/>
    </row>
    <row r="51" spans="1:20" s="64" customFormat="1" ht="11.25" customHeight="1">
      <c r="A51" s="238"/>
      <c r="B51" s="239"/>
      <c r="C51" s="248"/>
      <c r="D51" s="251"/>
      <c r="E51" s="251"/>
      <c r="F51" s="251"/>
      <c r="G51" s="251"/>
      <c r="H51" s="152" t="s">
        <v>123</v>
      </c>
      <c r="I51" s="298"/>
      <c r="J51" s="301"/>
      <c r="K51" s="302"/>
      <c r="L51" s="275"/>
      <c r="M51" s="227"/>
      <c r="N51" s="228"/>
      <c r="O51" s="231"/>
      <c r="P51" s="231"/>
      <c r="Q51" s="72"/>
      <c r="R51" s="72"/>
      <c r="S51" s="230"/>
      <c r="T51" s="72"/>
    </row>
    <row r="52" spans="1:20" s="64" customFormat="1" ht="33.75">
      <c r="A52" s="203" t="s">
        <v>169</v>
      </c>
      <c r="B52" s="207" t="s">
        <v>235</v>
      </c>
      <c r="C52" s="77" t="s">
        <v>12</v>
      </c>
      <c r="D52" s="66" t="s">
        <v>67</v>
      </c>
      <c r="E52" s="66" t="s">
        <v>88</v>
      </c>
      <c r="F52" s="66" t="s">
        <v>157</v>
      </c>
      <c r="G52" s="66" t="s">
        <v>96</v>
      </c>
      <c r="H52" s="153">
        <v>415000</v>
      </c>
      <c r="I52" s="154">
        <v>1170804</v>
      </c>
      <c r="J52" s="155">
        <v>1404211</v>
      </c>
      <c r="K52" s="71" t="str">
        <f>IF((OR(I52=0,J52="no previous measure")),"",IF(I52&lt;J52,"▼",IF(I52=J52,"■","▲")))</f>
        <v>▼</v>
      </c>
      <c r="L52" s="66" t="s">
        <v>120</v>
      </c>
      <c r="M52" s="214">
        <v>40705</v>
      </c>
      <c r="N52" s="73" t="s">
        <v>119</v>
      </c>
      <c r="O52" s="72" t="s">
        <v>144</v>
      </c>
      <c r="P52" s="72" t="s">
        <v>145</v>
      </c>
      <c r="Q52" s="72">
        <f>IF(N52="up",0.9,1.1)</f>
        <v>0.9</v>
      </c>
      <c r="R52" s="72">
        <f>IF(N52="up",0.75,1.25)</f>
        <v>0.75</v>
      </c>
      <c r="S52" s="72" t="s">
        <v>195</v>
      </c>
      <c r="T52" s="72"/>
    </row>
    <row r="53" spans="1:20" s="64" customFormat="1" ht="27" customHeight="1">
      <c r="A53" s="203" t="s">
        <v>169</v>
      </c>
      <c r="B53" s="207" t="s">
        <v>235</v>
      </c>
      <c r="C53" s="77" t="s">
        <v>12</v>
      </c>
      <c r="D53" s="66" t="s">
        <v>158</v>
      </c>
      <c r="E53" s="66" t="s">
        <v>64</v>
      </c>
      <c r="F53" s="66" t="s">
        <v>182</v>
      </c>
      <c r="G53" s="66" t="s">
        <v>97</v>
      </c>
      <c r="H53" s="156">
        <v>100000</v>
      </c>
      <c r="I53" s="154">
        <v>215887</v>
      </c>
      <c r="J53" s="208">
        <v>150457</v>
      </c>
      <c r="K53" s="71" t="str">
        <f>IF((OR(I53=0,J53="no previous measure")),"",IF(I53&lt;J53,"▼",IF(I53=J53,"■","▲")))</f>
        <v>▲</v>
      </c>
      <c r="L53" s="99" t="s">
        <v>120</v>
      </c>
      <c r="M53" s="214">
        <v>40705</v>
      </c>
      <c r="N53" s="73" t="s">
        <v>119</v>
      </c>
      <c r="O53" s="205" t="s">
        <v>172</v>
      </c>
      <c r="P53" s="72" t="s">
        <v>192</v>
      </c>
      <c r="Q53" s="72">
        <f>IF(N53="up",0.9,1.1)</f>
        <v>0.9</v>
      </c>
      <c r="R53" s="72">
        <f>IF(N53="up",0.75,1.25)</f>
        <v>0.75</v>
      </c>
      <c r="S53" s="72" t="s">
        <v>192</v>
      </c>
      <c r="T53" s="72"/>
    </row>
    <row r="54" spans="1:14" ht="12.75">
      <c r="A54" s="81"/>
      <c r="B54" s="210"/>
      <c r="C54" s="157"/>
      <c r="D54" s="157"/>
      <c r="E54" s="157"/>
      <c r="F54" s="158"/>
      <c r="G54" s="158"/>
      <c r="H54" s="159"/>
      <c r="I54" s="160"/>
      <c r="J54" s="160"/>
      <c r="K54" s="160"/>
      <c r="L54" s="161"/>
      <c r="N54" s="40"/>
    </row>
    <row r="55" spans="1:14" ht="12.75">
      <c r="A55" s="81"/>
      <c r="B55" s="210"/>
      <c r="C55" s="162"/>
      <c r="D55" s="163"/>
      <c r="E55" s="163"/>
      <c r="F55" s="164" t="s">
        <v>8</v>
      </c>
      <c r="G55" s="164"/>
      <c r="H55" s="165"/>
      <c r="I55" s="165"/>
      <c r="J55" s="165"/>
      <c r="K55" s="166"/>
      <c r="L55" s="167"/>
      <c r="N55" s="29"/>
    </row>
    <row r="56" spans="1:19" ht="16.5" customHeight="1" thickBot="1">
      <c r="A56" s="240" t="s">
        <v>178</v>
      </c>
      <c r="B56" s="241" t="s">
        <v>235</v>
      </c>
      <c r="C56" s="246" t="s">
        <v>185</v>
      </c>
      <c r="D56" s="249" t="s">
        <v>61</v>
      </c>
      <c r="E56" s="249" t="s">
        <v>62</v>
      </c>
      <c r="F56" s="256" t="s">
        <v>63</v>
      </c>
      <c r="G56" s="256" t="s">
        <v>97</v>
      </c>
      <c r="H56" s="168">
        <v>4</v>
      </c>
      <c r="I56" s="305">
        <v>3.7</v>
      </c>
      <c r="J56" s="307">
        <v>3.28</v>
      </c>
      <c r="K56" s="252" t="str">
        <f aca="true" t="shared" si="3" ref="K56:K64">IF((OR(I56=0,J56="no previous measure")),"",IF(I56&lt;J56,"▼",IF(I56=J56,"■","▲")))</f>
        <v>▲</v>
      </c>
      <c r="L56" s="254" t="s">
        <v>120</v>
      </c>
      <c r="M56" s="244">
        <v>40674</v>
      </c>
      <c r="N56" s="228" t="s">
        <v>118</v>
      </c>
      <c r="O56" s="229"/>
      <c r="P56" s="225"/>
      <c r="Q56" s="72">
        <f>IF(N56="up",0.9,1.1)</f>
        <v>1.1</v>
      </c>
      <c r="R56" s="72">
        <f>IF(N56="up",0.75,1.25)</f>
        <v>1.25</v>
      </c>
      <c r="S56" s="295" t="s">
        <v>219</v>
      </c>
    </row>
    <row r="57" spans="1:19" ht="16.5" customHeight="1" thickTop="1">
      <c r="A57" s="240"/>
      <c r="B57" s="241"/>
      <c r="C57" s="248"/>
      <c r="D57" s="251"/>
      <c r="E57" s="251"/>
      <c r="F57" s="257"/>
      <c r="G57" s="257"/>
      <c r="H57" s="169" t="s">
        <v>126</v>
      </c>
      <c r="I57" s="306"/>
      <c r="J57" s="308"/>
      <c r="K57" s="253">
        <f t="shared" si="3"/>
      </c>
      <c r="L57" s="255"/>
      <c r="M57" s="245"/>
      <c r="N57" s="228"/>
      <c r="O57" s="229"/>
      <c r="P57" s="225"/>
      <c r="Q57" s="72"/>
      <c r="R57" s="72"/>
      <c r="S57" s="295"/>
    </row>
    <row r="58" spans="1:19" ht="11.25" customHeight="1">
      <c r="A58" s="240" t="s">
        <v>169</v>
      </c>
      <c r="B58" s="258" t="s">
        <v>235</v>
      </c>
      <c r="C58" s="246" t="s">
        <v>12</v>
      </c>
      <c r="D58" s="249" t="s">
        <v>61</v>
      </c>
      <c r="E58" s="249" t="s">
        <v>65</v>
      </c>
      <c r="F58" s="249" t="s">
        <v>66</v>
      </c>
      <c r="G58" s="249" t="s">
        <v>97</v>
      </c>
      <c r="H58" s="170" t="s">
        <v>127</v>
      </c>
      <c r="I58" s="266">
        <v>0.0021527777777777778</v>
      </c>
      <c r="J58" s="270">
        <v>0.0022569444444444447</v>
      </c>
      <c r="K58" s="278" t="str">
        <f t="shared" si="3"/>
        <v>▼</v>
      </c>
      <c r="L58" s="263" t="s">
        <v>120</v>
      </c>
      <c r="M58" s="226">
        <v>40705</v>
      </c>
      <c r="N58" s="228" t="s">
        <v>118</v>
      </c>
      <c r="O58" s="233" t="s">
        <v>196</v>
      </c>
      <c r="P58" s="233" t="s">
        <v>192</v>
      </c>
      <c r="Q58" s="72">
        <f>IF(N58="up",0.9,1.1)</f>
        <v>1.1</v>
      </c>
      <c r="R58" s="72">
        <f>IF(N58="up",0.75,1.25)</f>
        <v>1.25</v>
      </c>
      <c r="S58" s="233" t="s">
        <v>192</v>
      </c>
    </row>
    <row r="59" spans="1:19" ht="11.25" customHeight="1">
      <c r="A59" s="240"/>
      <c r="B59" s="241"/>
      <c r="C59" s="247"/>
      <c r="D59" s="250"/>
      <c r="E59" s="250"/>
      <c r="F59" s="250"/>
      <c r="G59" s="250"/>
      <c r="H59" s="171">
        <v>0.003472222222222222</v>
      </c>
      <c r="I59" s="267"/>
      <c r="J59" s="271"/>
      <c r="K59" s="279">
        <f t="shared" si="3"/>
      </c>
      <c r="L59" s="264"/>
      <c r="M59" s="227"/>
      <c r="N59" s="228"/>
      <c r="O59" s="233"/>
      <c r="P59" s="233"/>
      <c r="Q59" s="72"/>
      <c r="R59" s="72"/>
      <c r="S59" s="233"/>
    </row>
    <row r="60" spans="1:19" ht="11.25" customHeight="1">
      <c r="A60" s="240" t="s">
        <v>169</v>
      </c>
      <c r="B60" s="237" t="s">
        <v>235</v>
      </c>
      <c r="C60" s="247"/>
      <c r="D60" s="250"/>
      <c r="E60" s="250"/>
      <c r="F60" s="250"/>
      <c r="G60" s="250"/>
      <c r="H60" s="172" t="s">
        <v>128</v>
      </c>
      <c r="I60" s="268">
        <v>0.002384259259259259</v>
      </c>
      <c r="J60" s="272">
        <v>0.002743055555555556</v>
      </c>
      <c r="K60" s="280" t="str">
        <f t="shared" si="3"/>
        <v>▼</v>
      </c>
      <c r="L60" s="264"/>
      <c r="M60" s="226">
        <v>40705</v>
      </c>
      <c r="N60" s="228" t="s">
        <v>118</v>
      </c>
      <c r="O60" s="233" t="s">
        <v>196</v>
      </c>
      <c r="P60" s="234" t="s">
        <v>192</v>
      </c>
      <c r="Q60" s="72">
        <f>IF(N60="up",0.9,1.1)</f>
        <v>1.1</v>
      </c>
      <c r="R60" s="72">
        <f>IF(N60="up",0.75,1.25)</f>
        <v>1.25</v>
      </c>
      <c r="S60" s="233" t="s">
        <v>192</v>
      </c>
    </row>
    <row r="61" spans="1:19" ht="11.25" customHeight="1">
      <c r="A61" s="240"/>
      <c r="B61" s="237"/>
      <c r="C61" s="248"/>
      <c r="D61" s="251"/>
      <c r="E61" s="251"/>
      <c r="F61" s="251"/>
      <c r="G61" s="251"/>
      <c r="H61" s="173">
        <v>0.0010416666666666667</v>
      </c>
      <c r="I61" s="269"/>
      <c r="J61" s="273"/>
      <c r="K61" s="281">
        <f t="shared" si="3"/>
      </c>
      <c r="L61" s="265"/>
      <c r="M61" s="227"/>
      <c r="N61" s="228"/>
      <c r="O61" s="233"/>
      <c r="P61" s="233"/>
      <c r="Q61" s="72"/>
      <c r="R61" s="72"/>
      <c r="S61" s="233"/>
    </row>
    <row r="62" spans="1:18" ht="33.75">
      <c r="A62" s="203" t="s">
        <v>135</v>
      </c>
      <c r="B62" s="211" t="s">
        <v>235</v>
      </c>
      <c r="C62" s="77" t="s">
        <v>13</v>
      </c>
      <c r="D62" s="66" t="s">
        <v>70</v>
      </c>
      <c r="E62" s="66" t="s">
        <v>81</v>
      </c>
      <c r="F62" s="66" t="s">
        <v>82</v>
      </c>
      <c r="G62" s="66" t="s">
        <v>97</v>
      </c>
      <c r="H62" s="174">
        <v>5</v>
      </c>
      <c r="I62" s="124">
        <v>5</v>
      </c>
      <c r="J62" s="206">
        <v>5</v>
      </c>
      <c r="K62" s="113" t="str">
        <f t="shared" si="3"/>
        <v>■</v>
      </c>
      <c r="L62" s="102" t="s">
        <v>120</v>
      </c>
      <c r="M62" s="204">
        <v>40705</v>
      </c>
      <c r="N62" s="73" t="s">
        <v>119</v>
      </c>
      <c r="Q62" s="72">
        <f>IF(N62="up",0.9,1.1)</f>
        <v>0.9</v>
      </c>
      <c r="R62" s="72">
        <f>IF(N62="up",0.75,1.25)</f>
        <v>0.75</v>
      </c>
    </row>
    <row r="63" spans="1:19" ht="33.75">
      <c r="A63" s="203" t="s">
        <v>229</v>
      </c>
      <c r="B63" s="211" t="s">
        <v>235</v>
      </c>
      <c r="C63" s="77" t="s">
        <v>30</v>
      </c>
      <c r="D63" s="66" t="s">
        <v>61</v>
      </c>
      <c r="E63" s="66" t="s">
        <v>159</v>
      </c>
      <c r="F63" s="175" t="s">
        <v>160</v>
      </c>
      <c r="G63" s="175" t="s">
        <v>97</v>
      </c>
      <c r="H63" s="137" t="s">
        <v>93</v>
      </c>
      <c r="I63" s="176" t="s">
        <v>93</v>
      </c>
      <c r="J63" s="177" t="s">
        <v>46</v>
      </c>
      <c r="K63" s="71">
        <f t="shared" si="3"/>
      </c>
      <c r="L63" s="102" t="s">
        <v>120</v>
      </c>
      <c r="M63" s="72"/>
      <c r="N63" s="73" t="s">
        <v>119</v>
      </c>
      <c r="Q63" s="72">
        <f>IF(N63="up",0.9,1.1)</f>
        <v>0.9</v>
      </c>
      <c r="R63" s="72">
        <f>IF(N63="up",0.75,1.25)</f>
        <v>0.75</v>
      </c>
      <c r="S63" s="81" t="s">
        <v>230</v>
      </c>
    </row>
    <row r="64" spans="1:18" ht="33.75">
      <c r="A64" s="203" t="s">
        <v>229</v>
      </c>
      <c r="B64" s="211" t="s">
        <v>235</v>
      </c>
      <c r="C64" s="77" t="s">
        <v>30</v>
      </c>
      <c r="D64" s="66" t="s">
        <v>61</v>
      </c>
      <c r="E64" s="66" t="s">
        <v>161</v>
      </c>
      <c r="F64" s="175" t="s">
        <v>162</v>
      </c>
      <c r="G64" s="175" t="s">
        <v>97</v>
      </c>
      <c r="H64" s="137" t="s">
        <v>93</v>
      </c>
      <c r="I64" s="124" t="s">
        <v>93</v>
      </c>
      <c r="J64" s="177" t="s">
        <v>46</v>
      </c>
      <c r="K64" s="71">
        <f t="shared" si="3"/>
      </c>
      <c r="L64" s="102" t="s">
        <v>120</v>
      </c>
      <c r="M64" s="72"/>
      <c r="N64" s="73" t="s">
        <v>119</v>
      </c>
      <c r="Q64" s="72">
        <f>IF(N64="up",0.9,1.1)</f>
        <v>0.9</v>
      </c>
      <c r="R64" s="72">
        <f>IF(N64="up",0.75,1.25)</f>
        <v>0.75</v>
      </c>
    </row>
    <row r="65" spans="1:20" s="179" customFormat="1" ht="12.75">
      <c r="A65" s="178"/>
      <c r="B65" s="212"/>
      <c r="C65" s="180"/>
      <c r="D65" s="180"/>
      <c r="E65" s="180"/>
      <c r="F65" s="181"/>
      <c r="G65" s="181"/>
      <c r="H65" s="182"/>
      <c r="I65" s="183"/>
      <c r="J65" s="183"/>
      <c r="K65" s="183"/>
      <c r="L65" s="184"/>
      <c r="M65" s="4"/>
      <c r="N65" s="40"/>
      <c r="O65" s="4"/>
      <c r="P65" s="4"/>
      <c r="Q65" s="4"/>
      <c r="R65" s="4"/>
      <c r="S65" s="4"/>
      <c r="T65" s="4"/>
    </row>
    <row r="66" spans="1:20" s="179" customFormat="1" ht="12.75">
      <c r="A66" s="178"/>
      <c r="B66" s="212"/>
      <c r="C66" s="259" t="s">
        <v>42</v>
      </c>
      <c r="D66" s="260"/>
      <c r="E66" s="260"/>
      <c r="F66" s="260"/>
      <c r="G66" s="260"/>
      <c r="H66" s="260"/>
      <c r="I66" s="261"/>
      <c r="J66" s="260"/>
      <c r="K66" s="261"/>
      <c r="L66" s="262"/>
      <c r="M66" s="4"/>
      <c r="N66" s="185"/>
      <c r="O66" s="4"/>
      <c r="P66" s="4"/>
      <c r="Q66" s="4"/>
      <c r="R66" s="4"/>
      <c r="S66" s="4"/>
      <c r="T66" s="4"/>
    </row>
    <row r="67" spans="1:20" s="179" customFormat="1" ht="33.75">
      <c r="A67" s="121" t="s">
        <v>229</v>
      </c>
      <c r="B67" s="212"/>
      <c r="C67" s="65" t="s">
        <v>30</v>
      </c>
      <c r="D67" s="66" t="s">
        <v>47</v>
      </c>
      <c r="E67" s="66" t="s">
        <v>84</v>
      </c>
      <c r="F67" s="66" t="s">
        <v>45</v>
      </c>
      <c r="G67" s="66" t="s">
        <v>97</v>
      </c>
      <c r="H67" s="186">
        <v>2.6</v>
      </c>
      <c r="I67" s="187">
        <v>2.2</v>
      </c>
      <c r="J67" s="188" t="s">
        <v>46</v>
      </c>
      <c r="K67" s="71">
        <f>IF((OR(I67=0,J67="no previous measure")),"",IF(I67&lt;J67,"▼",IF(I67=J67,"■","▲")))</f>
      </c>
      <c r="L67" s="102" t="s">
        <v>121</v>
      </c>
      <c r="M67" s="72"/>
      <c r="N67" s="73" t="s">
        <v>119</v>
      </c>
      <c r="O67" s="4"/>
      <c r="P67" s="4"/>
      <c r="Q67" s="72">
        <f>IF(N67="up",0.9,1.1)</f>
        <v>0.9</v>
      </c>
      <c r="R67" s="72">
        <f>IF(N67="up",0.75,1.25)</f>
        <v>0.75</v>
      </c>
      <c r="S67" s="4"/>
      <c r="T67" s="4"/>
    </row>
    <row r="68" spans="1:18" ht="33.75">
      <c r="A68" s="121" t="s">
        <v>228</v>
      </c>
      <c r="B68" s="210"/>
      <c r="C68" s="77" t="s">
        <v>30</v>
      </c>
      <c r="D68" s="66" t="s">
        <v>163</v>
      </c>
      <c r="E68" s="66" t="s">
        <v>43</v>
      </c>
      <c r="F68" s="66" t="s">
        <v>44</v>
      </c>
      <c r="G68" s="66" t="s">
        <v>97</v>
      </c>
      <c r="H68" s="186">
        <v>3</v>
      </c>
      <c r="I68" s="187">
        <v>2.9</v>
      </c>
      <c r="J68" s="188" t="s">
        <v>46</v>
      </c>
      <c r="K68" s="71">
        <f>IF((OR(I68=0,J68="no previous measure")),"",IF(I68&lt;J68,"▼",IF(I68=J68,"■","▲")))</f>
      </c>
      <c r="L68" s="102" t="s">
        <v>121</v>
      </c>
      <c r="M68" s="72"/>
      <c r="N68" s="73" t="s">
        <v>119</v>
      </c>
      <c r="Q68" s="72">
        <f>IF(N68="up",0.9,1.1)</f>
        <v>0.9</v>
      </c>
      <c r="R68" s="72">
        <f>IF(N68="up",0.75,1.25)</f>
        <v>0.75</v>
      </c>
    </row>
    <row r="69" spans="6:14" ht="12.75" customHeight="1">
      <c r="F69" s="189"/>
      <c r="G69" s="189"/>
      <c r="H69" s="21"/>
      <c r="I69" s="21"/>
      <c r="J69" s="21"/>
      <c r="K69" s="190"/>
      <c r="L69" s="21"/>
      <c r="N69" s="40"/>
    </row>
    <row r="70" spans="3:14" ht="12.75">
      <c r="C70" s="191"/>
      <c r="D70" s="192" t="s">
        <v>85</v>
      </c>
      <c r="E70" s="193"/>
      <c r="F70" s="194"/>
      <c r="G70" s="194"/>
      <c r="H70" s="195"/>
      <c r="I70" s="195"/>
      <c r="J70" s="195"/>
      <c r="K70" s="196"/>
      <c r="L70" s="197"/>
      <c r="N70" s="29"/>
    </row>
    <row r="71" spans="9:14" ht="12.75">
      <c r="I71" s="198"/>
      <c r="J71" s="198"/>
      <c r="K71" s="199"/>
      <c r="L71" s="198"/>
      <c r="N71" s="200"/>
    </row>
    <row r="72" spans="3:20" s="64" customFormat="1" ht="12.75">
      <c r="C72" s="1" t="s">
        <v>98</v>
      </c>
      <c r="D72" s="1"/>
      <c r="E72" s="1"/>
      <c r="F72" s="1"/>
      <c r="G72" s="1"/>
      <c r="H72" s="1"/>
      <c r="M72" s="72"/>
      <c r="N72" s="125"/>
      <c r="O72" s="72"/>
      <c r="P72" s="72"/>
      <c r="Q72" s="72"/>
      <c r="R72" s="72"/>
      <c r="S72" s="72"/>
      <c r="T72" s="72"/>
    </row>
    <row r="73" spans="3:20" s="64" customFormat="1" ht="12.75">
      <c r="C73" s="1"/>
      <c r="D73" s="1"/>
      <c r="E73" s="1"/>
      <c r="F73" s="1"/>
      <c r="G73" s="1"/>
      <c r="H73" s="1"/>
      <c r="M73" s="72"/>
      <c r="N73" s="125"/>
      <c r="O73" s="72"/>
      <c r="P73" s="72"/>
      <c r="Q73" s="72"/>
      <c r="R73" s="72"/>
      <c r="S73" s="72"/>
      <c r="T73" s="72"/>
    </row>
    <row r="74" spans="3:20" s="64" customFormat="1" ht="12.75">
      <c r="C74" s="1" t="s">
        <v>99</v>
      </c>
      <c r="D74" s="1"/>
      <c r="E74" s="1"/>
      <c r="F74" s="1"/>
      <c r="G74" s="1"/>
      <c r="H74" s="1"/>
      <c r="M74" s="72"/>
      <c r="N74" s="125"/>
      <c r="O74" s="72"/>
      <c r="P74" s="72"/>
      <c r="Q74" s="72"/>
      <c r="R74" s="72"/>
      <c r="S74" s="72"/>
      <c r="T74" s="72"/>
    </row>
    <row r="75" spans="3:20" s="64" customFormat="1" ht="12.75">
      <c r="C75" s="1"/>
      <c r="D75" s="1"/>
      <c r="E75" s="1"/>
      <c r="F75" s="1"/>
      <c r="G75" s="1"/>
      <c r="H75" s="1"/>
      <c r="M75" s="72"/>
      <c r="N75" s="125"/>
      <c r="O75" s="72"/>
      <c r="P75" s="72"/>
      <c r="Q75" s="72"/>
      <c r="R75" s="72"/>
      <c r="S75" s="72"/>
      <c r="T75" s="72"/>
    </row>
    <row r="76" spans="3:20" s="64" customFormat="1" ht="12.75">
      <c r="C76" s="1" t="s">
        <v>227</v>
      </c>
      <c r="D76" s="1"/>
      <c r="E76" s="1"/>
      <c r="F76" s="1"/>
      <c r="G76" s="1"/>
      <c r="H76" s="1"/>
      <c r="M76" s="72"/>
      <c r="N76" s="125"/>
      <c r="O76" s="72"/>
      <c r="P76" s="72"/>
      <c r="Q76" s="72"/>
      <c r="R76" s="72"/>
      <c r="S76" s="72"/>
      <c r="T76" s="72"/>
    </row>
    <row r="77" spans="3:20" s="64" customFormat="1" ht="12.75">
      <c r="C77" s="1"/>
      <c r="D77" s="1"/>
      <c r="E77" s="1"/>
      <c r="F77" s="1"/>
      <c r="G77" s="1"/>
      <c r="H77" s="1"/>
      <c r="M77" s="72"/>
      <c r="N77" s="125"/>
      <c r="O77" s="72"/>
      <c r="P77" s="72"/>
      <c r="Q77" s="72"/>
      <c r="R77" s="72"/>
      <c r="S77" s="72"/>
      <c r="T77" s="72"/>
    </row>
    <row r="78" spans="3:20" s="64" customFormat="1" ht="12.75">
      <c r="C78" s="1"/>
      <c r="D78" s="1"/>
      <c r="E78" s="1"/>
      <c r="F78" s="1"/>
      <c r="G78" s="1"/>
      <c r="H78" s="1"/>
      <c r="M78" s="72"/>
      <c r="N78" s="125"/>
      <c r="O78" s="72"/>
      <c r="P78" s="72"/>
      <c r="Q78" s="72"/>
      <c r="R78" s="72"/>
      <c r="S78" s="72"/>
      <c r="T78" s="72"/>
    </row>
    <row r="79" spans="3:20" s="64" customFormat="1" ht="12.75">
      <c r="C79" s="1"/>
      <c r="D79" s="1"/>
      <c r="E79" s="1"/>
      <c r="F79" s="1"/>
      <c r="G79" s="1"/>
      <c r="H79" s="1"/>
      <c r="M79" s="72"/>
      <c r="N79" s="125"/>
      <c r="O79" s="72"/>
      <c r="P79" s="72"/>
      <c r="Q79" s="72"/>
      <c r="R79" s="72"/>
      <c r="S79" s="72"/>
      <c r="T79" s="72"/>
    </row>
    <row r="80" spans="3:20" s="64" customFormat="1" ht="12.75">
      <c r="C80" s="1"/>
      <c r="D80" s="1"/>
      <c r="E80" s="1"/>
      <c r="F80" s="1"/>
      <c r="G80" s="1"/>
      <c r="H80" s="1"/>
      <c r="M80" s="72"/>
      <c r="N80" s="125"/>
      <c r="O80" s="72"/>
      <c r="P80" s="72"/>
      <c r="Q80" s="72"/>
      <c r="R80" s="72"/>
      <c r="S80" s="72"/>
      <c r="T80" s="72"/>
    </row>
  </sheetData>
  <sheetProtection password="CC52" sheet="1" sort="0"/>
  <mergeCells count="83">
    <mergeCell ref="F5:G5"/>
    <mergeCell ref="C6:L6"/>
    <mergeCell ref="K23:K24"/>
    <mergeCell ref="L23:L24"/>
    <mergeCell ref="C44:L44"/>
    <mergeCell ref="J23:J24"/>
    <mergeCell ref="I23:I24"/>
    <mergeCell ref="S60:S61"/>
    <mergeCell ref="K58:K59"/>
    <mergeCell ref="K60:K61"/>
    <mergeCell ref="L49:L51"/>
    <mergeCell ref="C48:L48"/>
    <mergeCell ref="S23:S24"/>
    <mergeCell ref="S49:S51"/>
    <mergeCell ref="S56:S57"/>
    <mergeCell ref="S58:S59"/>
    <mergeCell ref="I49:I51"/>
    <mergeCell ref="J49:J51"/>
    <mergeCell ref="K49:K51"/>
    <mergeCell ref="I56:I57"/>
    <mergeCell ref="J56:J57"/>
    <mergeCell ref="C23:C24"/>
    <mergeCell ref="D23:D24"/>
    <mergeCell ref="E23:E24"/>
    <mergeCell ref="F23:F24"/>
    <mergeCell ref="G23:G24"/>
    <mergeCell ref="C56:C57"/>
    <mergeCell ref="D56:D57"/>
    <mergeCell ref="E56:E57"/>
    <mergeCell ref="C66:L66"/>
    <mergeCell ref="G58:G61"/>
    <mergeCell ref="L58:L61"/>
    <mergeCell ref="I58:I59"/>
    <mergeCell ref="C58:C61"/>
    <mergeCell ref="I60:I61"/>
    <mergeCell ref="J58:J59"/>
    <mergeCell ref="J60:J61"/>
    <mergeCell ref="A23:A24"/>
    <mergeCell ref="B23:B24"/>
    <mergeCell ref="A58:A59"/>
    <mergeCell ref="A60:A61"/>
    <mergeCell ref="B58:B59"/>
    <mergeCell ref="E58:E61"/>
    <mergeCell ref="F58:F61"/>
    <mergeCell ref="F56:F57"/>
    <mergeCell ref="E49:E51"/>
    <mergeCell ref="G56:G57"/>
    <mergeCell ref="G49:G51"/>
    <mergeCell ref="F49:F51"/>
    <mergeCell ref="M49:M51"/>
    <mergeCell ref="N9:N10"/>
    <mergeCell ref="N23:N24"/>
    <mergeCell ref="B60:B61"/>
    <mergeCell ref="A49:A51"/>
    <mergeCell ref="B49:B51"/>
    <mergeCell ref="A56:A57"/>
    <mergeCell ref="B56:B57"/>
    <mergeCell ref="M9:M10"/>
    <mergeCell ref="M23:M24"/>
    <mergeCell ref="M56:M57"/>
    <mergeCell ref="C49:C51"/>
    <mergeCell ref="D49:D51"/>
    <mergeCell ref="K56:K57"/>
    <mergeCell ref="L56:L57"/>
    <mergeCell ref="D58:D61"/>
    <mergeCell ref="M60:M61"/>
    <mergeCell ref="O58:O59"/>
    <mergeCell ref="O60:O61"/>
    <mergeCell ref="P58:P59"/>
    <mergeCell ref="P60:P61"/>
    <mergeCell ref="N60:N61"/>
    <mergeCell ref="Q23:Q24"/>
    <mergeCell ref="O49:O51"/>
    <mergeCell ref="P49:P51"/>
    <mergeCell ref="N49:N51"/>
    <mergeCell ref="R23:R24"/>
    <mergeCell ref="O23:O24"/>
    <mergeCell ref="P23:P24"/>
    <mergeCell ref="P56:P57"/>
    <mergeCell ref="M58:M59"/>
    <mergeCell ref="N58:N59"/>
    <mergeCell ref="N56:N57"/>
    <mergeCell ref="O56:O57"/>
  </mergeCells>
  <conditionalFormatting sqref="K56">
    <cfRule type="cellIs" priority="1" dxfId="14" operator="equal" stopIfTrue="1">
      <formula>"""■"""</formula>
    </cfRule>
    <cfRule type="expression" priority="2" dxfId="12" stopIfTrue="1">
      <formula>AND(K56="▼",N56="down")</formula>
    </cfRule>
    <cfRule type="expression" priority="3" dxfId="12" stopIfTrue="1">
      <formula>AND(K56="▲",N56="up")</formula>
    </cfRule>
  </conditionalFormatting>
  <conditionalFormatting sqref="K49:K53 K13:K17 K20:K33 K36:K38 K41:K42 K58:K64 K67:K68 K45:K46">
    <cfRule type="cellIs" priority="4" dxfId="14" operator="equal" stopIfTrue="1">
      <formula>"■"</formula>
    </cfRule>
    <cfRule type="expression" priority="5" dxfId="12" stopIfTrue="1">
      <formula>AND(K13="▼",N13="down")</formula>
    </cfRule>
    <cfRule type="expression" priority="6" dxfId="12" stopIfTrue="1">
      <formula>AND(K13="▲",N13="up")</formula>
    </cfRule>
  </conditionalFormatting>
  <conditionalFormatting sqref="I63:I64">
    <cfRule type="cellIs" priority="7" dxfId="2" operator="between" stopIfTrue="1">
      <formula>Q63*H63</formula>
      <formula>"1*H13"</formula>
    </cfRule>
    <cfRule type="cellIs" priority="8" dxfId="1" operator="between" stopIfTrue="1">
      <formula>R63*H63</formula>
      <formula>Q63*H63</formula>
    </cfRule>
    <cfRule type="cellIs" priority="9" dxfId="0" operator="between" stopIfTrue="1">
      <formula>0</formula>
      <formula>R63*H63</formula>
    </cfRule>
  </conditionalFormatting>
  <conditionalFormatting sqref="I16:I17 I23:I24 I37:I38 I56:I57 I13:I14">
    <cfRule type="cellIs" priority="10" dxfId="2" operator="between" stopIfTrue="1">
      <formula>0</formula>
      <formula>H13*Q13</formula>
    </cfRule>
    <cfRule type="cellIs" priority="11" dxfId="1" operator="between" stopIfTrue="1">
      <formula>Q13*H13</formula>
      <formula>R13*H13</formula>
    </cfRule>
    <cfRule type="cellIs" priority="12" dxfId="0" operator="greaterThan" stopIfTrue="1">
      <formula>R13*H13</formula>
    </cfRule>
  </conditionalFormatting>
  <conditionalFormatting sqref="I15 I20:I22 I25:I33 I36 I41:I42 I62 I67:I68 I52:I53 I45:I46">
    <cfRule type="cellIs" priority="13" dxfId="2" operator="greaterThanOrEqual" stopIfTrue="1">
      <formula>Q15*H15</formula>
    </cfRule>
    <cfRule type="cellIs" priority="14" dxfId="1" operator="between" stopIfTrue="1">
      <formula>R15*H15</formula>
      <formula>Q15*H15</formula>
    </cfRule>
    <cfRule type="cellIs" priority="15" dxfId="0" operator="between" stopIfTrue="1">
      <formula>0</formula>
      <formula>R15*H15</formula>
    </cfRule>
  </conditionalFormatting>
  <conditionalFormatting sqref="I49:I51 I58">
    <cfRule type="cellIs" priority="16" dxfId="2" operator="greaterThanOrEqual" stopIfTrue="1">
      <formula>Q50*H50</formula>
    </cfRule>
    <cfRule type="cellIs" priority="17" dxfId="1" operator="between" stopIfTrue="1">
      <formula>R50*H50</formula>
      <formula>Q50*H50</formula>
    </cfRule>
    <cfRule type="cellIs" priority="18" dxfId="0" operator="between" stopIfTrue="1">
      <formula>0</formula>
      <formula>R50*H50</formula>
    </cfRule>
  </conditionalFormatting>
  <printOptions/>
  <pageMargins left="0" right="0" top="0" bottom="0" header="0.5" footer="0.5"/>
  <pageSetup cellComments="asDisplayed" fitToHeight="1" fitToWidth="1" horizontalDpi="600" verticalDpi="600" orientation="landscape" scale="3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DPATTON</dc:creator>
  <cp:keywords/>
  <dc:description/>
  <cp:lastModifiedBy>Jennifer Bush</cp:lastModifiedBy>
  <cp:lastPrinted>2011-07-14T19:47:34Z</cp:lastPrinted>
  <dcterms:created xsi:type="dcterms:W3CDTF">2010-12-01T19:04:19Z</dcterms:created>
  <dcterms:modified xsi:type="dcterms:W3CDTF">2011-08-23T19:37:57Z</dcterms:modified>
  <cp:category/>
  <cp:version/>
  <cp:contentType/>
  <cp:contentStatus/>
</cp:coreProperties>
</file>