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" yWindow="-12" windowWidth="12120" windowHeight="9120" tabRatio="835" firstSheet="11" activeTab="19"/>
  </bookViews>
  <sheets>
    <sheet name="TPR_ACMVU" sheetId="11" r:id="rId1"/>
    <sheet name="TPR_APD" sheetId="9" r:id="rId2"/>
    <sheet name="NPT_ACMVU" sheetId="7" r:id="rId3"/>
    <sheet name="OE_ACMVU" sheetId="5" r:id="rId4"/>
    <sheet name="OE_APD" sheetId="3" r:id="rId5"/>
    <sheet name="LOS" sheetId="12" r:id="rId6"/>
    <sheet name="ICU2TPD" sheetId="13" r:id="rId7"/>
    <sheet name="OCC%LB" sheetId="14" r:id="rId8"/>
    <sheet name="OCC%AB" sheetId="15" r:id="rId9"/>
    <sheet name="CaseMix" sheetId="16" r:id="rId10"/>
    <sheet name="SW_ACMVU" sheetId="17" r:id="rId11"/>
    <sheet name="EB_ACMVU" sheetId="19" r:id="rId12"/>
    <sheet name="PF_ACMVU" sheetId="21" r:id="rId13"/>
    <sheet name="S_ACMVU" sheetId="23" r:id="rId14"/>
    <sheet name="PS_ACMVU" sheetId="25" r:id="rId15"/>
    <sheet name="RL_ACMVU" sheetId="27" r:id="rId16"/>
    <sheet name="D_ACMVU" sheetId="29" r:id="rId17"/>
    <sheet name="I_ACMVU" sheetId="31" r:id="rId18"/>
    <sheet name="TPH_ACMVU" sheetId="35" r:id="rId19"/>
    <sheet name="Aggregate Screens" sheetId="37" r:id="rId20"/>
  </sheets>
  <definedNames>
    <definedName name="\a">#REF!</definedName>
    <definedName name="\q">#REF!</definedName>
    <definedName name="BK1.001">#REF!</definedName>
    <definedName name="BK1.002">#REF!</definedName>
    <definedName name="BK1.003">#REF!</definedName>
    <definedName name="BK1.004">#REF!</definedName>
    <definedName name="BK1.005">#REF!</definedName>
    <definedName name="BK1.006">#REF!</definedName>
    <definedName name="BK1.007">#REF!</definedName>
    <definedName name="BK1.008">#REF!</definedName>
    <definedName name="BK1.009">#REF!</definedName>
    <definedName name="BK1.010">#REF!</definedName>
    <definedName name="BK1.011">#REF!</definedName>
    <definedName name="BK1.012">#REF!</definedName>
    <definedName name="BK1.013">#REF!</definedName>
    <definedName name="BK1.014">#REF!</definedName>
    <definedName name="BK1.015">#REF!</definedName>
    <definedName name="BK1.016">#REF!</definedName>
    <definedName name="BK1.017">#REF!</definedName>
    <definedName name="BK1.018">#REF!</definedName>
    <definedName name="BK1.019">#REF!</definedName>
    <definedName name="BK1.020">#REF!</definedName>
    <definedName name="BK1.021">#REF!</definedName>
    <definedName name="BK1.022">#REF!</definedName>
    <definedName name="BK1.023">#REF!</definedName>
    <definedName name="BK1.024">#REF!</definedName>
    <definedName name="BK1.025">#REF!</definedName>
    <definedName name="BK1.026">#REF!</definedName>
    <definedName name="BK1.027">#REF!</definedName>
    <definedName name="BK1.028">#REF!</definedName>
    <definedName name="BK1.029">#REF!</definedName>
    <definedName name="BK1.030">#REF!</definedName>
    <definedName name="BK1.031">#REF!</definedName>
    <definedName name="BK1.032">#REF!</definedName>
    <definedName name="BK1.033">#REF!</definedName>
    <definedName name="BK1.034">#REF!</definedName>
    <definedName name="BK1.035">#REF!</definedName>
    <definedName name="_xlnm.Print_Area" localSheetId="9">CaseMix!$A$10:$G$96</definedName>
    <definedName name="_xlnm.Print_Area" localSheetId="16">D_ACMVU!$A$10:$K$96</definedName>
    <definedName name="_xlnm.Print_Area" localSheetId="11">EB_ACMVU!$A$10:$K$96</definedName>
    <definedName name="_xlnm.Print_Area" localSheetId="17">I_ACMVU!$A$10:$K$96</definedName>
    <definedName name="_xlnm.Print_Area" localSheetId="6">ICU2TPD!$A$10:$K$96</definedName>
    <definedName name="_xlnm.Print_Area" localSheetId="5">LOS!$A$10:$K$96</definedName>
    <definedName name="_xlnm.Print_Area" localSheetId="2">NPT_ACMVU!$A$10:$K$98</definedName>
    <definedName name="_xlnm.Print_Area" localSheetId="8">'OCC%AB'!$A$10:$K$96</definedName>
    <definedName name="_xlnm.Print_Area" localSheetId="7">'OCC%LB'!$A$10:$K$96</definedName>
    <definedName name="_xlnm.Print_Area" localSheetId="3">OE_ACMVU!$A$10:$K$96</definedName>
    <definedName name="_xlnm.Print_Area" localSheetId="4">OE_APD!$A$10:$K$96</definedName>
    <definedName name="_xlnm.Print_Area" localSheetId="12">PF_ACMVU!$A$10:$K$96</definedName>
    <definedName name="_xlnm.Print_Area" localSheetId="14">PS_ACMVU!$A$10:$K$96</definedName>
    <definedName name="_xlnm.Print_Area" localSheetId="15">RL_ACMVU!$A$10:$K$96</definedName>
    <definedName name="_xlnm.Print_Area" localSheetId="13">S_ACMVU!$A$10:$K$96</definedName>
    <definedName name="_xlnm.Print_Area" localSheetId="10">SW_ACMVU!$A$10:$K$96</definedName>
    <definedName name="_xlnm.Print_Area" localSheetId="18">TPH_ACMVU!$A$10:$K$96</definedName>
    <definedName name="_xlnm.Print_Area" localSheetId="0">TPR_ACMVU!$A$10:$K$97</definedName>
    <definedName name="_xlnm.Print_Area" localSheetId="1">TPR_APD!$A$10:$K$98</definedName>
    <definedName name="_xlnm.Print_Titles" localSheetId="9">CaseMix!$1:$9</definedName>
    <definedName name="_xlnm.Print_Titles" localSheetId="16">D_ACMVU!$1:$9</definedName>
    <definedName name="_xlnm.Print_Titles" localSheetId="11">EB_ACMVU!$1:$9</definedName>
    <definedName name="_xlnm.Print_Titles" localSheetId="17">I_ACMVU!$1:$9</definedName>
    <definedName name="_xlnm.Print_Titles" localSheetId="6">ICU2TPD!$1:$9</definedName>
    <definedName name="_xlnm.Print_Titles" localSheetId="5">LOS!$1:$9</definedName>
    <definedName name="_xlnm.Print_Titles" localSheetId="2">NPT_ACMVU!$1:$9</definedName>
    <definedName name="_xlnm.Print_Titles" localSheetId="8">'OCC%AB'!$1:$9</definedName>
    <definedName name="_xlnm.Print_Titles" localSheetId="7">'OCC%LB'!$1:$9</definedName>
    <definedName name="_xlnm.Print_Titles" localSheetId="3">OE_ACMVU!$1:$9</definedName>
    <definedName name="_xlnm.Print_Titles" localSheetId="4">OE_APD!$1:$9</definedName>
    <definedName name="_xlnm.Print_Titles" localSheetId="12">PF_ACMVU!$1:$9</definedName>
    <definedName name="_xlnm.Print_Titles" localSheetId="14">PS_ACMVU!$1:$9</definedName>
    <definedName name="_xlnm.Print_Titles" localSheetId="15">RL_ACMVU!$1:$9</definedName>
    <definedName name="_xlnm.Print_Titles" localSheetId="13">S_ACMVU!$1:$9</definedName>
    <definedName name="_xlnm.Print_Titles" localSheetId="10">SW_ACMVU!$1:$9</definedName>
    <definedName name="_xlnm.Print_Titles" localSheetId="18">TPH_ACMVU!$1:$9</definedName>
    <definedName name="_xlnm.Print_Titles" localSheetId="0">TPR_ACMVU!$1:$9</definedName>
    <definedName name="_xlnm.Print_Titles" localSheetId="1">TPR_APD!$1:$9</definedName>
  </definedNames>
  <calcPr calcId="145621"/>
</workbook>
</file>

<file path=xl/calcChain.xml><?xml version="1.0" encoding="utf-8"?>
<calcChain xmlns="http://schemas.openxmlformats.org/spreadsheetml/2006/main">
  <c r="K107" i="35" l="1"/>
  <c r="H107" i="35"/>
  <c r="G107" i="35"/>
  <c r="I107" i="35" s="1"/>
  <c r="F107" i="35"/>
  <c r="E107" i="35"/>
  <c r="D107" i="35"/>
  <c r="C107" i="35"/>
  <c r="B107" i="35"/>
  <c r="H106" i="35"/>
  <c r="G106" i="35"/>
  <c r="I106" i="35" s="1"/>
  <c r="E106" i="35"/>
  <c r="D106" i="35"/>
  <c r="C106" i="35"/>
  <c r="B106" i="35"/>
  <c r="I105" i="35"/>
  <c r="H105" i="35"/>
  <c r="G105" i="35"/>
  <c r="E105" i="35"/>
  <c r="D105" i="35"/>
  <c r="C105" i="35"/>
  <c r="B105" i="35"/>
  <c r="I104" i="35"/>
  <c r="H104" i="35"/>
  <c r="G104" i="35"/>
  <c r="F104" i="35"/>
  <c r="K104" i="35" s="1"/>
  <c r="E104" i="35"/>
  <c r="D104" i="35"/>
  <c r="C104" i="35"/>
  <c r="B104" i="35"/>
  <c r="K103" i="35"/>
  <c r="H103" i="35"/>
  <c r="G103" i="35"/>
  <c r="I103" i="35" s="1"/>
  <c r="F103" i="35"/>
  <c r="E103" i="35"/>
  <c r="D103" i="35"/>
  <c r="C103" i="35"/>
  <c r="B103" i="35"/>
  <c r="H102" i="35"/>
  <c r="G102" i="35"/>
  <c r="I102" i="35" s="1"/>
  <c r="E102" i="35"/>
  <c r="D102" i="35"/>
  <c r="C102" i="35"/>
  <c r="B102" i="35"/>
  <c r="I101" i="35"/>
  <c r="H101" i="35"/>
  <c r="G101" i="35"/>
  <c r="E101" i="35"/>
  <c r="D101" i="35"/>
  <c r="C101" i="35"/>
  <c r="B101" i="35"/>
  <c r="I100" i="35"/>
  <c r="H100" i="35"/>
  <c r="G100" i="35"/>
  <c r="F100" i="35"/>
  <c r="K100" i="35" s="1"/>
  <c r="E100" i="35"/>
  <c r="D100" i="35"/>
  <c r="C100" i="35"/>
  <c r="B100" i="35"/>
  <c r="H99" i="35"/>
  <c r="G99" i="35"/>
  <c r="F99" i="35"/>
  <c r="E99" i="35"/>
  <c r="D99" i="35"/>
  <c r="C99" i="35"/>
  <c r="B99" i="35"/>
  <c r="H98" i="35"/>
  <c r="G98" i="35"/>
  <c r="I98" i="35" s="1"/>
  <c r="E98" i="35"/>
  <c r="D98" i="35"/>
  <c r="C98" i="35"/>
  <c r="B98" i="35"/>
  <c r="I97" i="35"/>
  <c r="H97" i="35"/>
  <c r="G97" i="35"/>
  <c r="E97" i="35"/>
  <c r="D97" i="35"/>
  <c r="K97" i="35" s="1"/>
  <c r="C97" i="35"/>
  <c r="B97" i="35"/>
  <c r="I96" i="35"/>
  <c r="H96" i="35"/>
  <c r="G96" i="35"/>
  <c r="F96" i="35"/>
  <c r="K96" i="35" s="1"/>
  <c r="E96" i="35"/>
  <c r="D96" i="35"/>
  <c r="C96" i="35"/>
  <c r="B96" i="35"/>
  <c r="H95" i="35"/>
  <c r="G95" i="35"/>
  <c r="F95" i="35"/>
  <c r="E95" i="35"/>
  <c r="D95" i="35"/>
  <c r="C95" i="35"/>
  <c r="B95" i="35"/>
  <c r="H94" i="35"/>
  <c r="G94" i="35"/>
  <c r="I94" i="35" s="1"/>
  <c r="E94" i="35"/>
  <c r="D94" i="35"/>
  <c r="C94" i="35"/>
  <c r="B94" i="35"/>
  <c r="I93" i="35"/>
  <c r="H93" i="35"/>
  <c r="G93" i="35"/>
  <c r="E93" i="35"/>
  <c r="D93" i="35"/>
  <c r="C93" i="35"/>
  <c r="B93" i="35"/>
  <c r="K92" i="35"/>
  <c r="I92" i="35"/>
  <c r="H92" i="35"/>
  <c r="G92" i="35"/>
  <c r="F92" i="35"/>
  <c r="E92" i="35"/>
  <c r="D92" i="35"/>
  <c r="C92" i="35"/>
  <c r="B92" i="35"/>
  <c r="H91" i="35"/>
  <c r="G91" i="35"/>
  <c r="F91" i="35"/>
  <c r="E91" i="35"/>
  <c r="D91" i="35"/>
  <c r="C91" i="35"/>
  <c r="B91" i="35"/>
  <c r="H90" i="35"/>
  <c r="G90" i="35"/>
  <c r="I90" i="35" s="1"/>
  <c r="E90" i="35"/>
  <c r="D90" i="35"/>
  <c r="C90" i="35"/>
  <c r="B90" i="35"/>
  <c r="I89" i="35"/>
  <c r="H89" i="35"/>
  <c r="G89" i="35"/>
  <c r="E89" i="35"/>
  <c r="D89" i="35"/>
  <c r="C89" i="35"/>
  <c r="B89" i="35"/>
  <c r="I88" i="35"/>
  <c r="H88" i="35"/>
  <c r="G88" i="35"/>
  <c r="F88" i="35"/>
  <c r="K88" i="35" s="1"/>
  <c r="E88" i="35"/>
  <c r="D88" i="35"/>
  <c r="C88" i="35"/>
  <c r="B88" i="35"/>
  <c r="H87" i="35"/>
  <c r="G87" i="35"/>
  <c r="F87" i="35"/>
  <c r="E87" i="35"/>
  <c r="D87" i="35"/>
  <c r="C87" i="35"/>
  <c r="B87" i="35"/>
  <c r="H86" i="35"/>
  <c r="G86" i="35"/>
  <c r="I86" i="35" s="1"/>
  <c r="E86" i="35"/>
  <c r="D86" i="35"/>
  <c r="C86" i="35"/>
  <c r="B86" i="35"/>
  <c r="I85" i="35"/>
  <c r="H85" i="35"/>
  <c r="G85" i="35"/>
  <c r="E85" i="35"/>
  <c r="D85" i="35"/>
  <c r="C85" i="35"/>
  <c r="B85" i="35"/>
  <c r="I84" i="35"/>
  <c r="H84" i="35"/>
  <c r="G84" i="35"/>
  <c r="F84" i="35"/>
  <c r="K84" i="35" s="1"/>
  <c r="E84" i="35"/>
  <c r="D84" i="35"/>
  <c r="C84" i="35"/>
  <c r="B84" i="35"/>
  <c r="H83" i="35"/>
  <c r="G83" i="35"/>
  <c r="F83" i="35"/>
  <c r="E83" i="35"/>
  <c r="D83" i="35"/>
  <c r="C83" i="35"/>
  <c r="B83" i="35"/>
  <c r="H82" i="35"/>
  <c r="G82" i="35"/>
  <c r="I82" i="35" s="1"/>
  <c r="E82" i="35"/>
  <c r="D82" i="35"/>
  <c r="C82" i="35"/>
  <c r="B82" i="35"/>
  <c r="I81" i="35"/>
  <c r="H81" i="35"/>
  <c r="G81" i="35"/>
  <c r="E81" i="35"/>
  <c r="D81" i="35"/>
  <c r="C81" i="35"/>
  <c r="B81" i="35"/>
  <c r="I80" i="35"/>
  <c r="H80" i="35"/>
  <c r="G80" i="35"/>
  <c r="F80" i="35"/>
  <c r="K80" i="35" s="1"/>
  <c r="E80" i="35"/>
  <c r="D80" i="35"/>
  <c r="C80" i="35"/>
  <c r="B80" i="35"/>
  <c r="H79" i="35"/>
  <c r="G79" i="35"/>
  <c r="F79" i="35"/>
  <c r="E79" i="35"/>
  <c r="D79" i="35"/>
  <c r="C79" i="35"/>
  <c r="B79" i="35"/>
  <c r="H78" i="35"/>
  <c r="G78" i="35"/>
  <c r="I78" i="35" s="1"/>
  <c r="E78" i="35"/>
  <c r="D78" i="35"/>
  <c r="C78" i="35"/>
  <c r="B78" i="35"/>
  <c r="I77" i="35"/>
  <c r="H77" i="35"/>
  <c r="G77" i="35"/>
  <c r="E77" i="35"/>
  <c r="D77" i="35"/>
  <c r="K77" i="35" s="1"/>
  <c r="C77" i="35"/>
  <c r="B77" i="35"/>
  <c r="I76" i="35"/>
  <c r="H76" i="35"/>
  <c r="G76" i="35"/>
  <c r="F76" i="35"/>
  <c r="K76" i="35" s="1"/>
  <c r="E76" i="35"/>
  <c r="D76" i="35"/>
  <c r="C76" i="35"/>
  <c r="B76" i="35"/>
  <c r="H75" i="35"/>
  <c r="G75" i="35"/>
  <c r="F75" i="35"/>
  <c r="E75" i="35"/>
  <c r="D75" i="35"/>
  <c r="C75" i="35"/>
  <c r="B75" i="35"/>
  <c r="H74" i="35"/>
  <c r="G74" i="35"/>
  <c r="I74" i="35" s="1"/>
  <c r="E74" i="35"/>
  <c r="D74" i="35"/>
  <c r="C74" i="35"/>
  <c r="B74" i="35"/>
  <c r="I73" i="35"/>
  <c r="H73" i="35"/>
  <c r="G73" i="35"/>
  <c r="E73" i="35"/>
  <c r="D73" i="35"/>
  <c r="C73" i="35"/>
  <c r="B73" i="35"/>
  <c r="I72" i="35"/>
  <c r="H72" i="35"/>
  <c r="G72" i="35"/>
  <c r="F72" i="35"/>
  <c r="K72" i="35" s="1"/>
  <c r="E72" i="35"/>
  <c r="D72" i="35"/>
  <c r="C72" i="35"/>
  <c r="B72" i="35"/>
  <c r="H71" i="35"/>
  <c r="G71" i="35"/>
  <c r="F71" i="35"/>
  <c r="E71" i="35"/>
  <c r="D71" i="35"/>
  <c r="C71" i="35"/>
  <c r="B71" i="35"/>
  <c r="H70" i="35"/>
  <c r="G70" i="35"/>
  <c r="I70" i="35" s="1"/>
  <c r="E70" i="35"/>
  <c r="D70" i="35"/>
  <c r="C70" i="35"/>
  <c r="B70" i="35"/>
  <c r="I69" i="35"/>
  <c r="H69" i="35"/>
  <c r="G69" i="35"/>
  <c r="E69" i="35"/>
  <c r="D69" i="35"/>
  <c r="K69" i="35" s="1"/>
  <c r="C69" i="35"/>
  <c r="B69" i="35"/>
  <c r="I68" i="35"/>
  <c r="H68" i="35"/>
  <c r="G68" i="35"/>
  <c r="F68" i="35"/>
  <c r="K68" i="35" s="1"/>
  <c r="E68" i="35"/>
  <c r="D68" i="35"/>
  <c r="C68" i="35"/>
  <c r="B68" i="35"/>
  <c r="H67" i="35"/>
  <c r="G67" i="35"/>
  <c r="F67" i="35"/>
  <c r="E67" i="35"/>
  <c r="D67" i="35"/>
  <c r="C67" i="35"/>
  <c r="B67" i="35"/>
  <c r="H66" i="35"/>
  <c r="G66" i="35"/>
  <c r="I66" i="35" s="1"/>
  <c r="E66" i="35"/>
  <c r="D66" i="35"/>
  <c r="C66" i="35"/>
  <c r="B66" i="35"/>
  <c r="I65" i="35"/>
  <c r="H65" i="35"/>
  <c r="G65" i="35"/>
  <c r="E65" i="35"/>
  <c r="D65" i="35"/>
  <c r="C65" i="35"/>
  <c r="B65" i="35"/>
  <c r="I64" i="35"/>
  <c r="H64" i="35"/>
  <c r="G64" i="35"/>
  <c r="F64" i="35"/>
  <c r="K64" i="35" s="1"/>
  <c r="E64" i="35"/>
  <c r="D64" i="35"/>
  <c r="C64" i="35"/>
  <c r="B64" i="35"/>
  <c r="H63" i="35"/>
  <c r="G63" i="35"/>
  <c r="F63" i="35"/>
  <c r="E63" i="35"/>
  <c r="D63" i="35"/>
  <c r="C63" i="35"/>
  <c r="B63" i="35"/>
  <c r="H62" i="35"/>
  <c r="G62" i="35"/>
  <c r="I62" i="35" s="1"/>
  <c r="E62" i="35"/>
  <c r="D62" i="35"/>
  <c r="C62" i="35"/>
  <c r="B62" i="35"/>
  <c r="I61" i="35"/>
  <c r="H61" i="35"/>
  <c r="G61" i="35"/>
  <c r="E61" i="35"/>
  <c r="D61" i="35"/>
  <c r="C61" i="35"/>
  <c r="B61" i="35"/>
  <c r="K60" i="35"/>
  <c r="I60" i="35"/>
  <c r="H60" i="35"/>
  <c r="G60" i="35"/>
  <c r="F60" i="35"/>
  <c r="E60" i="35"/>
  <c r="D60" i="35"/>
  <c r="C60" i="35"/>
  <c r="B60" i="35"/>
  <c r="H59" i="35"/>
  <c r="G59" i="35"/>
  <c r="F59" i="35"/>
  <c r="E59" i="35"/>
  <c r="D59" i="35"/>
  <c r="C59" i="35"/>
  <c r="B59" i="35"/>
  <c r="H58" i="35"/>
  <c r="G58" i="35"/>
  <c r="I58" i="35" s="1"/>
  <c r="E58" i="35"/>
  <c r="D58" i="35"/>
  <c r="C58" i="35"/>
  <c r="B58" i="35"/>
  <c r="I57" i="35"/>
  <c r="H57" i="35"/>
  <c r="G57" i="35"/>
  <c r="E57" i="35"/>
  <c r="D57" i="35"/>
  <c r="C57" i="35"/>
  <c r="B57" i="35"/>
  <c r="I56" i="35"/>
  <c r="H56" i="35"/>
  <c r="G56" i="35"/>
  <c r="F56" i="35"/>
  <c r="K56" i="35" s="1"/>
  <c r="E56" i="35"/>
  <c r="D56" i="35"/>
  <c r="C56" i="35"/>
  <c r="B56" i="35"/>
  <c r="H55" i="35"/>
  <c r="G55" i="35"/>
  <c r="F55" i="35"/>
  <c r="E55" i="35"/>
  <c r="D55" i="35"/>
  <c r="C55" i="35"/>
  <c r="B55" i="35"/>
  <c r="H54" i="35"/>
  <c r="G54" i="35"/>
  <c r="I54" i="35" s="1"/>
  <c r="E54" i="35"/>
  <c r="D54" i="35"/>
  <c r="C54" i="35"/>
  <c r="B54" i="35"/>
  <c r="I53" i="35"/>
  <c r="H53" i="35"/>
  <c r="G53" i="35"/>
  <c r="E53" i="35"/>
  <c r="D53" i="35"/>
  <c r="C53" i="35"/>
  <c r="B53" i="35"/>
  <c r="I52" i="35"/>
  <c r="H52" i="35"/>
  <c r="G52" i="35"/>
  <c r="F52" i="35"/>
  <c r="K52" i="35" s="1"/>
  <c r="E52" i="35"/>
  <c r="D52" i="35"/>
  <c r="C52" i="35"/>
  <c r="B52" i="35"/>
  <c r="H51" i="35"/>
  <c r="G51" i="35"/>
  <c r="K51" i="35" s="1"/>
  <c r="F51" i="35"/>
  <c r="E51" i="35"/>
  <c r="D51" i="35"/>
  <c r="C51" i="35"/>
  <c r="B51" i="35"/>
  <c r="H50" i="35"/>
  <c r="G50" i="35"/>
  <c r="I50" i="35" s="1"/>
  <c r="E50" i="35"/>
  <c r="D50" i="35"/>
  <c r="C50" i="35"/>
  <c r="B50" i="35"/>
  <c r="I49" i="35"/>
  <c r="H49" i="35"/>
  <c r="G49" i="35"/>
  <c r="E49" i="35"/>
  <c r="D49" i="35"/>
  <c r="C49" i="35"/>
  <c r="B49" i="35"/>
  <c r="K48" i="35"/>
  <c r="I48" i="35"/>
  <c r="H48" i="35"/>
  <c r="G48" i="35"/>
  <c r="F48" i="35"/>
  <c r="E48" i="35"/>
  <c r="D48" i="35"/>
  <c r="C48" i="35"/>
  <c r="B48" i="35"/>
  <c r="H47" i="35"/>
  <c r="G47" i="35"/>
  <c r="F47" i="35"/>
  <c r="E47" i="35"/>
  <c r="D47" i="35"/>
  <c r="C47" i="35"/>
  <c r="B47" i="35"/>
  <c r="H46" i="35"/>
  <c r="G46" i="35"/>
  <c r="I46" i="35" s="1"/>
  <c r="E46" i="35"/>
  <c r="D46" i="35"/>
  <c r="C46" i="35"/>
  <c r="B46" i="35"/>
  <c r="I45" i="35"/>
  <c r="H45" i="35"/>
  <c r="G45" i="35"/>
  <c r="E45" i="35"/>
  <c r="D45" i="35"/>
  <c r="C45" i="35"/>
  <c r="B45" i="35"/>
  <c r="I44" i="35"/>
  <c r="H44" i="35"/>
  <c r="G44" i="35"/>
  <c r="F44" i="35"/>
  <c r="K44" i="35" s="1"/>
  <c r="E44" i="35"/>
  <c r="D44" i="35"/>
  <c r="C44" i="35"/>
  <c r="B44" i="35"/>
  <c r="K43" i="35"/>
  <c r="H43" i="35"/>
  <c r="G43" i="35"/>
  <c r="I43" i="35" s="1"/>
  <c r="F43" i="35"/>
  <c r="E43" i="35"/>
  <c r="D43" i="35"/>
  <c r="C43" i="35"/>
  <c r="B43" i="35"/>
  <c r="H42" i="35"/>
  <c r="G42" i="35"/>
  <c r="I42" i="35" s="1"/>
  <c r="E42" i="35"/>
  <c r="D42" i="35"/>
  <c r="C42" i="35"/>
  <c r="B42" i="35"/>
  <c r="I41" i="35"/>
  <c r="H41" i="35"/>
  <c r="G41" i="35"/>
  <c r="E41" i="35"/>
  <c r="D41" i="35"/>
  <c r="C41" i="35"/>
  <c r="B41" i="35"/>
  <c r="I40" i="35"/>
  <c r="H40" i="35"/>
  <c r="G40" i="35"/>
  <c r="F40" i="35"/>
  <c r="K40" i="35" s="1"/>
  <c r="E40" i="35"/>
  <c r="D40" i="35"/>
  <c r="C40" i="35"/>
  <c r="B40" i="35"/>
  <c r="H39" i="35"/>
  <c r="G39" i="35"/>
  <c r="F39" i="35"/>
  <c r="E39" i="35"/>
  <c r="D39" i="35"/>
  <c r="C39" i="35"/>
  <c r="B39" i="35"/>
  <c r="H38" i="35"/>
  <c r="G38" i="35"/>
  <c r="I38" i="35" s="1"/>
  <c r="E38" i="35"/>
  <c r="D38" i="35"/>
  <c r="C38" i="35"/>
  <c r="B38" i="35"/>
  <c r="I37" i="35"/>
  <c r="H37" i="35"/>
  <c r="G37" i="35"/>
  <c r="E37" i="35"/>
  <c r="D37" i="35"/>
  <c r="C37" i="35"/>
  <c r="B37" i="35"/>
  <c r="I36" i="35"/>
  <c r="H36" i="35"/>
  <c r="G36" i="35"/>
  <c r="F36" i="35"/>
  <c r="K36" i="35" s="1"/>
  <c r="E36" i="35"/>
  <c r="D36" i="35"/>
  <c r="C36" i="35"/>
  <c r="B36" i="35"/>
  <c r="K35" i="35"/>
  <c r="H35" i="35"/>
  <c r="G35" i="35"/>
  <c r="I35" i="35" s="1"/>
  <c r="F35" i="35"/>
  <c r="E35" i="35"/>
  <c r="D35" i="35"/>
  <c r="C35" i="35"/>
  <c r="B35" i="35"/>
  <c r="H34" i="35"/>
  <c r="G34" i="35"/>
  <c r="I34" i="35" s="1"/>
  <c r="E34" i="35"/>
  <c r="D34" i="35"/>
  <c r="C34" i="35"/>
  <c r="B34" i="35"/>
  <c r="I33" i="35"/>
  <c r="H33" i="35"/>
  <c r="G33" i="35"/>
  <c r="E33" i="35"/>
  <c r="D33" i="35"/>
  <c r="C33" i="35"/>
  <c r="B33" i="35"/>
  <c r="I32" i="35"/>
  <c r="H32" i="35"/>
  <c r="G32" i="35"/>
  <c r="F32" i="35"/>
  <c r="K32" i="35" s="1"/>
  <c r="E32" i="35"/>
  <c r="D32" i="35"/>
  <c r="C32" i="35"/>
  <c r="B32" i="35"/>
  <c r="H31" i="35"/>
  <c r="G31" i="35"/>
  <c r="F31" i="35"/>
  <c r="E31" i="35"/>
  <c r="D31" i="35"/>
  <c r="C31" i="35"/>
  <c r="B31" i="35"/>
  <c r="H30" i="35"/>
  <c r="G30" i="35"/>
  <c r="I30" i="35" s="1"/>
  <c r="E30" i="35"/>
  <c r="D30" i="35"/>
  <c r="K30" i="35" s="1"/>
  <c r="C30" i="35"/>
  <c r="B30" i="35"/>
  <c r="I29" i="35"/>
  <c r="H29" i="35"/>
  <c r="G29" i="35"/>
  <c r="E29" i="35"/>
  <c r="D29" i="35"/>
  <c r="C29" i="35"/>
  <c r="B29" i="35"/>
  <c r="I28" i="35"/>
  <c r="H28" i="35"/>
  <c r="G28" i="35"/>
  <c r="F28" i="35"/>
  <c r="K28" i="35" s="1"/>
  <c r="E28" i="35"/>
  <c r="D28" i="35"/>
  <c r="C28" i="35"/>
  <c r="B28" i="35"/>
  <c r="H27" i="35"/>
  <c r="G27" i="35"/>
  <c r="F27" i="35"/>
  <c r="E27" i="35"/>
  <c r="D27" i="35"/>
  <c r="C27" i="35"/>
  <c r="B27" i="35"/>
  <c r="H26" i="35"/>
  <c r="G26" i="35"/>
  <c r="I26" i="35" s="1"/>
  <c r="E26" i="35"/>
  <c r="D26" i="35"/>
  <c r="K26" i="35" s="1"/>
  <c r="C26" i="35"/>
  <c r="B26" i="35"/>
  <c r="I25" i="35"/>
  <c r="H25" i="35"/>
  <c r="G25" i="35"/>
  <c r="E25" i="35"/>
  <c r="D25" i="35"/>
  <c r="C25" i="35"/>
  <c r="B25" i="35"/>
  <c r="I24" i="35"/>
  <c r="H24" i="35"/>
  <c r="G24" i="35"/>
  <c r="F24" i="35"/>
  <c r="K24" i="35" s="1"/>
  <c r="E24" i="35"/>
  <c r="D24" i="35"/>
  <c r="C24" i="35"/>
  <c r="B24" i="35"/>
  <c r="H23" i="35"/>
  <c r="G23" i="35"/>
  <c r="F23" i="35"/>
  <c r="E23" i="35"/>
  <c r="D23" i="35"/>
  <c r="C23" i="35"/>
  <c r="B23" i="35"/>
  <c r="H22" i="35"/>
  <c r="G22" i="35"/>
  <c r="I22" i="35" s="1"/>
  <c r="E22" i="35"/>
  <c r="D22" i="35"/>
  <c r="C22" i="35"/>
  <c r="B22" i="35"/>
  <c r="I21" i="35"/>
  <c r="H21" i="35"/>
  <c r="G21" i="35"/>
  <c r="E21" i="35"/>
  <c r="D21" i="35"/>
  <c r="C21" i="35"/>
  <c r="B21" i="35"/>
  <c r="I20" i="35"/>
  <c r="H20" i="35"/>
  <c r="G20" i="35"/>
  <c r="F20" i="35"/>
  <c r="K20" i="35" s="1"/>
  <c r="E20" i="35"/>
  <c r="D20" i="35"/>
  <c r="C20" i="35"/>
  <c r="B20" i="35"/>
  <c r="H19" i="35"/>
  <c r="G19" i="35"/>
  <c r="F19" i="35"/>
  <c r="E19" i="35"/>
  <c r="D19" i="35"/>
  <c r="C19" i="35"/>
  <c r="B19" i="35"/>
  <c r="H18" i="35"/>
  <c r="G18" i="35"/>
  <c r="I18" i="35" s="1"/>
  <c r="E18" i="35"/>
  <c r="D18" i="35"/>
  <c r="C18" i="35"/>
  <c r="B18" i="35"/>
  <c r="I17" i="35"/>
  <c r="H17" i="35"/>
  <c r="G17" i="35"/>
  <c r="E17" i="35"/>
  <c r="D17" i="35"/>
  <c r="C17" i="35"/>
  <c r="B17" i="35"/>
  <c r="I16" i="35"/>
  <c r="H16" i="35"/>
  <c r="G16" i="35"/>
  <c r="F16" i="35"/>
  <c r="K16" i="35" s="1"/>
  <c r="E16" i="35"/>
  <c r="D16" i="35"/>
  <c r="C16" i="35"/>
  <c r="B16" i="35"/>
  <c r="H15" i="35"/>
  <c r="G15" i="35"/>
  <c r="F15" i="35"/>
  <c r="E15" i="35"/>
  <c r="D15" i="35"/>
  <c r="C15" i="35"/>
  <c r="B15" i="35"/>
  <c r="H14" i="35"/>
  <c r="G14" i="35"/>
  <c r="I14" i="35" s="1"/>
  <c r="E14" i="35"/>
  <c r="D14" i="35"/>
  <c r="C14" i="35"/>
  <c r="B14" i="35"/>
  <c r="I13" i="35"/>
  <c r="H13" i="35"/>
  <c r="G13" i="35"/>
  <c r="E13" i="35"/>
  <c r="D13" i="35"/>
  <c r="C13" i="35"/>
  <c r="B13" i="35"/>
  <c r="K12" i="35"/>
  <c r="I12" i="35"/>
  <c r="H12" i="35"/>
  <c r="G12" i="35"/>
  <c r="F12" i="35"/>
  <c r="E12" i="35"/>
  <c r="D12" i="35"/>
  <c r="C12" i="35"/>
  <c r="B12" i="35"/>
  <c r="H11" i="35"/>
  <c r="G11" i="35"/>
  <c r="F11" i="35"/>
  <c r="E11" i="35"/>
  <c r="D11" i="35"/>
  <c r="C11" i="35"/>
  <c r="B11" i="35"/>
  <c r="K107" i="31"/>
  <c r="I107" i="31"/>
  <c r="H107" i="31"/>
  <c r="G107" i="31"/>
  <c r="F107" i="31"/>
  <c r="E107" i="31"/>
  <c r="D107" i="31"/>
  <c r="C107" i="31"/>
  <c r="B107" i="31"/>
  <c r="H106" i="31"/>
  <c r="G106" i="31"/>
  <c r="F106" i="31"/>
  <c r="E106" i="31"/>
  <c r="D106" i="31"/>
  <c r="C106" i="31"/>
  <c r="B106" i="31"/>
  <c r="H105" i="31"/>
  <c r="G105" i="31"/>
  <c r="I105" i="31" s="1"/>
  <c r="E105" i="31"/>
  <c r="D105" i="31"/>
  <c r="K105" i="31" s="1"/>
  <c r="C105" i="31"/>
  <c r="B105" i="31"/>
  <c r="H104" i="31"/>
  <c r="I104" i="31" s="1"/>
  <c r="G104" i="31"/>
  <c r="E104" i="31"/>
  <c r="D104" i="31"/>
  <c r="C104" i="31"/>
  <c r="B104" i="31"/>
  <c r="K103" i="31"/>
  <c r="I103" i="31"/>
  <c r="H103" i="31"/>
  <c r="G103" i="31"/>
  <c r="F103" i="31"/>
  <c r="E103" i="31"/>
  <c r="D103" i="31"/>
  <c r="C103" i="31"/>
  <c r="B103" i="31"/>
  <c r="H102" i="31"/>
  <c r="G102" i="31"/>
  <c r="I102" i="31" s="1"/>
  <c r="K102" i="31" s="1"/>
  <c r="F102" i="31"/>
  <c r="E102" i="31"/>
  <c r="D102" i="31"/>
  <c r="C102" i="31"/>
  <c r="B102" i="31"/>
  <c r="H101" i="31"/>
  <c r="G101" i="31"/>
  <c r="I101" i="31" s="1"/>
  <c r="E101" i="31"/>
  <c r="D101" i="31"/>
  <c r="C101" i="31"/>
  <c r="B101" i="31"/>
  <c r="I100" i="31"/>
  <c r="H100" i="31"/>
  <c r="G100" i="31"/>
  <c r="E100" i="31"/>
  <c r="D100" i="31"/>
  <c r="K100" i="31" s="1"/>
  <c r="C100" i="31"/>
  <c r="B100" i="31"/>
  <c r="I99" i="31"/>
  <c r="H99" i="31"/>
  <c r="G99" i="31"/>
  <c r="E99" i="31"/>
  <c r="D99" i="31"/>
  <c r="C99" i="31"/>
  <c r="B99" i="31"/>
  <c r="K98" i="31"/>
  <c r="H98" i="31"/>
  <c r="G98" i="31"/>
  <c r="I98" i="31" s="1"/>
  <c r="F98" i="31"/>
  <c r="E98" i="31"/>
  <c r="D98" i="31"/>
  <c r="C98" i="31"/>
  <c r="B98" i="31"/>
  <c r="H97" i="31"/>
  <c r="G97" i="31"/>
  <c r="I97" i="31" s="1"/>
  <c r="E97" i="31"/>
  <c r="D97" i="31"/>
  <c r="K97" i="31" s="1"/>
  <c r="C97" i="31"/>
  <c r="B97" i="31"/>
  <c r="H96" i="31"/>
  <c r="I96" i="31" s="1"/>
  <c r="G96" i="31"/>
  <c r="E96" i="31"/>
  <c r="D96" i="31"/>
  <c r="C96" i="31"/>
  <c r="B96" i="31"/>
  <c r="I95" i="31"/>
  <c r="H95" i="31"/>
  <c r="G95" i="31"/>
  <c r="E95" i="31"/>
  <c r="D95" i="31"/>
  <c r="C95" i="31"/>
  <c r="B95" i="31"/>
  <c r="H94" i="31"/>
  <c r="G94" i="31"/>
  <c r="I94" i="31" s="1"/>
  <c r="K94" i="31" s="1"/>
  <c r="F94" i="31"/>
  <c r="E94" i="31"/>
  <c r="D94" i="31"/>
  <c r="C94" i="31"/>
  <c r="B94" i="31"/>
  <c r="H93" i="31"/>
  <c r="G93" i="31"/>
  <c r="I93" i="31" s="1"/>
  <c r="E93" i="31"/>
  <c r="D93" i="31"/>
  <c r="C93" i="31"/>
  <c r="B93" i="31"/>
  <c r="I92" i="31"/>
  <c r="H92" i="31"/>
  <c r="G92" i="31"/>
  <c r="E92" i="31"/>
  <c r="D92" i="31"/>
  <c r="K92" i="31" s="1"/>
  <c r="C92" i="31"/>
  <c r="B92" i="31"/>
  <c r="I91" i="31"/>
  <c r="H91" i="31"/>
  <c r="G91" i="31"/>
  <c r="E91" i="31"/>
  <c r="D91" i="31"/>
  <c r="C91" i="31"/>
  <c r="B91" i="31"/>
  <c r="H90" i="31"/>
  <c r="G90" i="31"/>
  <c r="I90" i="31" s="1"/>
  <c r="K90" i="31" s="1"/>
  <c r="F90" i="31"/>
  <c r="E90" i="31"/>
  <c r="D90" i="31"/>
  <c r="C90" i="31"/>
  <c r="B90" i="31"/>
  <c r="H89" i="31"/>
  <c r="G89" i="31"/>
  <c r="I89" i="31" s="1"/>
  <c r="E89" i="31"/>
  <c r="D89" i="31"/>
  <c r="C89" i="31"/>
  <c r="B89" i="31"/>
  <c r="H88" i="31"/>
  <c r="I88" i="31" s="1"/>
  <c r="G88" i="31"/>
  <c r="E88" i="31"/>
  <c r="D88" i="31"/>
  <c r="C88" i="31"/>
  <c r="B88" i="31"/>
  <c r="I87" i="31"/>
  <c r="H87" i="31"/>
  <c r="G87" i="31"/>
  <c r="E87" i="31"/>
  <c r="D87" i="31"/>
  <c r="C87" i="31"/>
  <c r="B87" i="31"/>
  <c r="H86" i="31"/>
  <c r="G86" i="31"/>
  <c r="I86" i="31" s="1"/>
  <c r="K86" i="31" s="1"/>
  <c r="F86" i="31"/>
  <c r="E86" i="31"/>
  <c r="D86" i="31"/>
  <c r="C86" i="31"/>
  <c r="B86" i="31"/>
  <c r="H85" i="31"/>
  <c r="G85" i="31"/>
  <c r="I85" i="31" s="1"/>
  <c r="E85" i="31"/>
  <c r="D85" i="31"/>
  <c r="K85" i="31" s="1"/>
  <c r="C85" i="31"/>
  <c r="B85" i="31"/>
  <c r="H84" i="31"/>
  <c r="I84" i="31" s="1"/>
  <c r="G84" i="31"/>
  <c r="E84" i="31"/>
  <c r="D84" i="31"/>
  <c r="C84" i="31"/>
  <c r="B84" i="31"/>
  <c r="I83" i="31"/>
  <c r="H83" i="31"/>
  <c r="G83" i="31"/>
  <c r="E83" i="31"/>
  <c r="D83" i="31"/>
  <c r="C83" i="31"/>
  <c r="B83" i="31"/>
  <c r="H82" i="31"/>
  <c r="G82" i="31"/>
  <c r="I82" i="31" s="1"/>
  <c r="K82" i="31" s="1"/>
  <c r="F82" i="31"/>
  <c r="E82" i="31"/>
  <c r="D82" i="31"/>
  <c r="C82" i="31"/>
  <c r="B82" i="31"/>
  <c r="H81" i="31"/>
  <c r="G81" i="31"/>
  <c r="I81" i="31" s="1"/>
  <c r="E81" i="31"/>
  <c r="D81" i="31"/>
  <c r="C81" i="31"/>
  <c r="B81" i="31"/>
  <c r="H80" i="31"/>
  <c r="I80" i="31" s="1"/>
  <c r="G80" i="31"/>
  <c r="E80" i="31"/>
  <c r="D80" i="31"/>
  <c r="C80" i="31"/>
  <c r="B80" i="31"/>
  <c r="I79" i="31"/>
  <c r="H79" i="31"/>
  <c r="G79" i="31"/>
  <c r="E79" i="31"/>
  <c r="D79" i="31"/>
  <c r="C79" i="31"/>
  <c r="B79" i="31"/>
  <c r="H78" i="31"/>
  <c r="G78" i="31"/>
  <c r="I78" i="31" s="1"/>
  <c r="K78" i="31" s="1"/>
  <c r="F78" i="31"/>
  <c r="E78" i="31"/>
  <c r="D78" i="31"/>
  <c r="C78" i="31"/>
  <c r="B78" i="31"/>
  <c r="H77" i="31"/>
  <c r="G77" i="31"/>
  <c r="I77" i="31" s="1"/>
  <c r="E77" i="31"/>
  <c r="D77" i="31"/>
  <c r="K77" i="31" s="1"/>
  <c r="C77" i="31"/>
  <c r="B77" i="31"/>
  <c r="H76" i="31"/>
  <c r="I76" i="31" s="1"/>
  <c r="G76" i="31"/>
  <c r="E76" i="31"/>
  <c r="D76" i="31"/>
  <c r="C76" i="31"/>
  <c r="B76" i="31"/>
  <c r="I75" i="31"/>
  <c r="H75" i="31"/>
  <c r="G75" i="31"/>
  <c r="E75" i="31"/>
  <c r="D75" i="31"/>
  <c r="C75" i="31"/>
  <c r="B75" i="31"/>
  <c r="H74" i="31"/>
  <c r="G74" i="31"/>
  <c r="I74" i="31" s="1"/>
  <c r="K74" i="31" s="1"/>
  <c r="F74" i="31"/>
  <c r="E74" i="31"/>
  <c r="D74" i="31"/>
  <c r="C74" i="31"/>
  <c r="B74" i="31"/>
  <c r="H73" i="31"/>
  <c r="G73" i="31"/>
  <c r="I73" i="31" s="1"/>
  <c r="E73" i="31"/>
  <c r="D73" i="31"/>
  <c r="C73" i="31"/>
  <c r="B73" i="31"/>
  <c r="H72" i="31"/>
  <c r="I72" i="31" s="1"/>
  <c r="G72" i="31"/>
  <c r="E72" i="31"/>
  <c r="D72" i="31"/>
  <c r="C72" i="31"/>
  <c r="B72" i="31"/>
  <c r="I71" i="31"/>
  <c r="H71" i="31"/>
  <c r="G71" i="31"/>
  <c r="E71" i="31"/>
  <c r="D71" i="31"/>
  <c r="C71" i="31"/>
  <c r="B71" i="31"/>
  <c r="K70" i="31"/>
  <c r="H70" i="31"/>
  <c r="G70" i="31"/>
  <c r="I70" i="31" s="1"/>
  <c r="F70" i="31"/>
  <c r="E70" i="31"/>
  <c r="D70" i="31"/>
  <c r="C70" i="31"/>
  <c r="B70" i="31"/>
  <c r="H69" i="31"/>
  <c r="G69" i="31"/>
  <c r="I69" i="31" s="1"/>
  <c r="E69" i="31"/>
  <c r="D69" i="31"/>
  <c r="K69" i="31" s="1"/>
  <c r="C69" i="31"/>
  <c r="B69" i="31"/>
  <c r="I68" i="31"/>
  <c r="H68" i="31"/>
  <c r="G68" i="31"/>
  <c r="E68" i="31"/>
  <c r="D68" i="31"/>
  <c r="K68" i="31" s="1"/>
  <c r="C68" i="31"/>
  <c r="B68" i="31"/>
  <c r="K67" i="31"/>
  <c r="I67" i="31"/>
  <c r="H67" i="31"/>
  <c r="G67" i="31"/>
  <c r="F67" i="31"/>
  <c r="E67" i="31"/>
  <c r="D67" i="31"/>
  <c r="C67" i="31"/>
  <c r="B67" i="31"/>
  <c r="H66" i="31"/>
  <c r="G66" i="31"/>
  <c r="I66" i="31" s="1"/>
  <c r="K66" i="31" s="1"/>
  <c r="F66" i="31"/>
  <c r="E66" i="31"/>
  <c r="D66" i="31"/>
  <c r="C66" i="31"/>
  <c r="B66" i="31"/>
  <c r="H65" i="31"/>
  <c r="G65" i="31"/>
  <c r="I65" i="31" s="1"/>
  <c r="E65" i="31"/>
  <c r="D65" i="31"/>
  <c r="C65" i="31"/>
  <c r="B65" i="31"/>
  <c r="I64" i="31"/>
  <c r="H64" i="31"/>
  <c r="G64" i="31"/>
  <c r="E64" i="31"/>
  <c r="D64" i="31"/>
  <c r="K64" i="31" s="1"/>
  <c r="C64" i="31"/>
  <c r="B64" i="31"/>
  <c r="I63" i="31"/>
  <c r="H63" i="31"/>
  <c r="G63" i="31"/>
  <c r="E63" i="31"/>
  <c r="D63" i="31"/>
  <c r="C63" i="31"/>
  <c r="B63" i="31"/>
  <c r="H62" i="31"/>
  <c r="G62" i="31"/>
  <c r="I62" i="31" s="1"/>
  <c r="K62" i="31" s="1"/>
  <c r="F62" i="31"/>
  <c r="E62" i="31"/>
  <c r="D62" i="31"/>
  <c r="C62" i="31"/>
  <c r="B62" i="31"/>
  <c r="H61" i="31"/>
  <c r="G61" i="31"/>
  <c r="I61" i="31" s="1"/>
  <c r="E61" i="31"/>
  <c r="D61" i="31"/>
  <c r="C61" i="31"/>
  <c r="B61" i="31"/>
  <c r="I60" i="31"/>
  <c r="H60" i="31"/>
  <c r="G60" i="31"/>
  <c r="E60" i="31"/>
  <c r="D60" i="31"/>
  <c r="K60" i="31" s="1"/>
  <c r="C60" i="31"/>
  <c r="B60" i="31"/>
  <c r="I59" i="31"/>
  <c r="H59" i="31"/>
  <c r="G59" i="31"/>
  <c r="E59" i="31"/>
  <c r="D59" i="31"/>
  <c r="C59" i="31"/>
  <c r="B59" i="31"/>
  <c r="H58" i="31"/>
  <c r="G58" i="31"/>
  <c r="I58" i="31" s="1"/>
  <c r="K58" i="31" s="1"/>
  <c r="F58" i="31"/>
  <c r="E58" i="31"/>
  <c r="D58" i="31"/>
  <c r="C58" i="31"/>
  <c r="B58" i="31"/>
  <c r="H57" i="31"/>
  <c r="G57" i="31"/>
  <c r="I57" i="31" s="1"/>
  <c r="E57" i="31"/>
  <c r="D57" i="31"/>
  <c r="C57" i="31"/>
  <c r="B57" i="31"/>
  <c r="H56" i="31"/>
  <c r="I56" i="31" s="1"/>
  <c r="G56" i="31"/>
  <c r="E56" i="31"/>
  <c r="D56" i="31"/>
  <c r="C56" i="31"/>
  <c r="B56" i="31"/>
  <c r="K55" i="31"/>
  <c r="I55" i="31"/>
  <c r="H55" i="31"/>
  <c r="G55" i="31"/>
  <c r="F55" i="31"/>
  <c r="E55" i="31"/>
  <c r="D55" i="31"/>
  <c r="C55" i="31"/>
  <c r="B55" i="31"/>
  <c r="H54" i="31"/>
  <c r="G54" i="31"/>
  <c r="I54" i="31" s="1"/>
  <c r="K54" i="31" s="1"/>
  <c r="F54" i="31"/>
  <c r="E54" i="31"/>
  <c r="D54" i="31"/>
  <c r="C54" i="31"/>
  <c r="B54" i="31"/>
  <c r="H53" i="31"/>
  <c r="G53" i="31"/>
  <c r="I53" i="31" s="1"/>
  <c r="E53" i="31"/>
  <c r="D53" i="31"/>
  <c r="C53" i="31"/>
  <c r="B53" i="31"/>
  <c r="H52" i="31"/>
  <c r="I52" i="31" s="1"/>
  <c r="G52" i="31"/>
  <c r="E52" i="31"/>
  <c r="D52" i="31"/>
  <c r="C52" i="31"/>
  <c r="B52" i="31"/>
  <c r="I51" i="31"/>
  <c r="H51" i="31"/>
  <c r="G51" i="31"/>
  <c r="E51" i="31"/>
  <c r="K51" i="31" s="1"/>
  <c r="D51" i="31"/>
  <c r="C51" i="31"/>
  <c r="B51" i="31"/>
  <c r="H50" i="31"/>
  <c r="G50" i="31"/>
  <c r="I50" i="31" s="1"/>
  <c r="K50" i="31" s="1"/>
  <c r="F50" i="31"/>
  <c r="E50" i="31"/>
  <c r="D50" i="31"/>
  <c r="C50" i="31"/>
  <c r="B50" i="31"/>
  <c r="H49" i="31"/>
  <c r="G49" i="31"/>
  <c r="I49" i="31" s="1"/>
  <c r="E49" i="31"/>
  <c r="D49" i="31"/>
  <c r="C49" i="31"/>
  <c r="B49" i="31"/>
  <c r="I48" i="31"/>
  <c r="H48" i="31"/>
  <c r="G48" i="31"/>
  <c r="E48" i="31"/>
  <c r="D48" i="31"/>
  <c r="K48" i="31" s="1"/>
  <c r="C48" i="31"/>
  <c r="B48" i="31"/>
  <c r="I47" i="31"/>
  <c r="H47" i="31"/>
  <c r="G47" i="31"/>
  <c r="E47" i="31"/>
  <c r="D47" i="31"/>
  <c r="C47" i="31"/>
  <c r="B47" i="31"/>
  <c r="H46" i="31"/>
  <c r="G46" i="31"/>
  <c r="I46" i="31" s="1"/>
  <c r="K46" i="31" s="1"/>
  <c r="F46" i="31"/>
  <c r="E46" i="31"/>
  <c r="D46" i="31"/>
  <c r="C46" i="31"/>
  <c r="B46" i="31"/>
  <c r="H45" i="31"/>
  <c r="G45" i="31"/>
  <c r="I45" i="31" s="1"/>
  <c r="E45" i="31"/>
  <c r="D45" i="31"/>
  <c r="C45" i="31"/>
  <c r="B45" i="31"/>
  <c r="H44" i="31"/>
  <c r="I44" i="31" s="1"/>
  <c r="G44" i="31"/>
  <c r="E44" i="31"/>
  <c r="D44" i="31"/>
  <c r="C44" i="31"/>
  <c r="B44" i="31"/>
  <c r="K43" i="31"/>
  <c r="I43" i="31"/>
  <c r="H43" i="31"/>
  <c r="G43" i="31"/>
  <c r="F43" i="31"/>
  <c r="E43" i="31"/>
  <c r="D43" i="31"/>
  <c r="C43" i="31"/>
  <c r="B43" i="31"/>
  <c r="H42" i="31"/>
  <c r="G42" i="31"/>
  <c r="I42" i="31" s="1"/>
  <c r="K42" i="31" s="1"/>
  <c r="F42" i="31"/>
  <c r="E42" i="31"/>
  <c r="D42" i="31"/>
  <c r="C42" i="31"/>
  <c r="B42" i="31"/>
  <c r="H41" i="31"/>
  <c r="G41" i="31"/>
  <c r="I41" i="31" s="1"/>
  <c r="E41" i="31"/>
  <c r="D41" i="31"/>
  <c r="C41" i="31"/>
  <c r="B41" i="31"/>
  <c r="H40" i="31"/>
  <c r="I40" i="31" s="1"/>
  <c r="G40" i="31"/>
  <c r="E40" i="31"/>
  <c r="D40" i="31"/>
  <c r="C40" i="31"/>
  <c r="B40" i="31"/>
  <c r="I39" i="31"/>
  <c r="H39" i="31"/>
  <c r="G39" i="31"/>
  <c r="E39" i="31"/>
  <c r="D39" i="31"/>
  <c r="C39" i="31"/>
  <c r="B39" i="31"/>
  <c r="H38" i="31"/>
  <c r="G38" i="31"/>
  <c r="I38" i="31" s="1"/>
  <c r="K38" i="31" s="1"/>
  <c r="F38" i="31"/>
  <c r="E38" i="31"/>
  <c r="D38" i="31"/>
  <c r="C38" i="31"/>
  <c r="B38" i="31"/>
  <c r="H37" i="31"/>
  <c r="G37" i="31"/>
  <c r="I37" i="31" s="1"/>
  <c r="E37" i="31"/>
  <c r="D37" i="31"/>
  <c r="C37" i="31"/>
  <c r="B37" i="31"/>
  <c r="H36" i="31"/>
  <c r="I36" i="31" s="1"/>
  <c r="G36" i="31"/>
  <c r="E36" i="31"/>
  <c r="D36" i="31"/>
  <c r="C36" i="31"/>
  <c r="B36" i="31"/>
  <c r="K35" i="31"/>
  <c r="I35" i="31"/>
  <c r="H35" i="31"/>
  <c r="G35" i="31"/>
  <c r="F35" i="31"/>
  <c r="E35" i="31"/>
  <c r="D35" i="31"/>
  <c r="C35" i="31"/>
  <c r="B35" i="31"/>
  <c r="H34" i="31"/>
  <c r="G34" i="31"/>
  <c r="I34" i="31" s="1"/>
  <c r="K34" i="31" s="1"/>
  <c r="F34" i="31"/>
  <c r="E34" i="31"/>
  <c r="D34" i="31"/>
  <c r="C34" i="31"/>
  <c r="B34" i="31"/>
  <c r="H33" i="31"/>
  <c r="G33" i="31"/>
  <c r="I33" i="31" s="1"/>
  <c r="E33" i="31"/>
  <c r="D33" i="31"/>
  <c r="C33" i="31"/>
  <c r="B33" i="31"/>
  <c r="H32" i="31"/>
  <c r="I32" i="31" s="1"/>
  <c r="G32" i="31"/>
  <c r="E32" i="31"/>
  <c r="D32" i="31"/>
  <c r="C32" i="31"/>
  <c r="B32" i="31"/>
  <c r="I31" i="31"/>
  <c r="H31" i="31"/>
  <c r="G31" i="31"/>
  <c r="E31" i="31"/>
  <c r="D31" i="31"/>
  <c r="C31" i="31"/>
  <c r="B31" i="31"/>
  <c r="K30" i="31"/>
  <c r="H30" i="31"/>
  <c r="G30" i="31"/>
  <c r="I30" i="31" s="1"/>
  <c r="F30" i="31"/>
  <c r="E30" i="31"/>
  <c r="D30" i="31"/>
  <c r="C30" i="31"/>
  <c r="B30" i="31"/>
  <c r="H29" i="31"/>
  <c r="G29" i="31"/>
  <c r="I29" i="31" s="1"/>
  <c r="E29" i="31"/>
  <c r="D29" i="31"/>
  <c r="C29" i="31"/>
  <c r="B29" i="31"/>
  <c r="I28" i="31"/>
  <c r="H28" i="31"/>
  <c r="G28" i="31"/>
  <c r="E28" i="31"/>
  <c r="D28" i="31"/>
  <c r="K28" i="31" s="1"/>
  <c r="C28" i="31"/>
  <c r="B28" i="31"/>
  <c r="I27" i="31"/>
  <c r="H27" i="31"/>
  <c r="G27" i="31"/>
  <c r="E27" i="31"/>
  <c r="D27" i="31"/>
  <c r="C27" i="31"/>
  <c r="B27" i="31"/>
  <c r="K26" i="31"/>
  <c r="H26" i="31"/>
  <c r="G26" i="31"/>
  <c r="I26" i="31" s="1"/>
  <c r="F26" i="31"/>
  <c r="E26" i="31"/>
  <c r="D26" i="31"/>
  <c r="C26" i="31"/>
  <c r="B26" i="31"/>
  <c r="H25" i="31"/>
  <c r="G25" i="31"/>
  <c r="I25" i="31" s="1"/>
  <c r="E25" i="31"/>
  <c r="D25" i="31"/>
  <c r="C25" i="31"/>
  <c r="B25" i="31"/>
  <c r="I24" i="31"/>
  <c r="H24" i="31"/>
  <c r="G24" i="31"/>
  <c r="E24" i="31"/>
  <c r="D24" i="31"/>
  <c r="K24" i="31" s="1"/>
  <c r="C24" i="31"/>
  <c r="B24" i="31"/>
  <c r="I23" i="31"/>
  <c r="H23" i="31"/>
  <c r="G23" i="31"/>
  <c r="E23" i="31"/>
  <c r="D23" i="31"/>
  <c r="C23" i="31"/>
  <c r="B23" i="31"/>
  <c r="H22" i="31"/>
  <c r="G22" i="31"/>
  <c r="I22" i="31" s="1"/>
  <c r="K22" i="31" s="1"/>
  <c r="F22" i="31"/>
  <c r="E22" i="31"/>
  <c r="D22" i="31"/>
  <c r="C22" i="31"/>
  <c r="B22" i="31"/>
  <c r="H21" i="31"/>
  <c r="G21" i="31"/>
  <c r="I21" i="31" s="1"/>
  <c r="E21" i="31"/>
  <c r="D21" i="31"/>
  <c r="C21" i="31"/>
  <c r="B21" i="31"/>
  <c r="H20" i="31"/>
  <c r="I20" i="31" s="1"/>
  <c r="G20" i="31"/>
  <c r="E20" i="31"/>
  <c r="D20" i="31"/>
  <c r="C20" i="31"/>
  <c r="B20" i="31"/>
  <c r="I19" i="31"/>
  <c r="H19" i="31"/>
  <c r="G19" i="31"/>
  <c r="E19" i="31"/>
  <c r="D19" i="31"/>
  <c r="C19" i="31"/>
  <c r="B19" i="31"/>
  <c r="H18" i="31"/>
  <c r="G18" i="31"/>
  <c r="I18" i="31" s="1"/>
  <c r="K18" i="31" s="1"/>
  <c r="F18" i="31"/>
  <c r="E18" i="31"/>
  <c r="D18" i="31"/>
  <c r="C18" i="31"/>
  <c r="B18" i="31"/>
  <c r="H17" i="31"/>
  <c r="G17" i="31"/>
  <c r="I17" i="31" s="1"/>
  <c r="E17" i="31"/>
  <c r="D17" i="31"/>
  <c r="C17" i="31"/>
  <c r="B17" i="31"/>
  <c r="H16" i="31"/>
  <c r="I16" i="31" s="1"/>
  <c r="G16" i="31"/>
  <c r="E16" i="31"/>
  <c r="D16" i="31"/>
  <c r="C16" i="31"/>
  <c r="B16" i="31"/>
  <c r="K15" i="31"/>
  <c r="I15" i="31"/>
  <c r="H15" i="31"/>
  <c r="G15" i="31"/>
  <c r="F15" i="31"/>
  <c r="E15" i="31"/>
  <c r="D15" i="31"/>
  <c r="C15" i="31"/>
  <c r="B15" i="31"/>
  <c r="H14" i="31"/>
  <c r="G14" i="31"/>
  <c r="I14" i="31" s="1"/>
  <c r="K14" i="31" s="1"/>
  <c r="F14" i="31"/>
  <c r="E14" i="31"/>
  <c r="D14" i="31"/>
  <c r="C14" i="31"/>
  <c r="B14" i="31"/>
  <c r="H13" i="31"/>
  <c r="G13" i="31"/>
  <c r="I13" i="31" s="1"/>
  <c r="E13" i="31"/>
  <c r="D13" i="31"/>
  <c r="C13" i="31"/>
  <c r="B13" i="31"/>
  <c r="H12" i="31"/>
  <c r="I12" i="31" s="1"/>
  <c r="G12" i="31"/>
  <c r="E12" i="31"/>
  <c r="D12" i="31"/>
  <c r="C12" i="31"/>
  <c r="B12" i="31"/>
  <c r="I11" i="31"/>
  <c r="H11" i="31"/>
  <c r="G11" i="31"/>
  <c r="E11" i="31"/>
  <c r="D11" i="31"/>
  <c r="C11" i="31"/>
  <c r="B11" i="31"/>
  <c r="H107" i="29"/>
  <c r="I107" i="29" s="1"/>
  <c r="G107" i="29"/>
  <c r="E107" i="29"/>
  <c r="D107" i="29"/>
  <c r="K107" i="29" s="1"/>
  <c r="C107" i="29"/>
  <c r="B107" i="29"/>
  <c r="H106" i="29"/>
  <c r="G106" i="29"/>
  <c r="I106" i="29" s="1"/>
  <c r="K106" i="29" s="1"/>
  <c r="F106" i="29"/>
  <c r="E106" i="29"/>
  <c r="D106" i="29"/>
  <c r="C106" i="29"/>
  <c r="B106" i="29"/>
  <c r="H105" i="29"/>
  <c r="G105" i="29"/>
  <c r="I105" i="29" s="1"/>
  <c r="E105" i="29"/>
  <c r="D105" i="29"/>
  <c r="C105" i="29"/>
  <c r="B105" i="29"/>
  <c r="H104" i="29"/>
  <c r="I104" i="29" s="1"/>
  <c r="G104" i="29"/>
  <c r="E104" i="29"/>
  <c r="D104" i="29"/>
  <c r="C104" i="29"/>
  <c r="B104" i="29"/>
  <c r="K103" i="29"/>
  <c r="I103" i="29"/>
  <c r="H103" i="29"/>
  <c r="G103" i="29"/>
  <c r="F103" i="29"/>
  <c r="E103" i="29"/>
  <c r="D103" i="29"/>
  <c r="C103" i="29"/>
  <c r="B103" i="29"/>
  <c r="H102" i="29"/>
  <c r="G102" i="29"/>
  <c r="I102" i="29" s="1"/>
  <c r="K102" i="29" s="1"/>
  <c r="F102" i="29"/>
  <c r="E102" i="29"/>
  <c r="D102" i="29"/>
  <c r="C102" i="29"/>
  <c r="B102" i="29"/>
  <c r="H101" i="29"/>
  <c r="G101" i="29"/>
  <c r="I101" i="29" s="1"/>
  <c r="E101" i="29"/>
  <c r="D101" i="29"/>
  <c r="C101" i="29"/>
  <c r="B101" i="29"/>
  <c r="H100" i="29"/>
  <c r="I100" i="29" s="1"/>
  <c r="G100" i="29"/>
  <c r="E100" i="29"/>
  <c r="D100" i="29"/>
  <c r="C100" i="29"/>
  <c r="B100" i="29"/>
  <c r="I99" i="29"/>
  <c r="H99" i="29"/>
  <c r="G99" i="29"/>
  <c r="E99" i="29"/>
  <c r="D99" i="29"/>
  <c r="C99" i="29"/>
  <c r="B99" i="29"/>
  <c r="H98" i="29"/>
  <c r="G98" i="29"/>
  <c r="I98" i="29" s="1"/>
  <c r="K98" i="29" s="1"/>
  <c r="F98" i="29"/>
  <c r="E98" i="29"/>
  <c r="D98" i="29"/>
  <c r="C98" i="29"/>
  <c r="B98" i="29"/>
  <c r="H97" i="29"/>
  <c r="G97" i="29"/>
  <c r="I97" i="29" s="1"/>
  <c r="E97" i="29"/>
  <c r="D97" i="29"/>
  <c r="K97" i="29" s="1"/>
  <c r="C97" i="29"/>
  <c r="B97" i="29"/>
  <c r="H96" i="29"/>
  <c r="I96" i="29" s="1"/>
  <c r="G96" i="29"/>
  <c r="E96" i="29"/>
  <c r="D96" i="29"/>
  <c r="C96" i="29"/>
  <c r="B96" i="29"/>
  <c r="I95" i="29"/>
  <c r="H95" i="29"/>
  <c r="G95" i="29"/>
  <c r="E95" i="29"/>
  <c r="D95" i="29"/>
  <c r="C95" i="29"/>
  <c r="B95" i="29"/>
  <c r="H94" i="29"/>
  <c r="G94" i="29"/>
  <c r="I94" i="29" s="1"/>
  <c r="K94" i="29" s="1"/>
  <c r="F94" i="29"/>
  <c r="E94" i="29"/>
  <c r="D94" i="29"/>
  <c r="C94" i="29"/>
  <c r="B94" i="29"/>
  <c r="H93" i="29"/>
  <c r="G93" i="29"/>
  <c r="I93" i="29" s="1"/>
  <c r="E93" i="29"/>
  <c r="D93" i="29"/>
  <c r="C93" i="29"/>
  <c r="B93" i="29"/>
  <c r="I92" i="29"/>
  <c r="H92" i="29"/>
  <c r="G92" i="29"/>
  <c r="E92" i="29"/>
  <c r="D92" i="29"/>
  <c r="K92" i="29" s="1"/>
  <c r="C92" i="29"/>
  <c r="B92" i="29"/>
  <c r="I91" i="29"/>
  <c r="H91" i="29"/>
  <c r="G91" i="29"/>
  <c r="E91" i="29"/>
  <c r="D91" i="29"/>
  <c r="C91" i="29"/>
  <c r="B91" i="29"/>
  <c r="H90" i="29"/>
  <c r="G90" i="29"/>
  <c r="I90" i="29" s="1"/>
  <c r="K90" i="29" s="1"/>
  <c r="F90" i="29"/>
  <c r="E90" i="29"/>
  <c r="D90" i="29"/>
  <c r="C90" i="29"/>
  <c r="B90" i="29"/>
  <c r="H89" i="29"/>
  <c r="G89" i="29"/>
  <c r="I89" i="29" s="1"/>
  <c r="E89" i="29"/>
  <c r="D89" i="29"/>
  <c r="C89" i="29"/>
  <c r="B89" i="29"/>
  <c r="H88" i="29"/>
  <c r="I88" i="29" s="1"/>
  <c r="G88" i="29"/>
  <c r="E88" i="29"/>
  <c r="D88" i="29"/>
  <c r="C88" i="29"/>
  <c r="B88" i="29"/>
  <c r="I87" i="29"/>
  <c r="H87" i="29"/>
  <c r="G87" i="29"/>
  <c r="E87" i="29"/>
  <c r="D87" i="29"/>
  <c r="C87" i="29"/>
  <c r="B87" i="29"/>
  <c r="H86" i="29"/>
  <c r="G86" i="29"/>
  <c r="I86" i="29" s="1"/>
  <c r="K86" i="29" s="1"/>
  <c r="F86" i="29"/>
  <c r="E86" i="29"/>
  <c r="D86" i="29"/>
  <c r="C86" i="29"/>
  <c r="B86" i="29"/>
  <c r="H85" i="29"/>
  <c r="G85" i="29"/>
  <c r="I85" i="29" s="1"/>
  <c r="E85" i="29"/>
  <c r="D85" i="29"/>
  <c r="C85" i="29"/>
  <c r="B85" i="29"/>
  <c r="H84" i="29"/>
  <c r="I84" i="29" s="1"/>
  <c r="G84" i="29"/>
  <c r="E84" i="29"/>
  <c r="D84" i="29"/>
  <c r="C84" i="29"/>
  <c r="B84" i="29"/>
  <c r="I83" i="29"/>
  <c r="H83" i="29"/>
  <c r="G83" i="29"/>
  <c r="E83" i="29"/>
  <c r="D83" i="29"/>
  <c r="C83" i="29"/>
  <c r="B83" i="29"/>
  <c r="H82" i="29"/>
  <c r="G82" i="29"/>
  <c r="I82" i="29" s="1"/>
  <c r="K82" i="29" s="1"/>
  <c r="F82" i="29"/>
  <c r="E82" i="29"/>
  <c r="D82" i="29"/>
  <c r="C82" i="29"/>
  <c r="B82" i="29"/>
  <c r="H81" i="29"/>
  <c r="G81" i="29"/>
  <c r="I81" i="29" s="1"/>
  <c r="E81" i="29"/>
  <c r="D81" i="29"/>
  <c r="C81" i="29"/>
  <c r="B81" i="29"/>
  <c r="H80" i="29"/>
  <c r="I80" i="29" s="1"/>
  <c r="G80" i="29"/>
  <c r="E80" i="29"/>
  <c r="D80" i="29"/>
  <c r="C80" i="29"/>
  <c r="B80" i="29"/>
  <c r="I79" i="29"/>
  <c r="H79" i="29"/>
  <c r="G79" i="29"/>
  <c r="E79" i="29"/>
  <c r="D79" i="29"/>
  <c r="C79" i="29"/>
  <c r="B79" i="29"/>
  <c r="H78" i="29"/>
  <c r="G78" i="29"/>
  <c r="I78" i="29" s="1"/>
  <c r="K78" i="29" s="1"/>
  <c r="F78" i="29"/>
  <c r="E78" i="29"/>
  <c r="D78" i="29"/>
  <c r="C78" i="29"/>
  <c r="B78" i="29"/>
  <c r="H77" i="29"/>
  <c r="G77" i="29"/>
  <c r="I77" i="29" s="1"/>
  <c r="E77" i="29"/>
  <c r="D77" i="29"/>
  <c r="K77" i="29" s="1"/>
  <c r="C77" i="29"/>
  <c r="B77" i="29"/>
  <c r="H76" i="29"/>
  <c r="I76" i="29" s="1"/>
  <c r="G76" i="29"/>
  <c r="E76" i="29"/>
  <c r="D76" i="29"/>
  <c r="C76" i="29"/>
  <c r="B76" i="29"/>
  <c r="I75" i="29"/>
  <c r="H75" i="29"/>
  <c r="G75" i="29"/>
  <c r="E75" i="29"/>
  <c r="D75" i="29"/>
  <c r="C75" i="29"/>
  <c r="B75" i="29"/>
  <c r="H74" i="29"/>
  <c r="G74" i="29"/>
  <c r="I74" i="29" s="1"/>
  <c r="K74" i="29" s="1"/>
  <c r="F74" i="29"/>
  <c r="E74" i="29"/>
  <c r="D74" i="29"/>
  <c r="C74" i="29"/>
  <c r="B74" i="29"/>
  <c r="H73" i="29"/>
  <c r="G73" i="29"/>
  <c r="I73" i="29" s="1"/>
  <c r="E73" i="29"/>
  <c r="D73" i="29"/>
  <c r="C73" i="29"/>
  <c r="B73" i="29"/>
  <c r="H72" i="29"/>
  <c r="I72" i="29" s="1"/>
  <c r="G72" i="29"/>
  <c r="E72" i="29"/>
  <c r="D72" i="29"/>
  <c r="C72" i="29"/>
  <c r="B72" i="29"/>
  <c r="I71" i="29"/>
  <c r="H71" i="29"/>
  <c r="G71" i="29"/>
  <c r="E71" i="29"/>
  <c r="D71" i="29"/>
  <c r="C71" i="29"/>
  <c r="B71" i="29"/>
  <c r="H70" i="29"/>
  <c r="G70" i="29"/>
  <c r="I70" i="29" s="1"/>
  <c r="K70" i="29" s="1"/>
  <c r="F70" i="29"/>
  <c r="E70" i="29"/>
  <c r="D70" i="29"/>
  <c r="C70" i="29"/>
  <c r="B70" i="29"/>
  <c r="H69" i="29"/>
  <c r="G69" i="29"/>
  <c r="I69" i="29" s="1"/>
  <c r="E69" i="29"/>
  <c r="D69" i="29"/>
  <c r="K69" i="29" s="1"/>
  <c r="C69" i="29"/>
  <c r="B69" i="29"/>
  <c r="H68" i="29"/>
  <c r="I68" i="29" s="1"/>
  <c r="G68" i="29"/>
  <c r="E68" i="29"/>
  <c r="D68" i="29"/>
  <c r="C68" i="29"/>
  <c r="B68" i="29"/>
  <c r="I67" i="29"/>
  <c r="H67" i="29"/>
  <c r="G67" i="29"/>
  <c r="E67" i="29"/>
  <c r="D67" i="29"/>
  <c r="C67" i="29"/>
  <c r="B67" i="29"/>
  <c r="H66" i="29"/>
  <c r="G66" i="29"/>
  <c r="I66" i="29" s="1"/>
  <c r="K66" i="29" s="1"/>
  <c r="F66" i="29"/>
  <c r="E66" i="29"/>
  <c r="D66" i="29"/>
  <c r="C66" i="29"/>
  <c r="B66" i="29"/>
  <c r="H65" i="29"/>
  <c r="G65" i="29"/>
  <c r="I65" i="29" s="1"/>
  <c r="E65" i="29"/>
  <c r="D65" i="29"/>
  <c r="C65" i="29"/>
  <c r="B65" i="29"/>
  <c r="H64" i="29"/>
  <c r="I64" i="29" s="1"/>
  <c r="G64" i="29"/>
  <c r="E64" i="29"/>
  <c r="D64" i="29"/>
  <c r="C64" i="29"/>
  <c r="B64" i="29"/>
  <c r="I63" i="29"/>
  <c r="H63" i="29"/>
  <c r="G63" i="29"/>
  <c r="E63" i="29"/>
  <c r="D63" i="29"/>
  <c r="C63" i="29"/>
  <c r="B63" i="29"/>
  <c r="H62" i="29"/>
  <c r="G62" i="29"/>
  <c r="I62" i="29" s="1"/>
  <c r="K62" i="29" s="1"/>
  <c r="F62" i="29"/>
  <c r="E62" i="29"/>
  <c r="D62" i="29"/>
  <c r="C62" i="29"/>
  <c r="B62" i="29"/>
  <c r="H61" i="29"/>
  <c r="G61" i="29"/>
  <c r="I61" i="29" s="1"/>
  <c r="E61" i="29"/>
  <c r="D61" i="29"/>
  <c r="C61" i="29"/>
  <c r="B61" i="29"/>
  <c r="I60" i="29"/>
  <c r="H60" i="29"/>
  <c r="G60" i="29"/>
  <c r="E60" i="29"/>
  <c r="D60" i="29"/>
  <c r="K60" i="29" s="1"/>
  <c r="C60" i="29"/>
  <c r="B60" i="29"/>
  <c r="I59" i="29"/>
  <c r="H59" i="29"/>
  <c r="G59" i="29"/>
  <c r="E59" i="29"/>
  <c r="D59" i="29"/>
  <c r="C59" i="29"/>
  <c r="B59" i="29"/>
  <c r="H58" i="29"/>
  <c r="G58" i="29"/>
  <c r="I58" i="29" s="1"/>
  <c r="K58" i="29" s="1"/>
  <c r="F58" i="29"/>
  <c r="E58" i="29"/>
  <c r="D58" i="29"/>
  <c r="C58" i="29"/>
  <c r="B58" i="29"/>
  <c r="H57" i="29"/>
  <c r="G57" i="29"/>
  <c r="I57" i="29" s="1"/>
  <c r="E57" i="29"/>
  <c r="D57" i="29"/>
  <c r="C57" i="29"/>
  <c r="B57" i="29"/>
  <c r="H56" i="29"/>
  <c r="I56" i="29" s="1"/>
  <c r="G56" i="29"/>
  <c r="E56" i="29"/>
  <c r="D56" i="29"/>
  <c r="C56" i="29"/>
  <c r="B56" i="29"/>
  <c r="I55" i="29"/>
  <c r="H55" i="29"/>
  <c r="G55" i="29"/>
  <c r="E55" i="29"/>
  <c r="D55" i="29"/>
  <c r="C55" i="29"/>
  <c r="B55" i="29"/>
  <c r="H54" i="29"/>
  <c r="G54" i="29"/>
  <c r="I54" i="29" s="1"/>
  <c r="K54" i="29" s="1"/>
  <c r="F54" i="29"/>
  <c r="E54" i="29"/>
  <c r="D54" i="29"/>
  <c r="C54" i="29"/>
  <c r="B54" i="29"/>
  <c r="H53" i="29"/>
  <c r="G53" i="29"/>
  <c r="I53" i="29" s="1"/>
  <c r="E53" i="29"/>
  <c r="D53" i="29"/>
  <c r="C53" i="29"/>
  <c r="B53" i="29"/>
  <c r="H52" i="29"/>
  <c r="I52" i="29" s="1"/>
  <c r="G52" i="29"/>
  <c r="E52" i="29"/>
  <c r="D52" i="29"/>
  <c r="C52" i="29"/>
  <c r="B52" i="29"/>
  <c r="I51" i="29"/>
  <c r="H51" i="29"/>
  <c r="G51" i="29"/>
  <c r="E51" i="29"/>
  <c r="K51" i="29" s="1"/>
  <c r="D51" i="29"/>
  <c r="C51" i="29"/>
  <c r="B51" i="29"/>
  <c r="H50" i="29"/>
  <c r="G50" i="29"/>
  <c r="I50" i="29" s="1"/>
  <c r="K50" i="29" s="1"/>
  <c r="F50" i="29"/>
  <c r="E50" i="29"/>
  <c r="D50" i="29"/>
  <c r="C50" i="29"/>
  <c r="B50" i="29"/>
  <c r="H49" i="29"/>
  <c r="G49" i="29"/>
  <c r="I49" i="29" s="1"/>
  <c r="E49" i="29"/>
  <c r="D49" i="29"/>
  <c r="C49" i="29"/>
  <c r="B49" i="29"/>
  <c r="I48" i="29"/>
  <c r="H48" i="29"/>
  <c r="G48" i="29"/>
  <c r="E48" i="29"/>
  <c r="D48" i="29"/>
  <c r="K48" i="29" s="1"/>
  <c r="C48" i="29"/>
  <c r="B48" i="29"/>
  <c r="I47" i="29"/>
  <c r="H47" i="29"/>
  <c r="G47" i="29"/>
  <c r="E47" i="29"/>
  <c r="D47" i="29"/>
  <c r="C47" i="29"/>
  <c r="B47" i="29"/>
  <c r="H46" i="29"/>
  <c r="G46" i="29"/>
  <c r="I46" i="29" s="1"/>
  <c r="K46" i="29" s="1"/>
  <c r="F46" i="29"/>
  <c r="E46" i="29"/>
  <c r="D46" i="29"/>
  <c r="C46" i="29"/>
  <c r="B46" i="29"/>
  <c r="H45" i="29"/>
  <c r="G45" i="29"/>
  <c r="I45" i="29" s="1"/>
  <c r="E45" i="29"/>
  <c r="D45" i="29"/>
  <c r="C45" i="29"/>
  <c r="B45" i="29"/>
  <c r="H44" i="29"/>
  <c r="I44" i="29" s="1"/>
  <c r="G44" i="29"/>
  <c r="E44" i="29"/>
  <c r="D44" i="29"/>
  <c r="C44" i="29"/>
  <c r="B44" i="29"/>
  <c r="K43" i="29"/>
  <c r="I43" i="29"/>
  <c r="H43" i="29"/>
  <c r="G43" i="29"/>
  <c r="F43" i="29"/>
  <c r="E43" i="29"/>
  <c r="D43" i="29"/>
  <c r="C43" i="29"/>
  <c r="B43" i="29"/>
  <c r="H42" i="29"/>
  <c r="G42" i="29"/>
  <c r="I42" i="29" s="1"/>
  <c r="K42" i="29" s="1"/>
  <c r="F42" i="29"/>
  <c r="E42" i="29"/>
  <c r="D42" i="29"/>
  <c r="C42" i="29"/>
  <c r="B42" i="29"/>
  <c r="H41" i="29"/>
  <c r="G41" i="29"/>
  <c r="I41" i="29" s="1"/>
  <c r="E41" i="29"/>
  <c r="D41" i="29"/>
  <c r="C41" i="29"/>
  <c r="B41" i="29"/>
  <c r="H40" i="29"/>
  <c r="I40" i="29" s="1"/>
  <c r="G40" i="29"/>
  <c r="E40" i="29"/>
  <c r="D40" i="29"/>
  <c r="C40" i="29"/>
  <c r="B40" i="29"/>
  <c r="I39" i="29"/>
  <c r="H39" i="29"/>
  <c r="G39" i="29"/>
  <c r="E39" i="29"/>
  <c r="D39" i="29"/>
  <c r="C39" i="29"/>
  <c r="B39" i="29"/>
  <c r="H38" i="29"/>
  <c r="G38" i="29"/>
  <c r="I38" i="29" s="1"/>
  <c r="K38" i="29" s="1"/>
  <c r="F38" i="29"/>
  <c r="E38" i="29"/>
  <c r="D38" i="29"/>
  <c r="C38" i="29"/>
  <c r="B38" i="29"/>
  <c r="H37" i="29"/>
  <c r="G37" i="29"/>
  <c r="I37" i="29" s="1"/>
  <c r="E37" i="29"/>
  <c r="D37" i="29"/>
  <c r="C37" i="29"/>
  <c r="B37" i="29"/>
  <c r="H36" i="29"/>
  <c r="I36" i="29" s="1"/>
  <c r="G36" i="29"/>
  <c r="E36" i="29"/>
  <c r="D36" i="29"/>
  <c r="C36" i="29"/>
  <c r="B36" i="29"/>
  <c r="K35" i="29"/>
  <c r="I35" i="29"/>
  <c r="H35" i="29"/>
  <c r="G35" i="29"/>
  <c r="F35" i="29"/>
  <c r="E35" i="29"/>
  <c r="D35" i="29"/>
  <c r="C35" i="29"/>
  <c r="B35" i="29"/>
  <c r="H34" i="29"/>
  <c r="G34" i="29"/>
  <c r="I34" i="29" s="1"/>
  <c r="K34" i="29" s="1"/>
  <c r="F34" i="29"/>
  <c r="E34" i="29"/>
  <c r="D34" i="29"/>
  <c r="C34" i="29"/>
  <c r="B34" i="29"/>
  <c r="H33" i="29"/>
  <c r="G33" i="29"/>
  <c r="I33" i="29" s="1"/>
  <c r="E33" i="29"/>
  <c r="D33" i="29"/>
  <c r="C33" i="29"/>
  <c r="B33" i="29"/>
  <c r="H32" i="29"/>
  <c r="I32" i="29" s="1"/>
  <c r="G32" i="29"/>
  <c r="E32" i="29"/>
  <c r="D32" i="29"/>
  <c r="C32" i="29"/>
  <c r="B32" i="29"/>
  <c r="I31" i="29"/>
  <c r="H31" i="29"/>
  <c r="G31" i="29"/>
  <c r="E31" i="29"/>
  <c r="D31" i="29"/>
  <c r="C31" i="29"/>
  <c r="B31" i="29"/>
  <c r="K30" i="29"/>
  <c r="H30" i="29"/>
  <c r="G30" i="29"/>
  <c r="I30" i="29" s="1"/>
  <c r="F30" i="29"/>
  <c r="E30" i="29"/>
  <c r="D30" i="29"/>
  <c r="C30" i="29"/>
  <c r="B30" i="29"/>
  <c r="H29" i="29"/>
  <c r="G29" i="29"/>
  <c r="I29" i="29" s="1"/>
  <c r="E29" i="29"/>
  <c r="D29" i="29"/>
  <c r="C29" i="29"/>
  <c r="B29" i="29"/>
  <c r="H28" i="29"/>
  <c r="I28" i="29" s="1"/>
  <c r="G28" i="29"/>
  <c r="E28" i="29"/>
  <c r="D28" i="29"/>
  <c r="C28" i="29"/>
  <c r="B28" i="29"/>
  <c r="I27" i="29"/>
  <c r="H27" i="29"/>
  <c r="G27" i="29"/>
  <c r="E27" i="29"/>
  <c r="D27" i="29"/>
  <c r="C27" i="29"/>
  <c r="B27" i="29"/>
  <c r="K26" i="29"/>
  <c r="H26" i="29"/>
  <c r="G26" i="29"/>
  <c r="I26" i="29" s="1"/>
  <c r="F26" i="29"/>
  <c r="E26" i="29"/>
  <c r="D26" i="29"/>
  <c r="C26" i="29"/>
  <c r="B26" i="29"/>
  <c r="H25" i="29"/>
  <c r="G25" i="29"/>
  <c r="I25" i="29" s="1"/>
  <c r="E25" i="29"/>
  <c r="D25" i="29"/>
  <c r="C25" i="29"/>
  <c r="B25" i="29"/>
  <c r="H24" i="29"/>
  <c r="I24" i="29" s="1"/>
  <c r="G24" i="29"/>
  <c r="E24" i="29"/>
  <c r="D24" i="29"/>
  <c r="C24" i="29"/>
  <c r="B24" i="29"/>
  <c r="I23" i="29"/>
  <c r="H23" i="29"/>
  <c r="G23" i="29"/>
  <c r="E23" i="29"/>
  <c r="D23" i="29"/>
  <c r="C23" i="29"/>
  <c r="B23" i="29"/>
  <c r="H22" i="29"/>
  <c r="G22" i="29"/>
  <c r="I22" i="29" s="1"/>
  <c r="K22" i="29" s="1"/>
  <c r="F22" i="29"/>
  <c r="E22" i="29"/>
  <c r="D22" i="29"/>
  <c r="C22" i="29"/>
  <c r="B22" i="29"/>
  <c r="H21" i="29"/>
  <c r="G21" i="29"/>
  <c r="I21" i="29" s="1"/>
  <c r="E21" i="29"/>
  <c r="D21" i="29"/>
  <c r="C21" i="29"/>
  <c r="B21" i="29"/>
  <c r="H20" i="29"/>
  <c r="I20" i="29" s="1"/>
  <c r="G20" i="29"/>
  <c r="E20" i="29"/>
  <c r="D20" i="29"/>
  <c r="C20" i="29"/>
  <c r="B20" i="29"/>
  <c r="I19" i="29"/>
  <c r="H19" i="29"/>
  <c r="G19" i="29"/>
  <c r="E19" i="29"/>
  <c r="D19" i="29"/>
  <c r="C19" i="29"/>
  <c r="B19" i="29"/>
  <c r="H18" i="29"/>
  <c r="G18" i="29"/>
  <c r="I18" i="29" s="1"/>
  <c r="K18" i="29" s="1"/>
  <c r="F18" i="29"/>
  <c r="E18" i="29"/>
  <c r="D18" i="29"/>
  <c r="C18" i="29"/>
  <c r="B18" i="29"/>
  <c r="H17" i="29"/>
  <c r="G17" i="29"/>
  <c r="I17" i="29" s="1"/>
  <c r="E17" i="29"/>
  <c r="D17" i="29"/>
  <c r="C17" i="29"/>
  <c r="B17" i="29"/>
  <c r="H16" i="29"/>
  <c r="I16" i="29" s="1"/>
  <c r="G16" i="29"/>
  <c r="E16" i="29"/>
  <c r="D16" i="29"/>
  <c r="C16" i="29"/>
  <c r="B16" i="29"/>
  <c r="I15" i="29"/>
  <c r="H15" i="29"/>
  <c r="G15" i="29"/>
  <c r="E15" i="29"/>
  <c r="D15" i="29"/>
  <c r="C15" i="29"/>
  <c r="B15" i="29"/>
  <c r="H14" i="29"/>
  <c r="G14" i="29"/>
  <c r="I14" i="29" s="1"/>
  <c r="K14" i="29" s="1"/>
  <c r="F14" i="29"/>
  <c r="E14" i="29"/>
  <c r="D14" i="29"/>
  <c r="C14" i="29"/>
  <c r="B14" i="29"/>
  <c r="H13" i="29"/>
  <c r="G13" i="29"/>
  <c r="I13" i="29" s="1"/>
  <c r="E13" i="29"/>
  <c r="D13" i="29"/>
  <c r="C13" i="29"/>
  <c r="B13" i="29"/>
  <c r="H12" i="29"/>
  <c r="I12" i="29" s="1"/>
  <c r="G12" i="29"/>
  <c r="E12" i="29"/>
  <c r="D12" i="29"/>
  <c r="C12" i="29"/>
  <c r="B12" i="29"/>
  <c r="I11" i="29"/>
  <c r="H11" i="29"/>
  <c r="G11" i="29"/>
  <c r="E11" i="29"/>
  <c r="D11" i="29"/>
  <c r="C11" i="29"/>
  <c r="B11" i="29"/>
  <c r="H107" i="27"/>
  <c r="G107" i="27"/>
  <c r="I107" i="27" s="1"/>
  <c r="E107" i="27"/>
  <c r="D107" i="27"/>
  <c r="K107" i="27" s="1"/>
  <c r="C107" i="27"/>
  <c r="B107" i="27"/>
  <c r="H106" i="27"/>
  <c r="I106" i="27" s="1"/>
  <c r="G106" i="27"/>
  <c r="E106" i="27"/>
  <c r="D106" i="27"/>
  <c r="C106" i="27"/>
  <c r="B106" i="27"/>
  <c r="I105" i="27"/>
  <c r="H105" i="27"/>
  <c r="G105" i="27"/>
  <c r="E105" i="27"/>
  <c r="D105" i="27"/>
  <c r="C105" i="27"/>
  <c r="B105" i="27"/>
  <c r="H104" i="27"/>
  <c r="G104" i="27"/>
  <c r="I104" i="27" s="1"/>
  <c r="K104" i="27" s="1"/>
  <c r="F104" i="27"/>
  <c r="E104" i="27"/>
  <c r="D104" i="27"/>
  <c r="C104" i="27"/>
  <c r="B104" i="27"/>
  <c r="H103" i="27"/>
  <c r="G103" i="27"/>
  <c r="I103" i="27" s="1"/>
  <c r="E103" i="27"/>
  <c r="D103" i="27"/>
  <c r="K103" i="27" s="1"/>
  <c r="C103" i="27"/>
  <c r="B103" i="27"/>
  <c r="H102" i="27"/>
  <c r="I102" i="27" s="1"/>
  <c r="G102" i="27"/>
  <c r="E102" i="27"/>
  <c r="D102" i="27"/>
  <c r="C102" i="27"/>
  <c r="B102" i="27"/>
  <c r="I101" i="27"/>
  <c r="H101" i="27"/>
  <c r="G101" i="27"/>
  <c r="E101" i="27"/>
  <c r="D101" i="27"/>
  <c r="C101" i="27"/>
  <c r="B101" i="27"/>
  <c r="H100" i="27"/>
  <c r="G100" i="27"/>
  <c r="I100" i="27" s="1"/>
  <c r="K100" i="27" s="1"/>
  <c r="F100" i="27"/>
  <c r="E100" i="27"/>
  <c r="D100" i="27"/>
  <c r="C100" i="27"/>
  <c r="B100" i="27"/>
  <c r="H99" i="27"/>
  <c r="G99" i="27"/>
  <c r="I99" i="27" s="1"/>
  <c r="E99" i="27"/>
  <c r="D99" i="27"/>
  <c r="C99" i="27"/>
  <c r="B99" i="27"/>
  <c r="H98" i="27"/>
  <c r="I98" i="27" s="1"/>
  <c r="G98" i="27"/>
  <c r="E98" i="27"/>
  <c r="D98" i="27"/>
  <c r="C98" i="27"/>
  <c r="B98" i="27"/>
  <c r="K97" i="27"/>
  <c r="I97" i="27"/>
  <c r="H97" i="27"/>
  <c r="G97" i="27"/>
  <c r="F97" i="27"/>
  <c r="E97" i="27"/>
  <c r="D97" i="27"/>
  <c r="C97" i="27"/>
  <c r="B97" i="27"/>
  <c r="H96" i="27"/>
  <c r="G96" i="27"/>
  <c r="I96" i="27" s="1"/>
  <c r="K96" i="27" s="1"/>
  <c r="F96" i="27"/>
  <c r="E96" i="27"/>
  <c r="D96" i="27"/>
  <c r="C96" i="27"/>
  <c r="B96" i="27"/>
  <c r="H95" i="27"/>
  <c r="G95" i="27"/>
  <c r="I95" i="27" s="1"/>
  <c r="E95" i="27"/>
  <c r="D95" i="27"/>
  <c r="C95" i="27"/>
  <c r="B95" i="27"/>
  <c r="H94" i="27"/>
  <c r="I94" i="27" s="1"/>
  <c r="G94" i="27"/>
  <c r="E94" i="27"/>
  <c r="D94" i="27"/>
  <c r="C94" i="27"/>
  <c r="B94" i="27"/>
  <c r="I93" i="27"/>
  <c r="H93" i="27"/>
  <c r="G93" i="27"/>
  <c r="E93" i="27"/>
  <c r="D93" i="27"/>
  <c r="C93" i="27"/>
  <c r="B93" i="27"/>
  <c r="K92" i="27"/>
  <c r="H92" i="27"/>
  <c r="G92" i="27"/>
  <c r="I92" i="27" s="1"/>
  <c r="F92" i="27"/>
  <c r="E92" i="27"/>
  <c r="D92" i="27"/>
  <c r="C92" i="27"/>
  <c r="B92" i="27"/>
  <c r="H91" i="27"/>
  <c r="G91" i="27"/>
  <c r="I91" i="27" s="1"/>
  <c r="E91" i="27"/>
  <c r="D91" i="27"/>
  <c r="C91" i="27"/>
  <c r="B91" i="27"/>
  <c r="H90" i="27"/>
  <c r="I90" i="27" s="1"/>
  <c r="G90" i="27"/>
  <c r="E90" i="27"/>
  <c r="D90" i="27"/>
  <c r="C90" i="27"/>
  <c r="B90" i="27"/>
  <c r="I89" i="27"/>
  <c r="H89" i="27"/>
  <c r="G89" i="27"/>
  <c r="E89" i="27"/>
  <c r="D89" i="27"/>
  <c r="C89" i="27"/>
  <c r="B89" i="27"/>
  <c r="H88" i="27"/>
  <c r="G88" i="27"/>
  <c r="I88" i="27" s="1"/>
  <c r="K88" i="27" s="1"/>
  <c r="F88" i="27"/>
  <c r="E88" i="27"/>
  <c r="D88" i="27"/>
  <c r="C88" i="27"/>
  <c r="B88" i="27"/>
  <c r="H87" i="27"/>
  <c r="G87" i="27"/>
  <c r="I87" i="27" s="1"/>
  <c r="E87" i="27"/>
  <c r="D87" i="27"/>
  <c r="C87" i="27"/>
  <c r="B87" i="27"/>
  <c r="H86" i="27"/>
  <c r="I86" i="27" s="1"/>
  <c r="G86" i="27"/>
  <c r="E86" i="27"/>
  <c r="D86" i="27"/>
  <c r="C86" i="27"/>
  <c r="B86" i="27"/>
  <c r="I85" i="27"/>
  <c r="H85" i="27"/>
  <c r="G85" i="27"/>
  <c r="E85" i="27"/>
  <c r="D85" i="27"/>
  <c r="C85" i="27"/>
  <c r="B85" i="27"/>
  <c r="H84" i="27"/>
  <c r="G84" i="27"/>
  <c r="I84" i="27" s="1"/>
  <c r="K84" i="27" s="1"/>
  <c r="F84" i="27"/>
  <c r="E84" i="27"/>
  <c r="D84" i="27"/>
  <c r="C84" i="27"/>
  <c r="B84" i="27"/>
  <c r="H83" i="27"/>
  <c r="G83" i="27"/>
  <c r="I83" i="27" s="1"/>
  <c r="E83" i="27"/>
  <c r="D83" i="27"/>
  <c r="C83" i="27"/>
  <c r="B83" i="27"/>
  <c r="H82" i="27"/>
  <c r="I82" i="27" s="1"/>
  <c r="G82" i="27"/>
  <c r="E82" i="27"/>
  <c r="D82" i="27"/>
  <c r="C82" i="27"/>
  <c r="B82" i="27"/>
  <c r="I81" i="27"/>
  <c r="H81" i="27"/>
  <c r="G81" i="27"/>
  <c r="E81" i="27"/>
  <c r="D81" i="27"/>
  <c r="C81" i="27"/>
  <c r="B81" i="27"/>
  <c r="H80" i="27"/>
  <c r="G80" i="27"/>
  <c r="I80" i="27" s="1"/>
  <c r="K80" i="27" s="1"/>
  <c r="F80" i="27"/>
  <c r="E80" i="27"/>
  <c r="D80" i="27"/>
  <c r="C80" i="27"/>
  <c r="B80" i="27"/>
  <c r="H79" i="27"/>
  <c r="G79" i="27"/>
  <c r="I79" i="27" s="1"/>
  <c r="E79" i="27"/>
  <c r="D79" i="27"/>
  <c r="C79" i="27"/>
  <c r="B79" i="27"/>
  <c r="H78" i="27"/>
  <c r="I78" i="27" s="1"/>
  <c r="G78" i="27"/>
  <c r="E78" i="27"/>
  <c r="D78" i="27"/>
  <c r="C78" i="27"/>
  <c r="B78" i="27"/>
  <c r="K77" i="27"/>
  <c r="I77" i="27"/>
  <c r="H77" i="27"/>
  <c r="G77" i="27"/>
  <c r="F77" i="27"/>
  <c r="E77" i="27"/>
  <c r="D77" i="27"/>
  <c r="C77" i="27"/>
  <c r="B77" i="27"/>
  <c r="H76" i="27"/>
  <c r="G76" i="27"/>
  <c r="I76" i="27" s="1"/>
  <c r="K76" i="27" s="1"/>
  <c r="F76" i="27"/>
  <c r="E76" i="27"/>
  <c r="D76" i="27"/>
  <c r="C76" i="27"/>
  <c r="B76" i="27"/>
  <c r="H75" i="27"/>
  <c r="G75" i="27"/>
  <c r="I75" i="27" s="1"/>
  <c r="E75" i="27"/>
  <c r="D75" i="27"/>
  <c r="C75" i="27"/>
  <c r="B75" i="27"/>
  <c r="H74" i="27"/>
  <c r="I74" i="27" s="1"/>
  <c r="G74" i="27"/>
  <c r="E74" i="27"/>
  <c r="D74" i="27"/>
  <c r="C74" i="27"/>
  <c r="B74" i="27"/>
  <c r="I73" i="27"/>
  <c r="H73" i="27"/>
  <c r="G73" i="27"/>
  <c r="E73" i="27"/>
  <c r="D73" i="27"/>
  <c r="C73" i="27"/>
  <c r="B73" i="27"/>
  <c r="H72" i="27"/>
  <c r="G72" i="27"/>
  <c r="I72" i="27" s="1"/>
  <c r="K72" i="27" s="1"/>
  <c r="F72" i="27"/>
  <c r="E72" i="27"/>
  <c r="D72" i="27"/>
  <c r="C72" i="27"/>
  <c r="B72" i="27"/>
  <c r="H71" i="27"/>
  <c r="G71" i="27"/>
  <c r="I71" i="27" s="1"/>
  <c r="E71" i="27"/>
  <c r="D71" i="27"/>
  <c r="C71" i="27"/>
  <c r="B71" i="27"/>
  <c r="H70" i="27"/>
  <c r="I70" i="27" s="1"/>
  <c r="G70" i="27"/>
  <c r="E70" i="27"/>
  <c r="D70" i="27"/>
  <c r="C70" i="27"/>
  <c r="B70" i="27"/>
  <c r="I69" i="27"/>
  <c r="H69" i="27"/>
  <c r="G69" i="27"/>
  <c r="E69" i="27"/>
  <c r="K69" i="27" s="1"/>
  <c r="D69" i="27"/>
  <c r="C69" i="27"/>
  <c r="B69" i="27"/>
  <c r="H68" i="27"/>
  <c r="G68" i="27"/>
  <c r="I68" i="27" s="1"/>
  <c r="K68" i="27" s="1"/>
  <c r="F68" i="27"/>
  <c r="E68" i="27"/>
  <c r="D68" i="27"/>
  <c r="C68" i="27"/>
  <c r="B68" i="27"/>
  <c r="H67" i="27"/>
  <c r="G67" i="27"/>
  <c r="I67" i="27" s="1"/>
  <c r="E67" i="27"/>
  <c r="D67" i="27"/>
  <c r="C67" i="27"/>
  <c r="B67" i="27"/>
  <c r="H66" i="27"/>
  <c r="I66" i="27" s="1"/>
  <c r="G66" i="27"/>
  <c r="E66" i="27"/>
  <c r="D66" i="27"/>
  <c r="C66" i="27"/>
  <c r="B66" i="27"/>
  <c r="I65" i="27"/>
  <c r="H65" i="27"/>
  <c r="G65" i="27"/>
  <c r="E65" i="27"/>
  <c r="D65" i="27"/>
  <c r="C65" i="27"/>
  <c r="B65" i="27"/>
  <c r="H64" i="27"/>
  <c r="G64" i="27"/>
  <c r="I64" i="27" s="1"/>
  <c r="K64" i="27" s="1"/>
  <c r="F64" i="27"/>
  <c r="E64" i="27"/>
  <c r="D64" i="27"/>
  <c r="C64" i="27"/>
  <c r="B64" i="27"/>
  <c r="H63" i="27"/>
  <c r="G63" i="27"/>
  <c r="I63" i="27" s="1"/>
  <c r="E63" i="27"/>
  <c r="D63" i="27"/>
  <c r="C63" i="27"/>
  <c r="B63" i="27"/>
  <c r="H62" i="27"/>
  <c r="I62" i="27" s="1"/>
  <c r="G62" i="27"/>
  <c r="E62" i="27"/>
  <c r="D62" i="27"/>
  <c r="C62" i="27"/>
  <c r="B62" i="27"/>
  <c r="I61" i="27"/>
  <c r="H61" i="27"/>
  <c r="G61" i="27"/>
  <c r="E61" i="27"/>
  <c r="D61" i="27"/>
  <c r="C61" i="27"/>
  <c r="B61" i="27"/>
  <c r="K60" i="27"/>
  <c r="H60" i="27"/>
  <c r="G60" i="27"/>
  <c r="I60" i="27" s="1"/>
  <c r="F60" i="27"/>
  <c r="E60" i="27"/>
  <c r="D60" i="27"/>
  <c r="C60" i="27"/>
  <c r="B60" i="27"/>
  <c r="H59" i="27"/>
  <c r="G59" i="27"/>
  <c r="I59" i="27" s="1"/>
  <c r="E59" i="27"/>
  <c r="D59" i="27"/>
  <c r="C59" i="27"/>
  <c r="B59" i="27"/>
  <c r="H58" i="27"/>
  <c r="I58" i="27" s="1"/>
  <c r="G58" i="27"/>
  <c r="E58" i="27"/>
  <c r="D58" i="27"/>
  <c r="C58" i="27"/>
  <c r="B58" i="27"/>
  <c r="I57" i="27"/>
  <c r="H57" i="27"/>
  <c r="G57" i="27"/>
  <c r="E57" i="27"/>
  <c r="D57" i="27"/>
  <c r="C57" i="27"/>
  <c r="B57" i="27"/>
  <c r="H56" i="27"/>
  <c r="G56" i="27"/>
  <c r="I56" i="27" s="1"/>
  <c r="K56" i="27" s="1"/>
  <c r="F56" i="27"/>
  <c r="E56" i="27"/>
  <c r="D56" i="27"/>
  <c r="C56" i="27"/>
  <c r="B56" i="27"/>
  <c r="H55" i="27"/>
  <c r="G55" i="27"/>
  <c r="I55" i="27" s="1"/>
  <c r="E55" i="27"/>
  <c r="D55" i="27"/>
  <c r="C55" i="27"/>
  <c r="B55" i="27"/>
  <c r="H54" i="27"/>
  <c r="I54" i="27" s="1"/>
  <c r="G54" i="27"/>
  <c r="E54" i="27"/>
  <c r="D54" i="27"/>
  <c r="C54" i="27"/>
  <c r="B54" i="27"/>
  <c r="I53" i="27"/>
  <c r="H53" i="27"/>
  <c r="G53" i="27"/>
  <c r="E53" i="27"/>
  <c r="D53" i="27"/>
  <c r="C53" i="27"/>
  <c r="B53" i="27"/>
  <c r="H52" i="27"/>
  <c r="G52" i="27"/>
  <c r="I52" i="27" s="1"/>
  <c r="K52" i="27" s="1"/>
  <c r="F52" i="27"/>
  <c r="E52" i="27"/>
  <c r="D52" i="27"/>
  <c r="C52" i="27"/>
  <c r="B52" i="27"/>
  <c r="H51" i="27"/>
  <c r="G51" i="27"/>
  <c r="I51" i="27" s="1"/>
  <c r="E51" i="27"/>
  <c r="D51" i="27"/>
  <c r="K51" i="27" s="1"/>
  <c r="C51" i="27"/>
  <c r="B51" i="27"/>
  <c r="H50" i="27"/>
  <c r="I50" i="27" s="1"/>
  <c r="G50" i="27"/>
  <c r="E50" i="27"/>
  <c r="D50" i="27"/>
  <c r="C50" i="27"/>
  <c r="B50" i="27"/>
  <c r="I49" i="27"/>
  <c r="H49" i="27"/>
  <c r="G49" i="27"/>
  <c r="E49" i="27"/>
  <c r="D49" i="27"/>
  <c r="C49" i="27"/>
  <c r="B49" i="27"/>
  <c r="K48" i="27"/>
  <c r="H48" i="27"/>
  <c r="G48" i="27"/>
  <c r="I48" i="27" s="1"/>
  <c r="F48" i="27"/>
  <c r="E48" i="27"/>
  <c r="D48" i="27"/>
  <c r="C48" i="27"/>
  <c r="B48" i="27"/>
  <c r="H47" i="27"/>
  <c r="G47" i="27"/>
  <c r="I47" i="27" s="1"/>
  <c r="E47" i="27"/>
  <c r="D47" i="27"/>
  <c r="C47" i="27"/>
  <c r="B47" i="27"/>
  <c r="H46" i="27"/>
  <c r="I46" i="27" s="1"/>
  <c r="G46" i="27"/>
  <c r="E46" i="27"/>
  <c r="D46" i="27"/>
  <c r="C46" i="27"/>
  <c r="B46" i="27"/>
  <c r="I45" i="27"/>
  <c r="H45" i="27"/>
  <c r="G45" i="27"/>
  <c r="E45" i="27"/>
  <c r="D45" i="27"/>
  <c r="C45" i="27"/>
  <c r="B45" i="27"/>
  <c r="H44" i="27"/>
  <c r="G44" i="27"/>
  <c r="I44" i="27" s="1"/>
  <c r="K44" i="27" s="1"/>
  <c r="F44" i="27"/>
  <c r="E44" i="27"/>
  <c r="D44" i="27"/>
  <c r="C44" i="27"/>
  <c r="B44" i="27"/>
  <c r="H43" i="27"/>
  <c r="G43" i="27"/>
  <c r="I43" i="27" s="1"/>
  <c r="E43" i="27"/>
  <c r="D43" i="27"/>
  <c r="K43" i="27" s="1"/>
  <c r="C43" i="27"/>
  <c r="B43" i="27"/>
  <c r="H42" i="27"/>
  <c r="I42" i="27" s="1"/>
  <c r="G42" i="27"/>
  <c r="E42" i="27"/>
  <c r="D42" i="27"/>
  <c r="C42" i="27"/>
  <c r="B42" i="27"/>
  <c r="I41" i="27"/>
  <c r="H41" i="27"/>
  <c r="G41" i="27"/>
  <c r="E41" i="27"/>
  <c r="D41" i="27"/>
  <c r="C41" i="27"/>
  <c r="B41" i="27"/>
  <c r="H40" i="27"/>
  <c r="G40" i="27"/>
  <c r="I40" i="27" s="1"/>
  <c r="K40" i="27" s="1"/>
  <c r="F40" i="27"/>
  <c r="E40" i="27"/>
  <c r="D40" i="27"/>
  <c r="C40" i="27"/>
  <c r="B40" i="27"/>
  <c r="H39" i="27"/>
  <c r="G39" i="27"/>
  <c r="I39" i="27" s="1"/>
  <c r="E39" i="27"/>
  <c r="D39" i="27"/>
  <c r="C39" i="27"/>
  <c r="B39" i="27"/>
  <c r="H38" i="27"/>
  <c r="I38" i="27" s="1"/>
  <c r="G38" i="27"/>
  <c r="E38" i="27"/>
  <c r="D38" i="27"/>
  <c r="C38" i="27"/>
  <c r="B38" i="27"/>
  <c r="I37" i="27"/>
  <c r="H37" i="27"/>
  <c r="G37" i="27"/>
  <c r="E37" i="27"/>
  <c r="D37" i="27"/>
  <c r="C37" i="27"/>
  <c r="B37" i="27"/>
  <c r="H36" i="27"/>
  <c r="G36" i="27"/>
  <c r="I36" i="27" s="1"/>
  <c r="K36" i="27" s="1"/>
  <c r="F36" i="27"/>
  <c r="E36" i="27"/>
  <c r="D36" i="27"/>
  <c r="C36" i="27"/>
  <c r="B36" i="27"/>
  <c r="H35" i="27"/>
  <c r="G35" i="27"/>
  <c r="I35" i="27" s="1"/>
  <c r="E35" i="27"/>
  <c r="D35" i="27"/>
  <c r="K35" i="27" s="1"/>
  <c r="C35" i="27"/>
  <c r="B35" i="27"/>
  <c r="H34" i="27"/>
  <c r="I34" i="27" s="1"/>
  <c r="G34" i="27"/>
  <c r="E34" i="27"/>
  <c r="D34" i="27"/>
  <c r="C34" i="27"/>
  <c r="B34" i="27"/>
  <c r="I33" i="27"/>
  <c r="H33" i="27"/>
  <c r="G33" i="27"/>
  <c r="E33" i="27"/>
  <c r="D33" i="27"/>
  <c r="C33" i="27"/>
  <c r="B33" i="27"/>
  <c r="H32" i="27"/>
  <c r="G32" i="27"/>
  <c r="I32" i="27" s="1"/>
  <c r="K32" i="27" s="1"/>
  <c r="F32" i="27"/>
  <c r="E32" i="27"/>
  <c r="D32" i="27"/>
  <c r="C32" i="27"/>
  <c r="B32" i="27"/>
  <c r="H31" i="27"/>
  <c r="G31" i="27"/>
  <c r="I31" i="27" s="1"/>
  <c r="E31" i="27"/>
  <c r="D31" i="27"/>
  <c r="C31" i="27"/>
  <c r="B31" i="27"/>
  <c r="I30" i="27"/>
  <c r="H30" i="27"/>
  <c r="G30" i="27"/>
  <c r="E30" i="27"/>
  <c r="D30" i="27"/>
  <c r="K30" i="27" s="1"/>
  <c r="C30" i="27"/>
  <c r="B30" i="27"/>
  <c r="I29" i="27"/>
  <c r="H29" i="27"/>
  <c r="G29" i="27"/>
  <c r="E29" i="27"/>
  <c r="D29" i="27"/>
  <c r="C29" i="27"/>
  <c r="B29" i="27"/>
  <c r="H28" i="27"/>
  <c r="G28" i="27"/>
  <c r="I28" i="27" s="1"/>
  <c r="K28" i="27" s="1"/>
  <c r="F28" i="27"/>
  <c r="E28" i="27"/>
  <c r="D28" i="27"/>
  <c r="C28" i="27"/>
  <c r="B28" i="27"/>
  <c r="H27" i="27"/>
  <c r="G27" i="27"/>
  <c r="I27" i="27" s="1"/>
  <c r="E27" i="27"/>
  <c r="D27" i="27"/>
  <c r="C27" i="27"/>
  <c r="B27" i="27"/>
  <c r="I26" i="27"/>
  <c r="H26" i="27"/>
  <c r="G26" i="27"/>
  <c r="E26" i="27"/>
  <c r="D26" i="27"/>
  <c r="K26" i="27" s="1"/>
  <c r="C26" i="27"/>
  <c r="B26" i="27"/>
  <c r="I25" i="27"/>
  <c r="H25" i="27"/>
  <c r="G25" i="27"/>
  <c r="E25" i="27"/>
  <c r="D25" i="27"/>
  <c r="C25" i="27"/>
  <c r="B25" i="27"/>
  <c r="H24" i="27"/>
  <c r="G24" i="27"/>
  <c r="I24" i="27" s="1"/>
  <c r="K24" i="27" s="1"/>
  <c r="F24" i="27"/>
  <c r="E24" i="27"/>
  <c r="D24" i="27"/>
  <c r="C24" i="27"/>
  <c r="B24" i="27"/>
  <c r="H23" i="27"/>
  <c r="G23" i="27"/>
  <c r="I23" i="27" s="1"/>
  <c r="E23" i="27"/>
  <c r="D23" i="27"/>
  <c r="C23" i="27"/>
  <c r="B23" i="27"/>
  <c r="H22" i="27"/>
  <c r="I22" i="27" s="1"/>
  <c r="G22" i="27"/>
  <c r="E22" i="27"/>
  <c r="D22" i="27"/>
  <c r="C22" i="27"/>
  <c r="B22" i="27"/>
  <c r="I21" i="27"/>
  <c r="H21" i="27"/>
  <c r="G21" i="27"/>
  <c r="E21" i="27"/>
  <c r="D21" i="27"/>
  <c r="C21" i="27"/>
  <c r="B21" i="27"/>
  <c r="H20" i="27"/>
  <c r="G20" i="27"/>
  <c r="I20" i="27" s="1"/>
  <c r="K20" i="27" s="1"/>
  <c r="F20" i="27"/>
  <c r="E20" i="27"/>
  <c r="D20" i="27"/>
  <c r="C20" i="27"/>
  <c r="B20" i="27"/>
  <c r="H19" i="27"/>
  <c r="G19" i="27"/>
  <c r="I19" i="27" s="1"/>
  <c r="E19" i="27"/>
  <c r="D19" i="27"/>
  <c r="C19" i="27"/>
  <c r="B19" i="27"/>
  <c r="H18" i="27"/>
  <c r="I18" i="27" s="1"/>
  <c r="G18" i="27"/>
  <c r="E18" i="27"/>
  <c r="D18" i="27"/>
  <c r="C18" i="27"/>
  <c r="B18" i="27"/>
  <c r="I17" i="27"/>
  <c r="H17" i="27"/>
  <c r="G17" i="27"/>
  <c r="E17" i="27"/>
  <c r="D17" i="27"/>
  <c r="C17" i="27"/>
  <c r="B17" i="27"/>
  <c r="H16" i="27"/>
  <c r="G16" i="27"/>
  <c r="I16" i="27" s="1"/>
  <c r="K16" i="27" s="1"/>
  <c r="F16" i="27"/>
  <c r="E16" i="27"/>
  <c r="D16" i="27"/>
  <c r="C16" i="27"/>
  <c r="B16" i="27"/>
  <c r="H15" i="27"/>
  <c r="G15" i="27"/>
  <c r="I15" i="27" s="1"/>
  <c r="E15" i="27"/>
  <c r="D15" i="27"/>
  <c r="C15" i="27"/>
  <c r="B15" i="27"/>
  <c r="H14" i="27"/>
  <c r="I14" i="27" s="1"/>
  <c r="G14" i="27"/>
  <c r="E14" i="27"/>
  <c r="D14" i="27"/>
  <c r="C14" i="27"/>
  <c r="B14" i="27"/>
  <c r="I13" i="27"/>
  <c r="H13" i="27"/>
  <c r="G13" i="27"/>
  <c r="E13" i="27"/>
  <c r="D13" i="27"/>
  <c r="C13" i="27"/>
  <c r="B13" i="27"/>
  <c r="H12" i="27"/>
  <c r="G12" i="27"/>
  <c r="I12" i="27" s="1"/>
  <c r="K12" i="27" s="1"/>
  <c r="F12" i="27"/>
  <c r="E12" i="27"/>
  <c r="D12" i="27"/>
  <c r="C12" i="27"/>
  <c r="B12" i="27"/>
  <c r="H11" i="27"/>
  <c r="G11" i="27"/>
  <c r="I11" i="27" s="1"/>
  <c r="E11" i="27"/>
  <c r="D11" i="27"/>
  <c r="C11" i="27"/>
  <c r="B11" i="27"/>
  <c r="H107" i="25"/>
  <c r="I107" i="25" s="1"/>
  <c r="G107" i="25"/>
  <c r="E107" i="25"/>
  <c r="D107" i="25"/>
  <c r="K107" i="25" s="1"/>
  <c r="C107" i="25"/>
  <c r="B107" i="25"/>
  <c r="H106" i="25"/>
  <c r="G106" i="25"/>
  <c r="I106" i="25" s="1"/>
  <c r="E106" i="25"/>
  <c r="D106" i="25"/>
  <c r="C106" i="25"/>
  <c r="B106" i="25"/>
  <c r="H105" i="25"/>
  <c r="G105" i="25"/>
  <c r="I105" i="25" s="1"/>
  <c r="E105" i="25"/>
  <c r="D105" i="25"/>
  <c r="C105" i="25"/>
  <c r="B105" i="25"/>
  <c r="H104" i="25"/>
  <c r="I104" i="25" s="1"/>
  <c r="G104" i="25"/>
  <c r="E104" i="25"/>
  <c r="D104" i="25"/>
  <c r="C104" i="25"/>
  <c r="B104" i="25"/>
  <c r="K103" i="25"/>
  <c r="I103" i="25"/>
  <c r="H103" i="25"/>
  <c r="G103" i="25"/>
  <c r="F103" i="25"/>
  <c r="E103" i="25"/>
  <c r="D103" i="25"/>
  <c r="C103" i="25"/>
  <c r="B103" i="25"/>
  <c r="H102" i="25"/>
  <c r="G102" i="25"/>
  <c r="I102" i="25" s="1"/>
  <c r="K102" i="25" s="1"/>
  <c r="F102" i="25"/>
  <c r="E102" i="25"/>
  <c r="D102" i="25"/>
  <c r="C102" i="25"/>
  <c r="B102" i="25"/>
  <c r="H101" i="25"/>
  <c r="G101" i="25"/>
  <c r="I101" i="25" s="1"/>
  <c r="E101" i="25"/>
  <c r="D101" i="25"/>
  <c r="C101" i="25"/>
  <c r="B101" i="25"/>
  <c r="H100" i="25"/>
  <c r="I100" i="25" s="1"/>
  <c r="G100" i="25"/>
  <c r="E100" i="25"/>
  <c r="D100" i="25"/>
  <c r="C100" i="25"/>
  <c r="B100" i="25"/>
  <c r="I99" i="25"/>
  <c r="H99" i="25"/>
  <c r="G99" i="25"/>
  <c r="E99" i="25"/>
  <c r="D99" i="25"/>
  <c r="C99" i="25"/>
  <c r="B99" i="25"/>
  <c r="H98" i="25"/>
  <c r="G98" i="25"/>
  <c r="I98" i="25" s="1"/>
  <c r="K98" i="25" s="1"/>
  <c r="F98" i="25"/>
  <c r="E98" i="25"/>
  <c r="D98" i="25"/>
  <c r="C98" i="25"/>
  <c r="B98" i="25"/>
  <c r="H97" i="25"/>
  <c r="G97" i="25"/>
  <c r="I97" i="25" s="1"/>
  <c r="E97" i="25"/>
  <c r="D97" i="25"/>
  <c r="K97" i="25" s="1"/>
  <c r="C97" i="25"/>
  <c r="B97" i="25"/>
  <c r="H96" i="25"/>
  <c r="I96" i="25" s="1"/>
  <c r="G96" i="25"/>
  <c r="E96" i="25"/>
  <c r="D96" i="25"/>
  <c r="C96" i="25"/>
  <c r="B96" i="25"/>
  <c r="I95" i="25"/>
  <c r="H95" i="25"/>
  <c r="G95" i="25"/>
  <c r="E95" i="25"/>
  <c r="D95" i="25"/>
  <c r="C95" i="25"/>
  <c r="B95" i="25"/>
  <c r="H94" i="25"/>
  <c r="G94" i="25"/>
  <c r="I94" i="25" s="1"/>
  <c r="K94" i="25" s="1"/>
  <c r="F94" i="25"/>
  <c r="E94" i="25"/>
  <c r="D94" i="25"/>
  <c r="C94" i="25"/>
  <c r="B94" i="25"/>
  <c r="H93" i="25"/>
  <c r="G93" i="25"/>
  <c r="I93" i="25" s="1"/>
  <c r="E93" i="25"/>
  <c r="D93" i="25"/>
  <c r="C93" i="25"/>
  <c r="B93" i="25"/>
  <c r="I92" i="25"/>
  <c r="H92" i="25"/>
  <c r="G92" i="25"/>
  <c r="E92" i="25"/>
  <c r="D92" i="25"/>
  <c r="K92" i="25" s="1"/>
  <c r="C92" i="25"/>
  <c r="B92" i="25"/>
  <c r="I91" i="25"/>
  <c r="H91" i="25"/>
  <c r="G91" i="25"/>
  <c r="E91" i="25"/>
  <c r="D91" i="25"/>
  <c r="C91" i="25"/>
  <c r="B91" i="25"/>
  <c r="H90" i="25"/>
  <c r="G90" i="25"/>
  <c r="I90" i="25" s="1"/>
  <c r="K90" i="25" s="1"/>
  <c r="F90" i="25"/>
  <c r="E90" i="25"/>
  <c r="D90" i="25"/>
  <c r="C90" i="25"/>
  <c r="B90" i="25"/>
  <c r="H89" i="25"/>
  <c r="G89" i="25"/>
  <c r="I89" i="25" s="1"/>
  <c r="E89" i="25"/>
  <c r="D89" i="25"/>
  <c r="C89" i="25"/>
  <c r="B89" i="25"/>
  <c r="H88" i="25"/>
  <c r="I88" i="25" s="1"/>
  <c r="G88" i="25"/>
  <c r="E88" i="25"/>
  <c r="D88" i="25"/>
  <c r="C88" i="25"/>
  <c r="B88" i="25"/>
  <c r="I87" i="25"/>
  <c r="H87" i="25"/>
  <c r="G87" i="25"/>
  <c r="E87" i="25"/>
  <c r="D87" i="25"/>
  <c r="C87" i="25"/>
  <c r="B87" i="25"/>
  <c r="H86" i="25"/>
  <c r="G86" i="25"/>
  <c r="I86" i="25" s="1"/>
  <c r="K86" i="25" s="1"/>
  <c r="F86" i="25"/>
  <c r="E86" i="25"/>
  <c r="D86" i="25"/>
  <c r="C86" i="25"/>
  <c r="B86" i="25"/>
  <c r="H85" i="25"/>
  <c r="G85" i="25"/>
  <c r="I85" i="25" s="1"/>
  <c r="E85" i="25"/>
  <c r="D85" i="25"/>
  <c r="C85" i="25"/>
  <c r="B85" i="25"/>
  <c r="H84" i="25"/>
  <c r="I84" i="25" s="1"/>
  <c r="G84" i="25"/>
  <c r="E84" i="25"/>
  <c r="D84" i="25"/>
  <c r="C84" i="25"/>
  <c r="B84" i="25"/>
  <c r="I83" i="25"/>
  <c r="H83" i="25"/>
  <c r="G83" i="25"/>
  <c r="E83" i="25"/>
  <c r="D83" i="25"/>
  <c r="C83" i="25"/>
  <c r="B83" i="25"/>
  <c r="H82" i="25"/>
  <c r="G82" i="25"/>
  <c r="I82" i="25" s="1"/>
  <c r="K82" i="25" s="1"/>
  <c r="F82" i="25"/>
  <c r="E82" i="25"/>
  <c r="D82" i="25"/>
  <c r="C82" i="25"/>
  <c r="B82" i="25"/>
  <c r="H81" i="25"/>
  <c r="G81" i="25"/>
  <c r="I81" i="25" s="1"/>
  <c r="E81" i="25"/>
  <c r="D81" i="25"/>
  <c r="C81" i="25"/>
  <c r="B81" i="25"/>
  <c r="H80" i="25"/>
  <c r="I80" i="25" s="1"/>
  <c r="G80" i="25"/>
  <c r="E80" i="25"/>
  <c r="D80" i="25"/>
  <c r="C80" i="25"/>
  <c r="B80" i="25"/>
  <c r="I79" i="25"/>
  <c r="H79" i="25"/>
  <c r="G79" i="25"/>
  <c r="E79" i="25"/>
  <c r="D79" i="25"/>
  <c r="C79" i="25"/>
  <c r="B79" i="25"/>
  <c r="H78" i="25"/>
  <c r="G78" i="25"/>
  <c r="I78" i="25" s="1"/>
  <c r="K78" i="25" s="1"/>
  <c r="F78" i="25"/>
  <c r="E78" i="25"/>
  <c r="D78" i="25"/>
  <c r="C78" i="25"/>
  <c r="B78" i="25"/>
  <c r="H77" i="25"/>
  <c r="G77" i="25"/>
  <c r="I77" i="25" s="1"/>
  <c r="E77" i="25"/>
  <c r="D77" i="25"/>
  <c r="K77" i="25" s="1"/>
  <c r="C77" i="25"/>
  <c r="B77" i="25"/>
  <c r="H76" i="25"/>
  <c r="I76" i="25" s="1"/>
  <c r="G76" i="25"/>
  <c r="E76" i="25"/>
  <c r="D76" i="25"/>
  <c r="C76" i="25"/>
  <c r="B76" i="25"/>
  <c r="I75" i="25"/>
  <c r="H75" i="25"/>
  <c r="G75" i="25"/>
  <c r="E75" i="25"/>
  <c r="D75" i="25"/>
  <c r="C75" i="25"/>
  <c r="B75" i="25"/>
  <c r="H74" i="25"/>
  <c r="G74" i="25"/>
  <c r="I74" i="25" s="1"/>
  <c r="K74" i="25" s="1"/>
  <c r="F74" i="25"/>
  <c r="E74" i="25"/>
  <c r="D74" i="25"/>
  <c r="C74" i="25"/>
  <c r="B74" i="25"/>
  <c r="H73" i="25"/>
  <c r="G73" i="25"/>
  <c r="I73" i="25" s="1"/>
  <c r="E73" i="25"/>
  <c r="D73" i="25"/>
  <c r="C73" i="25"/>
  <c r="B73" i="25"/>
  <c r="H72" i="25"/>
  <c r="I72" i="25" s="1"/>
  <c r="G72" i="25"/>
  <c r="E72" i="25"/>
  <c r="D72" i="25"/>
  <c r="C72" i="25"/>
  <c r="B72" i="25"/>
  <c r="I71" i="25"/>
  <c r="H71" i="25"/>
  <c r="G71" i="25"/>
  <c r="E71" i="25"/>
  <c r="D71" i="25"/>
  <c r="C71" i="25"/>
  <c r="B71" i="25"/>
  <c r="H70" i="25"/>
  <c r="G70" i="25"/>
  <c r="I70" i="25" s="1"/>
  <c r="K70" i="25" s="1"/>
  <c r="F70" i="25"/>
  <c r="E70" i="25"/>
  <c r="D70" i="25"/>
  <c r="C70" i="25"/>
  <c r="B70" i="25"/>
  <c r="H69" i="25"/>
  <c r="G69" i="25"/>
  <c r="I69" i="25" s="1"/>
  <c r="E69" i="25"/>
  <c r="D69" i="25"/>
  <c r="K69" i="25" s="1"/>
  <c r="C69" i="25"/>
  <c r="B69" i="25"/>
  <c r="H68" i="25"/>
  <c r="I68" i="25" s="1"/>
  <c r="G68" i="25"/>
  <c r="E68" i="25"/>
  <c r="D68" i="25"/>
  <c r="C68" i="25"/>
  <c r="B68" i="25"/>
  <c r="I67" i="25"/>
  <c r="H67" i="25"/>
  <c r="G67" i="25"/>
  <c r="E67" i="25"/>
  <c r="D67" i="25"/>
  <c r="C67" i="25"/>
  <c r="B67" i="25"/>
  <c r="H66" i="25"/>
  <c r="G66" i="25"/>
  <c r="I66" i="25" s="1"/>
  <c r="K66" i="25" s="1"/>
  <c r="F66" i="25"/>
  <c r="E66" i="25"/>
  <c r="D66" i="25"/>
  <c r="C66" i="25"/>
  <c r="B66" i="25"/>
  <c r="H65" i="25"/>
  <c r="G65" i="25"/>
  <c r="I65" i="25" s="1"/>
  <c r="E65" i="25"/>
  <c r="D65" i="25"/>
  <c r="C65" i="25"/>
  <c r="B65" i="25"/>
  <c r="H64" i="25"/>
  <c r="I64" i="25" s="1"/>
  <c r="G64" i="25"/>
  <c r="E64" i="25"/>
  <c r="D64" i="25"/>
  <c r="C64" i="25"/>
  <c r="B64" i="25"/>
  <c r="I63" i="25"/>
  <c r="H63" i="25"/>
  <c r="G63" i="25"/>
  <c r="E63" i="25"/>
  <c r="D63" i="25"/>
  <c r="C63" i="25"/>
  <c r="B63" i="25"/>
  <c r="H62" i="25"/>
  <c r="G62" i="25"/>
  <c r="I62" i="25" s="1"/>
  <c r="K62" i="25" s="1"/>
  <c r="F62" i="25"/>
  <c r="E62" i="25"/>
  <c r="D62" i="25"/>
  <c r="C62" i="25"/>
  <c r="B62" i="25"/>
  <c r="H61" i="25"/>
  <c r="G61" i="25"/>
  <c r="I61" i="25" s="1"/>
  <c r="E61" i="25"/>
  <c r="D61" i="25"/>
  <c r="C61" i="25"/>
  <c r="B61" i="25"/>
  <c r="I60" i="25"/>
  <c r="H60" i="25"/>
  <c r="G60" i="25"/>
  <c r="E60" i="25"/>
  <c r="D60" i="25"/>
  <c r="K60" i="25" s="1"/>
  <c r="C60" i="25"/>
  <c r="B60" i="25"/>
  <c r="I59" i="25"/>
  <c r="H59" i="25"/>
  <c r="G59" i="25"/>
  <c r="E59" i="25"/>
  <c r="D59" i="25"/>
  <c r="C59" i="25"/>
  <c r="B59" i="25"/>
  <c r="H58" i="25"/>
  <c r="G58" i="25"/>
  <c r="I58" i="25" s="1"/>
  <c r="K58" i="25" s="1"/>
  <c r="F58" i="25"/>
  <c r="E58" i="25"/>
  <c r="D58" i="25"/>
  <c r="C58" i="25"/>
  <c r="B58" i="25"/>
  <c r="H57" i="25"/>
  <c r="G57" i="25"/>
  <c r="I57" i="25" s="1"/>
  <c r="E57" i="25"/>
  <c r="D57" i="25"/>
  <c r="C57" i="25"/>
  <c r="B57" i="25"/>
  <c r="H56" i="25"/>
  <c r="I56" i="25" s="1"/>
  <c r="G56" i="25"/>
  <c r="E56" i="25"/>
  <c r="D56" i="25"/>
  <c r="C56" i="25"/>
  <c r="B56" i="25"/>
  <c r="I55" i="25"/>
  <c r="H55" i="25"/>
  <c r="G55" i="25"/>
  <c r="E55" i="25"/>
  <c r="D55" i="25"/>
  <c r="C55" i="25"/>
  <c r="B55" i="25"/>
  <c r="H54" i="25"/>
  <c r="G54" i="25"/>
  <c r="I54" i="25" s="1"/>
  <c r="K54" i="25" s="1"/>
  <c r="F54" i="25"/>
  <c r="E54" i="25"/>
  <c r="D54" i="25"/>
  <c r="C54" i="25"/>
  <c r="B54" i="25"/>
  <c r="H53" i="25"/>
  <c r="G53" i="25"/>
  <c r="I53" i="25" s="1"/>
  <c r="E53" i="25"/>
  <c r="D53" i="25"/>
  <c r="C53" i="25"/>
  <c r="B53" i="25"/>
  <c r="H52" i="25"/>
  <c r="I52" i="25" s="1"/>
  <c r="G52" i="25"/>
  <c r="E52" i="25"/>
  <c r="D52" i="25"/>
  <c r="C52" i="25"/>
  <c r="B52" i="25"/>
  <c r="I51" i="25"/>
  <c r="H51" i="25"/>
  <c r="G51" i="25"/>
  <c r="E51" i="25"/>
  <c r="K51" i="25" s="1"/>
  <c r="D51" i="25"/>
  <c r="C51" i="25"/>
  <c r="B51" i="25"/>
  <c r="H50" i="25"/>
  <c r="G50" i="25"/>
  <c r="I50" i="25" s="1"/>
  <c r="K50" i="25" s="1"/>
  <c r="F50" i="25"/>
  <c r="E50" i="25"/>
  <c r="D50" i="25"/>
  <c r="C50" i="25"/>
  <c r="B50" i="25"/>
  <c r="H49" i="25"/>
  <c r="G49" i="25"/>
  <c r="I49" i="25" s="1"/>
  <c r="E49" i="25"/>
  <c r="D49" i="25"/>
  <c r="C49" i="25"/>
  <c r="B49" i="25"/>
  <c r="I48" i="25"/>
  <c r="H48" i="25"/>
  <c r="G48" i="25"/>
  <c r="E48" i="25"/>
  <c r="D48" i="25"/>
  <c r="K48" i="25" s="1"/>
  <c r="C48" i="25"/>
  <c r="B48" i="25"/>
  <c r="I47" i="25"/>
  <c r="H47" i="25"/>
  <c r="G47" i="25"/>
  <c r="E47" i="25"/>
  <c r="D47" i="25"/>
  <c r="C47" i="25"/>
  <c r="B47" i="25"/>
  <c r="H46" i="25"/>
  <c r="G46" i="25"/>
  <c r="I46" i="25" s="1"/>
  <c r="K46" i="25" s="1"/>
  <c r="F46" i="25"/>
  <c r="E46" i="25"/>
  <c r="D46" i="25"/>
  <c r="C46" i="25"/>
  <c r="B46" i="25"/>
  <c r="H45" i="25"/>
  <c r="G45" i="25"/>
  <c r="I45" i="25" s="1"/>
  <c r="E45" i="25"/>
  <c r="D45" i="25"/>
  <c r="C45" i="25"/>
  <c r="B45" i="25"/>
  <c r="H44" i="25"/>
  <c r="I44" i="25" s="1"/>
  <c r="G44" i="25"/>
  <c r="E44" i="25"/>
  <c r="D44" i="25"/>
  <c r="C44" i="25"/>
  <c r="B44" i="25"/>
  <c r="K43" i="25"/>
  <c r="I43" i="25"/>
  <c r="H43" i="25"/>
  <c r="G43" i="25"/>
  <c r="F43" i="25"/>
  <c r="E43" i="25"/>
  <c r="D43" i="25"/>
  <c r="C43" i="25"/>
  <c r="B43" i="25"/>
  <c r="H42" i="25"/>
  <c r="G42" i="25"/>
  <c r="I42" i="25" s="1"/>
  <c r="K42" i="25" s="1"/>
  <c r="F42" i="25"/>
  <c r="E42" i="25"/>
  <c r="D42" i="25"/>
  <c r="C42" i="25"/>
  <c r="B42" i="25"/>
  <c r="H41" i="25"/>
  <c r="G41" i="25"/>
  <c r="I41" i="25" s="1"/>
  <c r="E41" i="25"/>
  <c r="D41" i="25"/>
  <c r="C41" i="25"/>
  <c r="B41" i="25"/>
  <c r="H40" i="25"/>
  <c r="I40" i="25" s="1"/>
  <c r="G40" i="25"/>
  <c r="E40" i="25"/>
  <c r="D40" i="25"/>
  <c r="C40" i="25"/>
  <c r="B40" i="25"/>
  <c r="I39" i="25"/>
  <c r="H39" i="25"/>
  <c r="G39" i="25"/>
  <c r="E39" i="25"/>
  <c r="D39" i="25"/>
  <c r="C39" i="25"/>
  <c r="B39" i="25"/>
  <c r="H38" i="25"/>
  <c r="G38" i="25"/>
  <c r="I38" i="25" s="1"/>
  <c r="K38" i="25" s="1"/>
  <c r="F38" i="25"/>
  <c r="E38" i="25"/>
  <c r="D38" i="25"/>
  <c r="C38" i="25"/>
  <c r="B38" i="25"/>
  <c r="H37" i="25"/>
  <c r="G37" i="25"/>
  <c r="I37" i="25" s="1"/>
  <c r="E37" i="25"/>
  <c r="D37" i="25"/>
  <c r="C37" i="25"/>
  <c r="B37" i="25"/>
  <c r="H36" i="25"/>
  <c r="I36" i="25" s="1"/>
  <c r="G36" i="25"/>
  <c r="E36" i="25"/>
  <c r="D36" i="25"/>
  <c r="C36" i="25"/>
  <c r="B36" i="25"/>
  <c r="K35" i="25"/>
  <c r="I35" i="25"/>
  <c r="H35" i="25"/>
  <c r="G35" i="25"/>
  <c r="F35" i="25"/>
  <c r="E35" i="25"/>
  <c r="D35" i="25"/>
  <c r="C35" i="25"/>
  <c r="B35" i="25"/>
  <c r="H34" i="25"/>
  <c r="G34" i="25"/>
  <c r="I34" i="25" s="1"/>
  <c r="K34" i="25" s="1"/>
  <c r="F34" i="25"/>
  <c r="E34" i="25"/>
  <c r="D34" i="25"/>
  <c r="C34" i="25"/>
  <c r="B34" i="25"/>
  <c r="H33" i="25"/>
  <c r="G33" i="25"/>
  <c r="I33" i="25" s="1"/>
  <c r="E33" i="25"/>
  <c r="D33" i="25"/>
  <c r="C33" i="25"/>
  <c r="B33" i="25"/>
  <c r="H32" i="25"/>
  <c r="I32" i="25" s="1"/>
  <c r="G32" i="25"/>
  <c r="E32" i="25"/>
  <c r="D32" i="25"/>
  <c r="C32" i="25"/>
  <c r="B32" i="25"/>
  <c r="I31" i="25"/>
  <c r="H31" i="25"/>
  <c r="G31" i="25"/>
  <c r="E31" i="25"/>
  <c r="D31" i="25"/>
  <c r="C31" i="25"/>
  <c r="B31" i="25"/>
  <c r="K30" i="25"/>
  <c r="H30" i="25"/>
  <c r="G30" i="25"/>
  <c r="I30" i="25" s="1"/>
  <c r="F30" i="25"/>
  <c r="E30" i="25"/>
  <c r="D30" i="25"/>
  <c r="C30" i="25"/>
  <c r="B30" i="25"/>
  <c r="H29" i="25"/>
  <c r="G29" i="25"/>
  <c r="I29" i="25" s="1"/>
  <c r="E29" i="25"/>
  <c r="D29" i="25"/>
  <c r="C29" i="25"/>
  <c r="B29" i="25"/>
  <c r="H28" i="25"/>
  <c r="I28" i="25" s="1"/>
  <c r="G28" i="25"/>
  <c r="E28" i="25"/>
  <c r="D28" i="25"/>
  <c r="C28" i="25"/>
  <c r="B28" i="25"/>
  <c r="I27" i="25"/>
  <c r="H27" i="25"/>
  <c r="G27" i="25"/>
  <c r="E27" i="25"/>
  <c r="D27" i="25"/>
  <c r="C27" i="25"/>
  <c r="B27" i="25"/>
  <c r="K26" i="25"/>
  <c r="H26" i="25"/>
  <c r="G26" i="25"/>
  <c r="I26" i="25" s="1"/>
  <c r="F26" i="25"/>
  <c r="E26" i="25"/>
  <c r="D26" i="25"/>
  <c r="C26" i="25"/>
  <c r="B26" i="25"/>
  <c r="H25" i="25"/>
  <c r="G25" i="25"/>
  <c r="I25" i="25" s="1"/>
  <c r="E25" i="25"/>
  <c r="D25" i="25"/>
  <c r="C25" i="25"/>
  <c r="B25" i="25"/>
  <c r="H24" i="25"/>
  <c r="I24" i="25" s="1"/>
  <c r="G24" i="25"/>
  <c r="E24" i="25"/>
  <c r="D24" i="25"/>
  <c r="C24" i="25"/>
  <c r="B24" i="25"/>
  <c r="I23" i="25"/>
  <c r="H23" i="25"/>
  <c r="G23" i="25"/>
  <c r="E23" i="25"/>
  <c r="D23" i="25"/>
  <c r="C23" i="25"/>
  <c r="B23" i="25"/>
  <c r="H22" i="25"/>
  <c r="G22" i="25"/>
  <c r="I22" i="25" s="1"/>
  <c r="K22" i="25" s="1"/>
  <c r="F22" i="25"/>
  <c r="E22" i="25"/>
  <c r="D22" i="25"/>
  <c r="C22" i="25"/>
  <c r="B22" i="25"/>
  <c r="H21" i="25"/>
  <c r="G21" i="25"/>
  <c r="I21" i="25" s="1"/>
  <c r="E21" i="25"/>
  <c r="D21" i="25"/>
  <c r="C21" i="25"/>
  <c r="B21" i="25"/>
  <c r="H20" i="25"/>
  <c r="I20" i="25" s="1"/>
  <c r="G20" i="25"/>
  <c r="E20" i="25"/>
  <c r="D20" i="25"/>
  <c r="C20" i="25"/>
  <c r="B20" i="25"/>
  <c r="I19" i="25"/>
  <c r="H19" i="25"/>
  <c r="G19" i="25"/>
  <c r="E19" i="25"/>
  <c r="D19" i="25"/>
  <c r="C19" i="25"/>
  <c r="B19" i="25"/>
  <c r="H18" i="25"/>
  <c r="G18" i="25"/>
  <c r="I18" i="25" s="1"/>
  <c r="K18" i="25" s="1"/>
  <c r="F18" i="25"/>
  <c r="E18" i="25"/>
  <c r="D18" i="25"/>
  <c r="C18" i="25"/>
  <c r="B18" i="25"/>
  <c r="H17" i="25"/>
  <c r="G17" i="25"/>
  <c r="I17" i="25" s="1"/>
  <c r="E17" i="25"/>
  <c r="D17" i="25"/>
  <c r="C17" i="25"/>
  <c r="B17" i="25"/>
  <c r="H16" i="25"/>
  <c r="I16" i="25" s="1"/>
  <c r="G16" i="25"/>
  <c r="E16" i="25"/>
  <c r="D16" i="25"/>
  <c r="C16" i="25"/>
  <c r="B16" i="25"/>
  <c r="I15" i="25"/>
  <c r="H15" i="25"/>
  <c r="G15" i="25"/>
  <c r="E15" i="25"/>
  <c r="D15" i="25"/>
  <c r="C15" i="25"/>
  <c r="B15" i="25"/>
  <c r="H14" i="25"/>
  <c r="G14" i="25"/>
  <c r="I14" i="25" s="1"/>
  <c r="K14" i="25" s="1"/>
  <c r="F14" i="25"/>
  <c r="E14" i="25"/>
  <c r="D14" i="25"/>
  <c r="C14" i="25"/>
  <c r="B14" i="25"/>
  <c r="H13" i="25"/>
  <c r="G13" i="25"/>
  <c r="I13" i="25" s="1"/>
  <c r="E13" i="25"/>
  <c r="D13" i="25"/>
  <c r="C13" i="25"/>
  <c r="B13" i="25"/>
  <c r="H12" i="25"/>
  <c r="I12" i="25" s="1"/>
  <c r="G12" i="25"/>
  <c r="E12" i="25"/>
  <c r="D12" i="25"/>
  <c r="C12" i="25"/>
  <c r="B12" i="25"/>
  <c r="I11" i="25"/>
  <c r="H11" i="25"/>
  <c r="G11" i="25"/>
  <c r="E11" i="25"/>
  <c r="D11" i="25"/>
  <c r="C11" i="25"/>
  <c r="B11" i="25"/>
  <c r="H107" i="23"/>
  <c r="I107" i="23" s="1"/>
  <c r="G107" i="23"/>
  <c r="E107" i="23"/>
  <c r="D107" i="23"/>
  <c r="K107" i="23" s="1"/>
  <c r="C107" i="23"/>
  <c r="B107" i="23"/>
  <c r="I106" i="23"/>
  <c r="H106" i="23"/>
  <c r="G106" i="23"/>
  <c r="E106" i="23"/>
  <c r="D106" i="23"/>
  <c r="C106" i="23"/>
  <c r="B106" i="23"/>
  <c r="H105" i="23"/>
  <c r="G105" i="23"/>
  <c r="I105" i="23" s="1"/>
  <c r="K105" i="23" s="1"/>
  <c r="F105" i="23"/>
  <c r="E105" i="23"/>
  <c r="D105" i="23"/>
  <c r="C105" i="23"/>
  <c r="B105" i="23"/>
  <c r="H104" i="23"/>
  <c r="G104" i="23"/>
  <c r="I104" i="23" s="1"/>
  <c r="E104" i="23"/>
  <c r="D104" i="23"/>
  <c r="C104" i="23"/>
  <c r="B104" i="23"/>
  <c r="H103" i="23"/>
  <c r="I103" i="23" s="1"/>
  <c r="G103" i="23"/>
  <c r="E103" i="23"/>
  <c r="D103" i="23"/>
  <c r="K103" i="23" s="1"/>
  <c r="C103" i="23"/>
  <c r="B103" i="23"/>
  <c r="I102" i="23"/>
  <c r="H102" i="23"/>
  <c r="G102" i="23"/>
  <c r="E102" i="23"/>
  <c r="D102" i="23"/>
  <c r="C102" i="23"/>
  <c r="B102" i="23"/>
  <c r="H101" i="23"/>
  <c r="G101" i="23"/>
  <c r="I101" i="23" s="1"/>
  <c r="K101" i="23" s="1"/>
  <c r="F101" i="23"/>
  <c r="E101" i="23"/>
  <c r="D101" i="23"/>
  <c r="C101" i="23"/>
  <c r="B101" i="23"/>
  <c r="H100" i="23"/>
  <c r="G100" i="23"/>
  <c r="I100" i="23" s="1"/>
  <c r="E100" i="23"/>
  <c r="D100" i="23"/>
  <c r="C100" i="23"/>
  <c r="B100" i="23"/>
  <c r="H99" i="23"/>
  <c r="I99" i="23" s="1"/>
  <c r="G99" i="23"/>
  <c r="E99" i="23"/>
  <c r="D99" i="23"/>
  <c r="C99" i="23"/>
  <c r="B99" i="23"/>
  <c r="I98" i="23"/>
  <c r="H98" i="23"/>
  <c r="G98" i="23"/>
  <c r="E98" i="23"/>
  <c r="D98" i="23"/>
  <c r="C98" i="23"/>
  <c r="B98" i="23"/>
  <c r="K97" i="23"/>
  <c r="H97" i="23"/>
  <c r="G97" i="23"/>
  <c r="I97" i="23" s="1"/>
  <c r="F97" i="23"/>
  <c r="E97" i="23"/>
  <c r="D97" i="23"/>
  <c r="C97" i="23"/>
  <c r="B97" i="23"/>
  <c r="H96" i="23"/>
  <c r="G96" i="23"/>
  <c r="I96" i="23" s="1"/>
  <c r="E96" i="23"/>
  <c r="D96" i="23"/>
  <c r="C96" i="23"/>
  <c r="B96" i="23"/>
  <c r="H95" i="23"/>
  <c r="I95" i="23" s="1"/>
  <c r="G95" i="23"/>
  <c r="E95" i="23"/>
  <c r="D95" i="23"/>
  <c r="C95" i="23"/>
  <c r="B95" i="23"/>
  <c r="I94" i="23"/>
  <c r="H94" i="23"/>
  <c r="G94" i="23"/>
  <c r="E94" i="23"/>
  <c r="D94" i="23"/>
  <c r="C94" i="23"/>
  <c r="B94" i="23"/>
  <c r="H93" i="23"/>
  <c r="G93" i="23"/>
  <c r="I93" i="23" s="1"/>
  <c r="K93" i="23" s="1"/>
  <c r="F93" i="23"/>
  <c r="E93" i="23"/>
  <c r="D93" i="23"/>
  <c r="C93" i="23"/>
  <c r="B93" i="23"/>
  <c r="H92" i="23"/>
  <c r="G92" i="23"/>
  <c r="I92" i="23" s="1"/>
  <c r="E92" i="23"/>
  <c r="D92" i="23"/>
  <c r="K92" i="23" s="1"/>
  <c r="C92" i="23"/>
  <c r="B92" i="23"/>
  <c r="H91" i="23"/>
  <c r="I91" i="23" s="1"/>
  <c r="G91" i="23"/>
  <c r="E91" i="23"/>
  <c r="D91" i="23"/>
  <c r="C91" i="23"/>
  <c r="B91" i="23"/>
  <c r="I90" i="23"/>
  <c r="H90" i="23"/>
  <c r="G90" i="23"/>
  <c r="E90" i="23"/>
  <c r="D90" i="23"/>
  <c r="C90" i="23"/>
  <c r="B90" i="23"/>
  <c r="H89" i="23"/>
  <c r="G89" i="23"/>
  <c r="I89" i="23" s="1"/>
  <c r="K89" i="23" s="1"/>
  <c r="F89" i="23"/>
  <c r="E89" i="23"/>
  <c r="D89" i="23"/>
  <c r="C89" i="23"/>
  <c r="B89" i="23"/>
  <c r="H88" i="23"/>
  <c r="G88" i="23"/>
  <c r="I88" i="23" s="1"/>
  <c r="E88" i="23"/>
  <c r="D88" i="23"/>
  <c r="C88" i="23"/>
  <c r="B88" i="23"/>
  <c r="H87" i="23"/>
  <c r="I87" i="23" s="1"/>
  <c r="G87" i="23"/>
  <c r="E87" i="23"/>
  <c r="D87" i="23"/>
  <c r="C87" i="23"/>
  <c r="B87" i="23"/>
  <c r="I86" i="23"/>
  <c r="H86" i="23"/>
  <c r="G86" i="23"/>
  <c r="E86" i="23"/>
  <c r="D86" i="23"/>
  <c r="C86" i="23"/>
  <c r="B86" i="23"/>
  <c r="H85" i="23"/>
  <c r="G85" i="23"/>
  <c r="I85" i="23" s="1"/>
  <c r="K85" i="23" s="1"/>
  <c r="F85" i="23"/>
  <c r="E85" i="23"/>
  <c r="D85" i="23"/>
  <c r="C85" i="23"/>
  <c r="B85" i="23"/>
  <c r="H84" i="23"/>
  <c r="G84" i="23"/>
  <c r="I84" i="23" s="1"/>
  <c r="E84" i="23"/>
  <c r="D84" i="23"/>
  <c r="C84" i="23"/>
  <c r="B84" i="23"/>
  <c r="H83" i="23"/>
  <c r="I83" i="23" s="1"/>
  <c r="G83" i="23"/>
  <c r="E83" i="23"/>
  <c r="D83" i="23"/>
  <c r="C83" i="23"/>
  <c r="B83" i="23"/>
  <c r="I82" i="23"/>
  <c r="H82" i="23"/>
  <c r="G82" i="23"/>
  <c r="E82" i="23"/>
  <c r="D82" i="23"/>
  <c r="C82" i="23"/>
  <c r="B82" i="23"/>
  <c r="H81" i="23"/>
  <c r="G81" i="23"/>
  <c r="I81" i="23" s="1"/>
  <c r="K81" i="23" s="1"/>
  <c r="F81" i="23"/>
  <c r="E81" i="23"/>
  <c r="D81" i="23"/>
  <c r="C81" i="23"/>
  <c r="B81" i="23"/>
  <c r="H80" i="23"/>
  <c r="G80" i="23"/>
  <c r="I80" i="23" s="1"/>
  <c r="E80" i="23"/>
  <c r="D80" i="23"/>
  <c r="C80" i="23"/>
  <c r="B80" i="23"/>
  <c r="H79" i="23"/>
  <c r="I79" i="23" s="1"/>
  <c r="G79" i="23"/>
  <c r="E79" i="23"/>
  <c r="D79" i="23"/>
  <c r="C79" i="23"/>
  <c r="B79" i="23"/>
  <c r="I78" i="23"/>
  <c r="H78" i="23"/>
  <c r="G78" i="23"/>
  <c r="E78" i="23"/>
  <c r="D78" i="23"/>
  <c r="C78" i="23"/>
  <c r="B78" i="23"/>
  <c r="K77" i="23"/>
  <c r="H77" i="23"/>
  <c r="G77" i="23"/>
  <c r="I77" i="23" s="1"/>
  <c r="F77" i="23"/>
  <c r="E77" i="23"/>
  <c r="D77" i="23"/>
  <c r="C77" i="23"/>
  <c r="B77" i="23"/>
  <c r="H76" i="23"/>
  <c r="G76" i="23"/>
  <c r="I76" i="23" s="1"/>
  <c r="E76" i="23"/>
  <c r="D76" i="23"/>
  <c r="C76" i="23"/>
  <c r="B76" i="23"/>
  <c r="H75" i="23"/>
  <c r="I75" i="23" s="1"/>
  <c r="G75" i="23"/>
  <c r="E75" i="23"/>
  <c r="D75" i="23"/>
  <c r="C75" i="23"/>
  <c r="B75" i="23"/>
  <c r="I74" i="23"/>
  <c r="H74" i="23"/>
  <c r="G74" i="23"/>
  <c r="E74" i="23"/>
  <c r="D74" i="23"/>
  <c r="C74" i="23"/>
  <c r="B74" i="23"/>
  <c r="H73" i="23"/>
  <c r="G73" i="23"/>
  <c r="I73" i="23" s="1"/>
  <c r="K73" i="23" s="1"/>
  <c r="F73" i="23"/>
  <c r="E73" i="23"/>
  <c r="D73" i="23"/>
  <c r="C73" i="23"/>
  <c r="B73" i="23"/>
  <c r="H72" i="23"/>
  <c r="G72" i="23"/>
  <c r="I72" i="23" s="1"/>
  <c r="E72" i="23"/>
  <c r="D72" i="23"/>
  <c r="C72" i="23"/>
  <c r="B72" i="23"/>
  <c r="H71" i="23"/>
  <c r="I71" i="23" s="1"/>
  <c r="G71" i="23"/>
  <c r="E71" i="23"/>
  <c r="D71" i="23"/>
  <c r="C71" i="23"/>
  <c r="B71" i="23"/>
  <c r="I70" i="23"/>
  <c r="H70" i="23"/>
  <c r="G70" i="23"/>
  <c r="E70" i="23"/>
  <c r="D70" i="23"/>
  <c r="C70" i="23"/>
  <c r="B70" i="23"/>
  <c r="K69" i="23"/>
  <c r="H69" i="23"/>
  <c r="G69" i="23"/>
  <c r="I69" i="23" s="1"/>
  <c r="F69" i="23"/>
  <c r="E69" i="23"/>
  <c r="D69" i="23"/>
  <c r="C69" i="23"/>
  <c r="B69" i="23"/>
  <c r="H68" i="23"/>
  <c r="G68" i="23"/>
  <c r="I68" i="23" s="1"/>
  <c r="E68" i="23"/>
  <c r="D68" i="23"/>
  <c r="C68" i="23"/>
  <c r="B68" i="23"/>
  <c r="H67" i="23"/>
  <c r="I67" i="23" s="1"/>
  <c r="G67" i="23"/>
  <c r="E67" i="23"/>
  <c r="D67" i="23"/>
  <c r="C67" i="23"/>
  <c r="B67" i="23"/>
  <c r="I66" i="23"/>
  <c r="H66" i="23"/>
  <c r="G66" i="23"/>
  <c r="E66" i="23"/>
  <c r="D66" i="23"/>
  <c r="C66" i="23"/>
  <c r="B66" i="23"/>
  <c r="H65" i="23"/>
  <c r="G65" i="23"/>
  <c r="I65" i="23" s="1"/>
  <c r="K65" i="23" s="1"/>
  <c r="F65" i="23"/>
  <c r="E65" i="23"/>
  <c r="D65" i="23"/>
  <c r="C65" i="23"/>
  <c r="B65" i="23"/>
  <c r="H64" i="23"/>
  <c r="G64" i="23"/>
  <c r="I64" i="23" s="1"/>
  <c r="E64" i="23"/>
  <c r="D64" i="23"/>
  <c r="C64" i="23"/>
  <c r="B64" i="23"/>
  <c r="H63" i="23"/>
  <c r="I63" i="23" s="1"/>
  <c r="G63" i="23"/>
  <c r="E63" i="23"/>
  <c r="D63" i="23"/>
  <c r="C63" i="23"/>
  <c r="B63" i="23"/>
  <c r="I62" i="23"/>
  <c r="H62" i="23"/>
  <c r="G62" i="23"/>
  <c r="E62" i="23"/>
  <c r="D62" i="23"/>
  <c r="C62" i="23"/>
  <c r="B62" i="23"/>
  <c r="H61" i="23"/>
  <c r="G61" i="23"/>
  <c r="I61" i="23" s="1"/>
  <c r="K61" i="23" s="1"/>
  <c r="F61" i="23"/>
  <c r="E61" i="23"/>
  <c r="D61" i="23"/>
  <c r="C61" i="23"/>
  <c r="B61" i="23"/>
  <c r="H60" i="23"/>
  <c r="G60" i="23"/>
  <c r="I60" i="23" s="1"/>
  <c r="E60" i="23"/>
  <c r="D60" i="23"/>
  <c r="K60" i="23" s="1"/>
  <c r="C60" i="23"/>
  <c r="B60" i="23"/>
  <c r="H59" i="23"/>
  <c r="I59" i="23" s="1"/>
  <c r="G59" i="23"/>
  <c r="E59" i="23"/>
  <c r="D59" i="23"/>
  <c r="C59" i="23"/>
  <c r="B59" i="23"/>
  <c r="I58" i="23"/>
  <c r="H58" i="23"/>
  <c r="G58" i="23"/>
  <c r="E58" i="23"/>
  <c r="D58" i="23"/>
  <c r="C58" i="23"/>
  <c r="B58" i="23"/>
  <c r="H57" i="23"/>
  <c r="G57" i="23"/>
  <c r="I57" i="23" s="1"/>
  <c r="K57" i="23" s="1"/>
  <c r="F57" i="23"/>
  <c r="E57" i="23"/>
  <c r="D57" i="23"/>
  <c r="C57" i="23"/>
  <c r="B57" i="23"/>
  <c r="H56" i="23"/>
  <c r="G56" i="23"/>
  <c r="I56" i="23" s="1"/>
  <c r="E56" i="23"/>
  <c r="D56" i="23"/>
  <c r="C56" i="23"/>
  <c r="B56" i="23"/>
  <c r="H55" i="23"/>
  <c r="I55" i="23" s="1"/>
  <c r="G55" i="23"/>
  <c r="E55" i="23"/>
  <c r="D55" i="23"/>
  <c r="C55" i="23"/>
  <c r="B55" i="23"/>
  <c r="I54" i="23"/>
  <c r="H54" i="23"/>
  <c r="G54" i="23"/>
  <c r="E54" i="23"/>
  <c r="D54" i="23"/>
  <c r="C54" i="23"/>
  <c r="B54" i="23"/>
  <c r="H53" i="23"/>
  <c r="G53" i="23"/>
  <c r="I53" i="23" s="1"/>
  <c r="K53" i="23" s="1"/>
  <c r="F53" i="23"/>
  <c r="E53" i="23"/>
  <c r="D53" i="23"/>
  <c r="C53" i="23"/>
  <c r="B53" i="23"/>
  <c r="H52" i="23"/>
  <c r="G52" i="23"/>
  <c r="I52" i="23" s="1"/>
  <c r="E52" i="23"/>
  <c r="D52" i="23"/>
  <c r="C52" i="23"/>
  <c r="B52" i="23"/>
  <c r="I51" i="23"/>
  <c r="H51" i="23"/>
  <c r="G51" i="23"/>
  <c r="E51" i="23"/>
  <c r="D51" i="23"/>
  <c r="K51" i="23" s="1"/>
  <c r="C51" i="23"/>
  <c r="B51" i="23"/>
  <c r="I50" i="23"/>
  <c r="H50" i="23"/>
  <c r="G50" i="23"/>
  <c r="E50" i="23"/>
  <c r="D50" i="23"/>
  <c r="C50" i="23"/>
  <c r="B50" i="23"/>
  <c r="H49" i="23"/>
  <c r="G49" i="23"/>
  <c r="I49" i="23" s="1"/>
  <c r="K49" i="23" s="1"/>
  <c r="F49" i="23"/>
  <c r="E49" i="23"/>
  <c r="D49" i="23"/>
  <c r="C49" i="23"/>
  <c r="B49" i="23"/>
  <c r="H48" i="23"/>
  <c r="G48" i="23"/>
  <c r="I48" i="23" s="1"/>
  <c r="E48" i="23"/>
  <c r="D48" i="23"/>
  <c r="K48" i="23" s="1"/>
  <c r="C48" i="23"/>
  <c r="B48" i="23"/>
  <c r="H47" i="23"/>
  <c r="I47" i="23" s="1"/>
  <c r="G47" i="23"/>
  <c r="E47" i="23"/>
  <c r="D47" i="23"/>
  <c r="C47" i="23"/>
  <c r="B47" i="23"/>
  <c r="I46" i="23"/>
  <c r="H46" i="23"/>
  <c r="G46" i="23"/>
  <c r="E46" i="23"/>
  <c r="D46" i="23"/>
  <c r="C46" i="23"/>
  <c r="B46" i="23"/>
  <c r="H45" i="23"/>
  <c r="G45" i="23"/>
  <c r="I45" i="23" s="1"/>
  <c r="K45" i="23" s="1"/>
  <c r="F45" i="23"/>
  <c r="E45" i="23"/>
  <c r="D45" i="23"/>
  <c r="C45" i="23"/>
  <c r="B45" i="23"/>
  <c r="H44" i="23"/>
  <c r="G44" i="23"/>
  <c r="I44" i="23" s="1"/>
  <c r="E44" i="23"/>
  <c r="D44" i="23"/>
  <c r="C44" i="23"/>
  <c r="B44" i="23"/>
  <c r="I43" i="23"/>
  <c r="H43" i="23"/>
  <c r="G43" i="23"/>
  <c r="E43" i="23"/>
  <c r="D43" i="23"/>
  <c r="K43" i="23" s="1"/>
  <c r="C43" i="23"/>
  <c r="B43" i="23"/>
  <c r="I42" i="23"/>
  <c r="H42" i="23"/>
  <c r="G42" i="23"/>
  <c r="E42" i="23"/>
  <c r="D42" i="23"/>
  <c r="C42" i="23"/>
  <c r="B42" i="23"/>
  <c r="H41" i="23"/>
  <c r="G41" i="23"/>
  <c r="I41" i="23" s="1"/>
  <c r="K41" i="23" s="1"/>
  <c r="F41" i="23"/>
  <c r="E41" i="23"/>
  <c r="D41" i="23"/>
  <c r="C41" i="23"/>
  <c r="B41" i="23"/>
  <c r="H40" i="23"/>
  <c r="G40" i="23"/>
  <c r="I40" i="23" s="1"/>
  <c r="E40" i="23"/>
  <c r="D40" i="23"/>
  <c r="C40" i="23"/>
  <c r="B40" i="23"/>
  <c r="H39" i="23"/>
  <c r="I39" i="23" s="1"/>
  <c r="G39" i="23"/>
  <c r="E39" i="23"/>
  <c r="D39" i="23"/>
  <c r="C39" i="23"/>
  <c r="B39" i="23"/>
  <c r="I38" i="23"/>
  <c r="H38" i="23"/>
  <c r="G38" i="23"/>
  <c r="E38" i="23"/>
  <c r="D38" i="23"/>
  <c r="C38" i="23"/>
  <c r="B38" i="23"/>
  <c r="H37" i="23"/>
  <c r="G37" i="23"/>
  <c r="I37" i="23" s="1"/>
  <c r="K37" i="23" s="1"/>
  <c r="F37" i="23"/>
  <c r="E37" i="23"/>
  <c r="D37" i="23"/>
  <c r="C37" i="23"/>
  <c r="B37" i="23"/>
  <c r="H36" i="23"/>
  <c r="G36" i="23"/>
  <c r="I36" i="23" s="1"/>
  <c r="E36" i="23"/>
  <c r="D36" i="23"/>
  <c r="C36" i="23"/>
  <c r="B36" i="23"/>
  <c r="H35" i="23"/>
  <c r="I35" i="23" s="1"/>
  <c r="G35" i="23"/>
  <c r="E35" i="23"/>
  <c r="D35" i="23"/>
  <c r="K35" i="23" s="1"/>
  <c r="C35" i="23"/>
  <c r="B35" i="23"/>
  <c r="I34" i="23"/>
  <c r="H34" i="23"/>
  <c r="G34" i="23"/>
  <c r="E34" i="23"/>
  <c r="D34" i="23"/>
  <c r="C34" i="23"/>
  <c r="B34" i="23"/>
  <c r="H33" i="23"/>
  <c r="G33" i="23"/>
  <c r="I33" i="23" s="1"/>
  <c r="K33" i="23" s="1"/>
  <c r="F33" i="23"/>
  <c r="E33" i="23"/>
  <c r="D33" i="23"/>
  <c r="C33" i="23"/>
  <c r="B33" i="23"/>
  <c r="H32" i="23"/>
  <c r="G32" i="23"/>
  <c r="I32" i="23" s="1"/>
  <c r="E32" i="23"/>
  <c r="D32" i="23"/>
  <c r="C32" i="23"/>
  <c r="B32" i="23"/>
  <c r="H31" i="23"/>
  <c r="I31" i="23" s="1"/>
  <c r="G31" i="23"/>
  <c r="E31" i="23"/>
  <c r="D31" i="23"/>
  <c r="C31" i="23"/>
  <c r="B31" i="23"/>
  <c r="K30" i="23"/>
  <c r="I30" i="23"/>
  <c r="H30" i="23"/>
  <c r="G30" i="23"/>
  <c r="F30" i="23"/>
  <c r="E30" i="23"/>
  <c r="D30" i="23"/>
  <c r="C30" i="23"/>
  <c r="B30" i="23"/>
  <c r="H29" i="23"/>
  <c r="G29" i="23"/>
  <c r="I29" i="23" s="1"/>
  <c r="K29" i="23" s="1"/>
  <c r="F29" i="23"/>
  <c r="E29" i="23"/>
  <c r="D29" i="23"/>
  <c r="C29" i="23"/>
  <c r="B29" i="23"/>
  <c r="H28" i="23"/>
  <c r="G28" i="23"/>
  <c r="I28" i="23" s="1"/>
  <c r="E28" i="23"/>
  <c r="D28" i="23"/>
  <c r="C28" i="23"/>
  <c r="B28" i="23"/>
  <c r="H27" i="23"/>
  <c r="I27" i="23" s="1"/>
  <c r="G27" i="23"/>
  <c r="E27" i="23"/>
  <c r="D27" i="23"/>
  <c r="C27" i="23"/>
  <c r="B27" i="23"/>
  <c r="K26" i="23"/>
  <c r="I26" i="23"/>
  <c r="H26" i="23"/>
  <c r="G26" i="23"/>
  <c r="F26" i="23"/>
  <c r="E26" i="23"/>
  <c r="D26" i="23"/>
  <c r="C26" i="23"/>
  <c r="B26" i="23"/>
  <c r="H25" i="23"/>
  <c r="G25" i="23"/>
  <c r="I25" i="23" s="1"/>
  <c r="K25" i="23" s="1"/>
  <c r="F25" i="23"/>
  <c r="E25" i="23"/>
  <c r="D25" i="23"/>
  <c r="C25" i="23"/>
  <c r="B25" i="23"/>
  <c r="H24" i="23"/>
  <c r="G24" i="23"/>
  <c r="I24" i="23" s="1"/>
  <c r="E24" i="23"/>
  <c r="D24" i="23"/>
  <c r="C24" i="23"/>
  <c r="B24" i="23"/>
  <c r="H23" i="23"/>
  <c r="I23" i="23" s="1"/>
  <c r="G23" i="23"/>
  <c r="E23" i="23"/>
  <c r="D23" i="23"/>
  <c r="C23" i="23"/>
  <c r="B23" i="23"/>
  <c r="I22" i="23"/>
  <c r="H22" i="23"/>
  <c r="G22" i="23"/>
  <c r="E22" i="23"/>
  <c r="D22" i="23"/>
  <c r="C22" i="23"/>
  <c r="B22" i="23"/>
  <c r="H21" i="23"/>
  <c r="G21" i="23"/>
  <c r="I21" i="23" s="1"/>
  <c r="K21" i="23" s="1"/>
  <c r="F21" i="23"/>
  <c r="E21" i="23"/>
  <c r="D21" i="23"/>
  <c r="C21" i="23"/>
  <c r="B21" i="23"/>
  <c r="H20" i="23"/>
  <c r="G20" i="23"/>
  <c r="I20" i="23" s="1"/>
  <c r="E20" i="23"/>
  <c r="D20" i="23"/>
  <c r="C20" i="23"/>
  <c r="B20" i="23"/>
  <c r="H19" i="23"/>
  <c r="I19" i="23" s="1"/>
  <c r="G19" i="23"/>
  <c r="E19" i="23"/>
  <c r="D19" i="23"/>
  <c r="C19" i="23"/>
  <c r="B19" i="23"/>
  <c r="I18" i="23"/>
  <c r="H18" i="23"/>
  <c r="G18" i="23"/>
  <c r="E18" i="23"/>
  <c r="D18" i="23"/>
  <c r="C18" i="23"/>
  <c r="B18" i="23"/>
  <c r="H17" i="23"/>
  <c r="G17" i="23"/>
  <c r="I17" i="23" s="1"/>
  <c r="K17" i="23" s="1"/>
  <c r="F17" i="23"/>
  <c r="E17" i="23"/>
  <c r="D17" i="23"/>
  <c r="C17" i="23"/>
  <c r="B17" i="23"/>
  <c r="H16" i="23"/>
  <c r="G16" i="23"/>
  <c r="I16" i="23" s="1"/>
  <c r="E16" i="23"/>
  <c r="D16" i="23"/>
  <c r="C16" i="23"/>
  <c r="B16" i="23"/>
  <c r="H15" i="23"/>
  <c r="I15" i="23" s="1"/>
  <c r="G15" i="23"/>
  <c r="E15" i="23"/>
  <c r="D15" i="23"/>
  <c r="C15" i="23"/>
  <c r="B15" i="23"/>
  <c r="I14" i="23"/>
  <c r="H14" i="23"/>
  <c r="G14" i="23"/>
  <c r="E14" i="23"/>
  <c r="D14" i="23"/>
  <c r="C14" i="23"/>
  <c r="B14" i="23"/>
  <c r="H13" i="23"/>
  <c r="G13" i="23"/>
  <c r="I13" i="23" s="1"/>
  <c r="K13" i="23" s="1"/>
  <c r="F13" i="23"/>
  <c r="E13" i="23"/>
  <c r="D13" i="23"/>
  <c r="C13" i="23"/>
  <c r="B13" i="23"/>
  <c r="H12" i="23"/>
  <c r="G12" i="23"/>
  <c r="I12" i="23" s="1"/>
  <c r="E12" i="23"/>
  <c r="D12" i="23"/>
  <c r="C12" i="23"/>
  <c r="B12" i="23"/>
  <c r="H11" i="23"/>
  <c r="I11" i="23" s="1"/>
  <c r="G11" i="23"/>
  <c r="E11" i="23"/>
  <c r="D11" i="23"/>
  <c r="C11" i="23"/>
  <c r="B11" i="23"/>
  <c r="H107" i="21"/>
  <c r="I107" i="21" s="1"/>
  <c r="G107" i="21"/>
  <c r="E107" i="21"/>
  <c r="D107" i="21"/>
  <c r="K107" i="21" s="1"/>
  <c r="C107" i="21"/>
  <c r="B107" i="21"/>
  <c r="I106" i="21"/>
  <c r="H106" i="21"/>
  <c r="G106" i="21"/>
  <c r="E106" i="21"/>
  <c r="D106" i="21"/>
  <c r="C106" i="21"/>
  <c r="B106" i="21"/>
  <c r="H105" i="21"/>
  <c r="G105" i="21"/>
  <c r="I105" i="21" s="1"/>
  <c r="K105" i="21" s="1"/>
  <c r="F105" i="21"/>
  <c r="E105" i="21"/>
  <c r="D105" i="21"/>
  <c r="C105" i="21"/>
  <c r="B105" i="21"/>
  <c r="H104" i="21"/>
  <c r="G104" i="21"/>
  <c r="I104" i="21" s="1"/>
  <c r="E104" i="21"/>
  <c r="D104" i="21"/>
  <c r="C104" i="21"/>
  <c r="B104" i="21"/>
  <c r="I103" i="21"/>
  <c r="H103" i="21"/>
  <c r="G103" i="21"/>
  <c r="E103" i="21"/>
  <c r="D103" i="21"/>
  <c r="K103" i="21" s="1"/>
  <c r="C103" i="21"/>
  <c r="B103" i="21"/>
  <c r="I102" i="21"/>
  <c r="H102" i="21"/>
  <c r="G102" i="21"/>
  <c r="E102" i="21"/>
  <c r="D102" i="21"/>
  <c r="C102" i="21"/>
  <c r="B102" i="21"/>
  <c r="H101" i="21"/>
  <c r="G101" i="21"/>
  <c r="I101" i="21" s="1"/>
  <c r="K101" i="21" s="1"/>
  <c r="F101" i="21"/>
  <c r="E101" i="21"/>
  <c r="D101" i="21"/>
  <c r="C101" i="21"/>
  <c r="B101" i="21"/>
  <c r="H100" i="21"/>
  <c r="G100" i="21"/>
  <c r="I100" i="21" s="1"/>
  <c r="E100" i="21"/>
  <c r="D100" i="21"/>
  <c r="C100" i="21"/>
  <c r="B100" i="21"/>
  <c r="H99" i="21"/>
  <c r="I99" i="21" s="1"/>
  <c r="G99" i="21"/>
  <c r="E99" i="21"/>
  <c r="D99" i="21"/>
  <c r="C99" i="21"/>
  <c r="B99" i="21"/>
  <c r="I98" i="21"/>
  <c r="H98" i="21"/>
  <c r="G98" i="21"/>
  <c r="E98" i="21"/>
  <c r="D98" i="21"/>
  <c r="C98" i="21"/>
  <c r="B98" i="21"/>
  <c r="K97" i="21"/>
  <c r="H97" i="21"/>
  <c r="G97" i="21"/>
  <c r="I97" i="21" s="1"/>
  <c r="F97" i="21"/>
  <c r="E97" i="21"/>
  <c r="D97" i="21"/>
  <c r="C97" i="21"/>
  <c r="B97" i="21"/>
  <c r="H96" i="21"/>
  <c r="G96" i="21"/>
  <c r="I96" i="21" s="1"/>
  <c r="E96" i="21"/>
  <c r="D96" i="21"/>
  <c r="C96" i="21"/>
  <c r="B96" i="21"/>
  <c r="H95" i="21"/>
  <c r="I95" i="21" s="1"/>
  <c r="G95" i="21"/>
  <c r="E95" i="21"/>
  <c r="D95" i="21"/>
  <c r="C95" i="21"/>
  <c r="B95" i="21"/>
  <c r="I94" i="21"/>
  <c r="H94" i="21"/>
  <c r="G94" i="21"/>
  <c r="E94" i="21"/>
  <c r="D94" i="21"/>
  <c r="C94" i="21"/>
  <c r="B94" i="21"/>
  <c r="H93" i="21"/>
  <c r="G93" i="21"/>
  <c r="I93" i="21" s="1"/>
  <c r="K93" i="21" s="1"/>
  <c r="F93" i="21"/>
  <c r="E93" i="21"/>
  <c r="D93" i="21"/>
  <c r="C93" i="21"/>
  <c r="B93" i="21"/>
  <c r="H92" i="21"/>
  <c r="G92" i="21"/>
  <c r="I92" i="21" s="1"/>
  <c r="E92" i="21"/>
  <c r="D92" i="21"/>
  <c r="K92" i="21" s="1"/>
  <c r="C92" i="21"/>
  <c r="B92" i="21"/>
  <c r="H91" i="21"/>
  <c r="I91" i="21" s="1"/>
  <c r="G91" i="21"/>
  <c r="E91" i="21"/>
  <c r="D91" i="21"/>
  <c r="C91" i="21"/>
  <c r="B91" i="21"/>
  <c r="I90" i="21"/>
  <c r="H90" i="21"/>
  <c r="G90" i="21"/>
  <c r="E90" i="21"/>
  <c r="D90" i="21"/>
  <c r="C90" i="21"/>
  <c r="B90" i="21"/>
  <c r="H89" i="21"/>
  <c r="G89" i="21"/>
  <c r="I89" i="21" s="1"/>
  <c r="K89" i="21" s="1"/>
  <c r="F89" i="21"/>
  <c r="E89" i="21"/>
  <c r="D89" i="21"/>
  <c r="C89" i="21"/>
  <c r="B89" i="21"/>
  <c r="H88" i="21"/>
  <c r="G88" i="21"/>
  <c r="I88" i="21" s="1"/>
  <c r="E88" i="21"/>
  <c r="D88" i="21"/>
  <c r="C88" i="21"/>
  <c r="B88" i="21"/>
  <c r="H87" i="21"/>
  <c r="I87" i="21" s="1"/>
  <c r="G87" i="21"/>
  <c r="E87" i="21"/>
  <c r="D87" i="21"/>
  <c r="C87" i="21"/>
  <c r="B87" i="21"/>
  <c r="I86" i="21"/>
  <c r="H86" i="21"/>
  <c r="G86" i="21"/>
  <c r="E86" i="21"/>
  <c r="D86" i="21"/>
  <c r="C86" i="21"/>
  <c r="B86" i="21"/>
  <c r="H85" i="21"/>
  <c r="G85" i="21"/>
  <c r="I85" i="21" s="1"/>
  <c r="K85" i="21" s="1"/>
  <c r="F85" i="21"/>
  <c r="E85" i="21"/>
  <c r="D85" i="21"/>
  <c r="C85" i="21"/>
  <c r="B85" i="21"/>
  <c r="H84" i="21"/>
  <c r="G84" i="21"/>
  <c r="I84" i="21" s="1"/>
  <c r="E84" i="21"/>
  <c r="D84" i="21"/>
  <c r="C84" i="21"/>
  <c r="B84" i="21"/>
  <c r="H83" i="21"/>
  <c r="I83" i="21" s="1"/>
  <c r="G83" i="21"/>
  <c r="E83" i="21"/>
  <c r="D83" i="21"/>
  <c r="C83" i="21"/>
  <c r="B83" i="21"/>
  <c r="I82" i="21"/>
  <c r="H82" i="21"/>
  <c r="G82" i="21"/>
  <c r="E82" i="21"/>
  <c r="D82" i="21"/>
  <c r="C82" i="21"/>
  <c r="B82" i="21"/>
  <c r="H81" i="21"/>
  <c r="G81" i="21"/>
  <c r="I81" i="21" s="1"/>
  <c r="K81" i="21" s="1"/>
  <c r="F81" i="21"/>
  <c r="E81" i="21"/>
  <c r="D81" i="21"/>
  <c r="C81" i="21"/>
  <c r="B81" i="21"/>
  <c r="H80" i="21"/>
  <c r="G80" i="21"/>
  <c r="I80" i="21" s="1"/>
  <c r="E80" i="21"/>
  <c r="D80" i="21"/>
  <c r="C80" i="21"/>
  <c r="B80" i="21"/>
  <c r="H79" i="21"/>
  <c r="I79" i="21" s="1"/>
  <c r="G79" i="21"/>
  <c r="E79" i="21"/>
  <c r="D79" i="21"/>
  <c r="C79" i="21"/>
  <c r="B79" i="21"/>
  <c r="I78" i="21"/>
  <c r="H78" i="21"/>
  <c r="G78" i="21"/>
  <c r="E78" i="21"/>
  <c r="D78" i="21"/>
  <c r="C78" i="21"/>
  <c r="B78" i="21"/>
  <c r="K77" i="21"/>
  <c r="H77" i="21"/>
  <c r="G77" i="21"/>
  <c r="I77" i="21" s="1"/>
  <c r="F77" i="21"/>
  <c r="E77" i="21"/>
  <c r="D77" i="21"/>
  <c r="C77" i="21"/>
  <c r="B77" i="21"/>
  <c r="H76" i="21"/>
  <c r="G76" i="21"/>
  <c r="I76" i="21" s="1"/>
  <c r="E76" i="21"/>
  <c r="D76" i="21"/>
  <c r="C76" i="21"/>
  <c r="B76" i="21"/>
  <c r="H75" i="21"/>
  <c r="I75" i="21" s="1"/>
  <c r="G75" i="21"/>
  <c r="E75" i="21"/>
  <c r="D75" i="21"/>
  <c r="C75" i="21"/>
  <c r="B75" i="21"/>
  <c r="I74" i="21"/>
  <c r="H74" i="21"/>
  <c r="G74" i="21"/>
  <c r="E74" i="21"/>
  <c r="D74" i="21"/>
  <c r="C74" i="21"/>
  <c r="B74" i="21"/>
  <c r="H73" i="21"/>
  <c r="G73" i="21"/>
  <c r="I73" i="21" s="1"/>
  <c r="K73" i="21" s="1"/>
  <c r="F73" i="21"/>
  <c r="E73" i="21"/>
  <c r="D73" i="21"/>
  <c r="C73" i="21"/>
  <c r="B73" i="21"/>
  <c r="H72" i="21"/>
  <c r="G72" i="21"/>
  <c r="I72" i="21" s="1"/>
  <c r="E72" i="21"/>
  <c r="D72" i="21"/>
  <c r="C72" i="21"/>
  <c r="B72" i="21"/>
  <c r="H71" i="21"/>
  <c r="I71" i="21" s="1"/>
  <c r="G71" i="21"/>
  <c r="E71" i="21"/>
  <c r="D71" i="21"/>
  <c r="C71" i="21"/>
  <c r="B71" i="21"/>
  <c r="I70" i="21"/>
  <c r="H70" i="21"/>
  <c r="G70" i="21"/>
  <c r="E70" i="21"/>
  <c r="D70" i="21"/>
  <c r="C70" i="21"/>
  <c r="B70" i="21"/>
  <c r="K69" i="21"/>
  <c r="H69" i="21"/>
  <c r="G69" i="21"/>
  <c r="I69" i="21" s="1"/>
  <c r="F69" i="21"/>
  <c r="E69" i="21"/>
  <c r="D69" i="21"/>
  <c r="C69" i="21"/>
  <c r="B69" i="21"/>
  <c r="H68" i="21"/>
  <c r="G68" i="21"/>
  <c r="I68" i="21" s="1"/>
  <c r="E68" i="21"/>
  <c r="D68" i="21"/>
  <c r="C68" i="21"/>
  <c r="B68" i="21"/>
  <c r="H67" i="21"/>
  <c r="I67" i="21" s="1"/>
  <c r="G67" i="21"/>
  <c r="E67" i="21"/>
  <c r="D67" i="21"/>
  <c r="C67" i="21"/>
  <c r="B67" i="21"/>
  <c r="I66" i="21"/>
  <c r="H66" i="21"/>
  <c r="G66" i="21"/>
  <c r="E66" i="21"/>
  <c r="D66" i="21"/>
  <c r="C66" i="21"/>
  <c r="B66" i="21"/>
  <c r="H65" i="21"/>
  <c r="G65" i="21"/>
  <c r="I65" i="21" s="1"/>
  <c r="K65" i="21" s="1"/>
  <c r="F65" i="21"/>
  <c r="E65" i="21"/>
  <c r="D65" i="21"/>
  <c r="C65" i="21"/>
  <c r="B65" i="21"/>
  <c r="H64" i="21"/>
  <c r="G64" i="21"/>
  <c r="I64" i="21" s="1"/>
  <c r="E64" i="21"/>
  <c r="D64" i="21"/>
  <c r="C64" i="21"/>
  <c r="B64" i="21"/>
  <c r="H63" i="21"/>
  <c r="I63" i="21" s="1"/>
  <c r="G63" i="21"/>
  <c r="E63" i="21"/>
  <c r="D63" i="21"/>
  <c r="C63" i="21"/>
  <c r="B63" i="21"/>
  <c r="I62" i="21"/>
  <c r="H62" i="21"/>
  <c r="G62" i="21"/>
  <c r="E62" i="21"/>
  <c r="D62" i="21"/>
  <c r="C62" i="21"/>
  <c r="B62" i="21"/>
  <c r="H61" i="21"/>
  <c r="G61" i="21"/>
  <c r="I61" i="21" s="1"/>
  <c r="K61" i="21" s="1"/>
  <c r="F61" i="21"/>
  <c r="E61" i="21"/>
  <c r="D61" i="21"/>
  <c r="C61" i="21"/>
  <c r="B61" i="21"/>
  <c r="H60" i="21"/>
  <c r="G60" i="21"/>
  <c r="I60" i="21" s="1"/>
  <c r="E60" i="21"/>
  <c r="D60" i="21"/>
  <c r="K60" i="21" s="1"/>
  <c r="C60" i="21"/>
  <c r="B60" i="21"/>
  <c r="H59" i="21"/>
  <c r="I59" i="21" s="1"/>
  <c r="G59" i="21"/>
  <c r="E59" i="21"/>
  <c r="D59" i="21"/>
  <c r="C59" i="21"/>
  <c r="B59" i="21"/>
  <c r="I58" i="21"/>
  <c r="H58" i="21"/>
  <c r="G58" i="21"/>
  <c r="E58" i="21"/>
  <c r="D58" i="21"/>
  <c r="C58" i="21"/>
  <c r="B58" i="21"/>
  <c r="H57" i="21"/>
  <c r="G57" i="21"/>
  <c r="I57" i="21" s="1"/>
  <c r="K57" i="21" s="1"/>
  <c r="F57" i="21"/>
  <c r="E57" i="21"/>
  <c r="D57" i="21"/>
  <c r="C57" i="21"/>
  <c r="B57" i="21"/>
  <c r="H56" i="21"/>
  <c r="G56" i="21"/>
  <c r="I56" i="21" s="1"/>
  <c r="E56" i="21"/>
  <c r="D56" i="21"/>
  <c r="C56" i="21"/>
  <c r="B56" i="21"/>
  <c r="H55" i="21"/>
  <c r="I55" i="21" s="1"/>
  <c r="G55" i="21"/>
  <c r="E55" i="21"/>
  <c r="D55" i="21"/>
  <c r="C55" i="21"/>
  <c r="B55" i="21"/>
  <c r="I54" i="21"/>
  <c r="H54" i="21"/>
  <c r="G54" i="21"/>
  <c r="E54" i="21"/>
  <c r="D54" i="21"/>
  <c r="C54" i="21"/>
  <c r="B54" i="21"/>
  <c r="H53" i="21"/>
  <c r="G53" i="21"/>
  <c r="I53" i="21" s="1"/>
  <c r="K53" i="21" s="1"/>
  <c r="F53" i="21"/>
  <c r="E53" i="21"/>
  <c r="D53" i="21"/>
  <c r="C53" i="21"/>
  <c r="B53" i="21"/>
  <c r="H52" i="21"/>
  <c r="G52" i="21"/>
  <c r="I52" i="21" s="1"/>
  <c r="E52" i="21"/>
  <c r="D52" i="21"/>
  <c r="C52" i="21"/>
  <c r="B52" i="21"/>
  <c r="I51" i="21"/>
  <c r="H51" i="21"/>
  <c r="G51" i="21"/>
  <c r="E51" i="21"/>
  <c r="D51" i="21"/>
  <c r="K51" i="21" s="1"/>
  <c r="C51" i="21"/>
  <c r="B51" i="21"/>
  <c r="I50" i="21"/>
  <c r="H50" i="21"/>
  <c r="G50" i="21"/>
  <c r="E50" i="21"/>
  <c r="D50" i="21"/>
  <c r="C50" i="21"/>
  <c r="B50" i="21"/>
  <c r="H49" i="21"/>
  <c r="G49" i="21"/>
  <c r="I49" i="21" s="1"/>
  <c r="K49" i="21" s="1"/>
  <c r="F49" i="21"/>
  <c r="E49" i="21"/>
  <c r="D49" i="21"/>
  <c r="C49" i="21"/>
  <c r="B49" i="21"/>
  <c r="H48" i="21"/>
  <c r="G48" i="21"/>
  <c r="I48" i="21" s="1"/>
  <c r="E48" i="21"/>
  <c r="D48" i="21"/>
  <c r="K48" i="21" s="1"/>
  <c r="C48" i="21"/>
  <c r="B48" i="21"/>
  <c r="H47" i="21"/>
  <c r="I47" i="21" s="1"/>
  <c r="G47" i="21"/>
  <c r="E47" i="21"/>
  <c r="D47" i="21"/>
  <c r="C47" i="21"/>
  <c r="B47" i="21"/>
  <c r="I46" i="21"/>
  <c r="H46" i="21"/>
  <c r="G46" i="21"/>
  <c r="E46" i="21"/>
  <c r="D46" i="21"/>
  <c r="C46" i="21"/>
  <c r="B46" i="21"/>
  <c r="H45" i="21"/>
  <c r="G45" i="21"/>
  <c r="I45" i="21" s="1"/>
  <c r="K45" i="21" s="1"/>
  <c r="F45" i="21"/>
  <c r="E45" i="21"/>
  <c r="D45" i="21"/>
  <c r="C45" i="21"/>
  <c r="B45" i="21"/>
  <c r="H44" i="21"/>
  <c r="G44" i="21"/>
  <c r="I44" i="21" s="1"/>
  <c r="E44" i="21"/>
  <c r="D44" i="21"/>
  <c r="C44" i="21"/>
  <c r="B44" i="21"/>
  <c r="I43" i="21"/>
  <c r="H43" i="21"/>
  <c r="G43" i="21"/>
  <c r="E43" i="21"/>
  <c r="D43" i="21"/>
  <c r="K43" i="21" s="1"/>
  <c r="C43" i="21"/>
  <c r="B43" i="21"/>
  <c r="I42" i="21"/>
  <c r="H42" i="21"/>
  <c r="G42" i="21"/>
  <c r="E42" i="21"/>
  <c r="D42" i="21"/>
  <c r="C42" i="21"/>
  <c r="B42" i="21"/>
  <c r="H41" i="21"/>
  <c r="G41" i="21"/>
  <c r="I41" i="21" s="1"/>
  <c r="K41" i="21" s="1"/>
  <c r="F41" i="21"/>
  <c r="E41" i="21"/>
  <c r="D41" i="21"/>
  <c r="C41" i="21"/>
  <c r="B41" i="21"/>
  <c r="H40" i="21"/>
  <c r="G40" i="21"/>
  <c r="I40" i="21" s="1"/>
  <c r="E40" i="21"/>
  <c r="D40" i="21"/>
  <c r="C40" i="21"/>
  <c r="B40" i="21"/>
  <c r="H39" i="21"/>
  <c r="I39" i="21" s="1"/>
  <c r="G39" i="21"/>
  <c r="E39" i="21"/>
  <c r="D39" i="21"/>
  <c r="C39" i="21"/>
  <c r="B39" i="21"/>
  <c r="I38" i="21"/>
  <c r="H38" i="21"/>
  <c r="G38" i="21"/>
  <c r="E38" i="21"/>
  <c r="D38" i="21"/>
  <c r="C38" i="21"/>
  <c r="B38" i="21"/>
  <c r="H37" i="21"/>
  <c r="G37" i="21"/>
  <c r="I37" i="21" s="1"/>
  <c r="K37" i="21" s="1"/>
  <c r="F37" i="21"/>
  <c r="E37" i="21"/>
  <c r="D37" i="21"/>
  <c r="C37" i="21"/>
  <c r="B37" i="21"/>
  <c r="H36" i="21"/>
  <c r="G36" i="21"/>
  <c r="I36" i="21" s="1"/>
  <c r="E36" i="21"/>
  <c r="D36" i="21"/>
  <c r="C36" i="21"/>
  <c r="B36" i="21"/>
  <c r="H35" i="21"/>
  <c r="I35" i="21" s="1"/>
  <c r="G35" i="21"/>
  <c r="E35" i="21"/>
  <c r="D35" i="21"/>
  <c r="K35" i="21" s="1"/>
  <c r="C35" i="21"/>
  <c r="B35" i="21"/>
  <c r="I34" i="21"/>
  <c r="H34" i="21"/>
  <c r="G34" i="21"/>
  <c r="E34" i="21"/>
  <c r="D34" i="21"/>
  <c r="C34" i="21"/>
  <c r="B34" i="21"/>
  <c r="H33" i="21"/>
  <c r="G33" i="21"/>
  <c r="I33" i="21" s="1"/>
  <c r="K33" i="21" s="1"/>
  <c r="F33" i="21"/>
  <c r="E33" i="21"/>
  <c r="D33" i="21"/>
  <c r="C33" i="21"/>
  <c r="B33" i="21"/>
  <c r="H32" i="21"/>
  <c r="G32" i="21"/>
  <c r="I32" i="21" s="1"/>
  <c r="E32" i="21"/>
  <c r="D32" i="21"/>
  <c r="C32" i="21"/>
  <c r="B32" i="21"/>
  <c r="H31" i="21"/>
  <c r="I31" i="21" s="1"/>
  <c r="G31" i="21"/>
  <c r="E31" i="21"/>
  <c r="D31" i="21"/>
  <c r="C31" i="21"/>
  <c r="B31" i="21"/>
  <c r="K30" i="21"/>
  <c r="I30" i="21"/>
  <c r="H30" i="21"/>
  <c r="G30" i="21"/>
  <c r="F30" i="21"/>
  <c r="E30" i="21"/>
  <c r="D30" i="21"/>
  <c r="C30" i="21"/>
  <c r="B30" i="21"/>
  <c r="H29" i="21"/>
  <c r="G29" i="21"/>
  <c r="I29" i="21" s="1"/>
  <c r="K29" i="21" s="1"/>
  <c r="F29" i="21"/>
  <c r="E29" i="21"/>
  <c r="D29" i="21"/>
  <c r="C29" i="21"/>
  <c r="B29" i="21"/>
  <c r="H28" i="21"/>
  <c r="G28" i="21"/>
  <c r="I28" i="21" s="1"/>
  <c r="E28" i="21"/>
  <c r="D28" i="21"/>
  <c r="C28" i="21"/>
  <c r="B28" i="21"/>
  <c r="H27" i="21"/>
  <c r="I27" i="21" s="1"/>
  <c r="G27" i="21"/>
  <c r="E27" i="21"/>
  <c r="D27" i="21"/>
  <c r="C27" i="21"/>
  <c r="B27" i="21"/>
  <c r="K26" i="21"/>
  <c r="I26" i="21"/>
  <c r="H26" i="21"/>
  <c r="G26" i="21"/>
  <c r="F26" i="21"/>
  <c r="E26" i="21"/>
  <c r="D26" i="21"/>
  <c r="C26" i="21"/>
  <c r="B26" i="21"/>
  <c r="H25" i="21"/>
  <c r="G25" i="21"/>
  <c r="I25" i="21" s="1"/>
  <c r="K25" i="21" s="1"/>
  <c r="F25" i="21"/>
  <c r="E25" i="21"/>
  <c r="D25" i="21"/>
  <c r="C25" i="21"/>
  <c r="B25" i="21"/>
  <c r="H24" i="21"/>
  <c r="G24" i="21"/>
  <c r="I24" i="21" s="1"/>
  <c r="E24" i="21"/>
  <c r="D24" i="21"/>
  <c r="C24" i="21"/>
  <c r="B24" i="21"/>
  <c r="H23" i="21"/>
  <c r="I23" i="21" s="1"/>
  <c r="G23" i="21"/>
  <c r="E23" i="21"/>
  <c r="D23" i="21"/>
  <c r="C23" i="21"/>
  <c r="B23" i="21"/>
  <c r="I22" i="21"/>
  <c r="H22" i="21"/>
  <c r="G22" i="21"/>
  <c r="E22" i="21"/>
  <c r="D22" i="21"/>
  <c r="C22" i="21"/>
  <c r="B22" i="21"/>
  <c r="H21" i="21"/>
  <c r="G21" i="21"/>
  <c r="I21" i="21" s="1"/>
  <c r="K21" i="21" s="1"/>
  <c r="F21" i="21"/>
  <c r="E21" i="21"/>
  <c r="D21" i="21"/>
  <c r="C21" i="21"/>
  <c r="B21" i="21"/>
  <c r="H20" i="21"/>
  <c r="G20" i="21"/>
  <c r="I20" i="21" s="1"/>
  <c r="E20" i="21"/>
  <c r="D20" i="21"/>
  <c r="C20" i="21"/>
  <c r="B20" i="21"/>
  <c r="I19" i="21"/>
  <c r="H19" i="21"/>
  <c r="G19" i="21"/>
  <c r="E19" i="21"/>
  <c r="D19" i="21"/>
  <c r="K19" i="21" s="1"/>
  <c r="C19" i="21"/>
  <c r="B19" i="21"/>
  <c r="I18" i="21"/>
  <c r="H18" i="21"/>
  <c r="G18" i="21"/>
  <c r="E18" i="21"/>
  <c r="D18" i="21"/>
  <c r="C18" i="21"/>
  <c r="B18" i="21"/>
  <c r="H17" i="21"/>
  <c r="G17" i="21"/>
  <c r="I17" i="21" s="1"/>
  <c r="K17" i="21" s="1"/>
  <c r="F17" i="21"/>
  <c r="E17" i="21"/>
  <c r="D17" i="21"/>
  <c r="C17" i="21"/>
  <c r="B17" i="21"/>
  <c r="H16" i="21"/>
  <c r="G16" i="21"/>
  <c r="I16" i="21" s="1"/>
  <c r="E16" i="21"/>
  <c r="D16" i="21"/>
  <c r="C16" i="21"/>
  <c r="B16" i="21"/>
  <c r="I15" i="21"/>
  <c r="H15" i="21"/>
  <c r="G15" i="21"/>
  <c r="E15" i="21"/>
  <c r="D15" i="21"/>
  <c r="K15" i="21" s="1"/>
  <c r="C15" i="21"/>
  <c r="B15" i="21"/>
  <c r="I14" i="21"/>
  <c r="H14" i="21"/>
  <c r="G14" i="21"/>
  <c r="E14" i="21"/>
  <c r="F14" i="21" s="1"/>
  <c r="D14" i="21"/>
  <c r="K14" i="21" s="1"/>
  <c r="C14" i="21"/>
  <c r="B14" i="21"/>
  <c r="H13" i="21"/>
  <c r="G13" i="21"/>
  <c r="I13" i="21" s="1"/>
  <c r="K13" i="21" s="1"/>
  <c r="F13" i="21"/>
  <c r="E13" i="21"/>
  <c r="D13" i="21"/>
  <c r="C13" i="21"/>
  <c r="B13" i="21"/>
  <c r="H12" i="21"/>
  <c r="G12" i="21"/>
  <c r="I12" i="21" s="1"/>
  <c r="E12" i="21"/>
  <c r="D12" i="21"/>
  <c r="C12" i="21"/>
  <c r="B12" i="21"/>
  <c r="H11" i="21"/>
  <c r="I11" i="21" s="1"/>
  <c r="G11" i="21"/>
  <c r="E11" i="21"/>
  <c r="D11" i="21"/>
  <c r="C11" i="21"/>
  <c r="B11" i="21"/>
  <c r="K107" i="19"/>
  <c r="H107" i="19"/>
  <c r="I107" i="19" s="1"/>
  <c r="G107" i="19"/>
  <c r="F107" i="19"/>
  <c r="E107" i="19"/>
  <c r="D107" i="19"/>
  <c r="C107" i="19"/>
  <c r="B107" i="19"/>
  <c r="H106" i="19"/>
  <c r="G106" i="19"/>
  <c r="I106" i="19" s="1"/>
  <c r="F106" i="19"/>
  <c r="E106" i="19"/>
  <c r="D106" i="19"/>
  <c r="C106" i="19"/>
  <c r="B106" i="19"/>
  <c r="H105" i="19"/>
  <c r="G105" i="19"/>
  <c r="I105" i="19" s="1"/>
  <c r="E105" i="19"/>
  <c r="D105" i="19"/>
  <c r="C105" i="19"/>
  <c r="B105" i="19"/>
  <c r="I104" i="19"/>
  <c r="H104" i="19"/>
  <c r="G104" i="19"/>
  <c r="E104" i="19"/>
  <c r="D104" i="19"/>
  <c r="C104" i="19"/>
  <c r="B104" i="19"/>
  <c r="K103" i="19"/>
  <c r="I103" i="19"/>
  <c r="H103" i="19"/>
  <c r="G103" i="19"/>
  <c r="F103" i="19"/>
  <c r="E103" i="19"/>
  <c r="D103" i="19"/>
  <c r="C103" i="19"/>
  <c r="B103" i="19"/>
  <c r="H102" i="19"/>
  <c r="G102" i="19"/>
  <c r="F102" i="19"/>
  <c r="E102" i="19"/>
  <c r="D102" i="19"/>
  <c r="C102" i="19"/>
  <c r="B102" i="19"/>
  <c r="H101" i="19"/>
  <c r="G101" i="19"/>
  <c r="I101" i="19" s="1"/>
  <c r="E101" i="19"/>
  <c r="D101" i="19"/>
  <c r="C101" i="19"/>
  <c r="B101" i="19"/>
  <c r="I100" i="19"/>
  <c r="H100" i="19"/>
  <c r="G100" i="19"/>
  <c r="E100" i="19"/>
  <c r="D100" i="19"/>
  <c r="C100" i="19"/>
  <c r="B100" i="19"/>
  <c r="I99" i="19"/>
  <c r="H99" i="19"/>
  <c r="G99" i="19"/>
  <c r="F99" i="19"/>
  <c r="K99" i="19" s="1"/>
  <c r="E99" i="19"/>
  <c r="D99" i="19"/>
  <c r="C99" i="19"/>
  <c r="B99" i="19"/>
  <c r="H98" i="19"/>
  <c r="G98" i="19"/>
  <c r="F98" i="19"/>
  <c r="E98" i="19"/>
  <c r="D98" i="19"/>
  <c r="C98" i="19"/>
  <c r="B98" i="19"/>
  <c r="H97" i="19"/>
  <c r="G97" i="19"/>
  <c r="I97" i="19" s="1"/>
  <c r="E97" i="19"/>
  <c r="D97" i="19"/>
  <c r="K97" i="19" s="1"/>
  <c r="C97" i="19"/>
  <c r="B97" i="19"/>
  <c r="I96" i="19"/>
  <c r="H96" i="19"/>
  <c r="G96" i="19"/>
  <c r="E96" i="19"/>
  <c r="D96" i="19"/>
  <c r="C96" i="19"/>
  <c r="B96" i="19"/>
  <c r="I95" i="19"/>
  <c r="H95" i="19"/>
  <c r="G95" i="19"/>
  <c r="F95" i="19"/>
  <c r="K95" i="19" s="1"/>
  <c r="E95" i="19"/>
  <c r="D95" i="19"/>
  <c r="C95" i="19"/>
  <c r="B95" i="19"/>
  <c r="H94" i="19"/>
  <c r="G94" i="19"/>
  <c r="F94" i="19"/>
  <c r="E94" i="19"/>
  <c r="D94" i="19"/>
  <c r="C94" i="19"/>
  <c r="B94" i="19"/>
  <c r="H93" i="19"/>
  <c r="G93" i="19"/>
  <c r="I93" i="19" s="1"/>
  <c r="E93" i="19"/>
  <c r="D93" i="19"/>
  <c r="C93" i="19"/>
  <c r="B93" i="19"/>
  <c r="I92" i="19"/>
  <c r="H92" i="19"/>
  <c r="G92" i="19"/>
  <c r="E92" i="19"/>
  <c r="D92" i="19"/>
  <c r="K92" i="19" s="1"/>
  <c r="C92" i="19"/>
  <c r="B92" i="19"/>
  <c r="I91" i="19"/>
  <c r="H91" i="19"/>
  <c r="G91" i="19"/>
  <c r="F91" i="19"/>
  <c r="K91" i="19" s="1"/>
  <c r="E91" i="19"/>
  <c r="D91" i="19"/>
  <c r="C91" i="19"/>
  <c r="B91" i="19"/>
  <c r="H90" i="19"/>
  <c r="G90" i="19"/>
  <c r="F90" i="19"/>
  <c r="E90" i="19"/>
  <c r="D90" i="19"/>
  <c r="C90" i="19"/>
  <c r="B90" i="19"/>
  <c r="H89" i="19"/>
  <c r="G89" i="19"/>
  <c r="I89" i="19" s="1"/>
  <c r="E89" i="19"/>
  <c r="D89" i="19"/>
  <c r="C89" i="19"/>
  <c r="B89" i="19"/>
  <c r="I88" i="19"/>
  <c r="H88" i="19"/>
  <c r="G88" i="19"/>
  <c r="E88" i="19"/>
  <c r="D88" i="19"/>
  <c r="C88" i="19"/>
  <c r="B88" i="19"/>
  <c r="I87" i="19"/>
  <c r="H87" i="19"/>
  <c r="G87" i="19"/>
  <c r="F87" i="19"/>
  <c r="K87" i="19" s="1"/>
  <c r="E87" i="19"/>
  <c r="D87" i="19"/>
  <c r="C87" i="19"/>
  <c r="B87" i="19"/>
  <c r="H86" i="19"/>
  <c r="G86" i="19"/>
  <c r="F86" i="19"/>
  <c r="E86" i="19"/>
  <c r="D86" i="19"/>
  <c r="C86" i="19"/>
  <c r="B86" i="19"/>
  <c r="H85" i="19"/>
  <c r="G85" i="19"/>
  <c r="I85" i="19" s="1"/>
  <c r="E85" i="19"/>
  <c r="D85" i="19"/>
  <c r="C85" i="19"/>
  <c r="B85" i="19"/>
  <c r="I84" i="19"/>
  <c r="H84" i="19"/>
  <c r="G84" i="19"/>
  <c r="E84" i="19"/>
  <c r="D84" i="19"/>
  <c r="C84" i="19"/>
  <c r="B84" i="19"/>
  <c r="I83" i="19"/>
  <c r="H83" i="19"/>
  <c r="G83" i="19"/>
  <c r="F83" i="19"/>
  <c r="K83" i="19" s="1"/>
  <c r="E83" i="19"/>
  <c r="D83" i="19"/>
  <c r="C83" i="19"/>
  <c r="B83" i="19"/>
  <c r="H82" i="19"/>
  <c r="G82" i="19"/>
  <c r="F82" i="19"/>
  <c r="E82" i="19"/>
  <c r="D82" i="19"/>
  <c r="C82" i="19"/>
  <c r="B82" i="19"/>
  <c r="H81" i="19"/>
  <c r="G81" i="19"/>
  <c r="I81" i="19" s="1"/>
  <c r="E81" i="19"/>
  <c r="D81" i="19"/>
  <c r="C81" i="19"/>
  <c r="B81" i="19"/>
  <c r="I80" i="19"/>
  <c r="H80" i="19"/>
  <c r="G80" i="19"/>
  <c r="E80" i="19"/>
  <c r="D80" i="19"/>
  <c r="C80" i="19"/>
  <c r="B80" i="19"/>
  <c r="I79" i="19"/>
  <c r="H79" i="19"/>
  <c r="G79" i="19"/>
  <c r="F79" i="19"/>
  <c r="K79" i="19" s="1"/>
  <c r="E79" i="19"/>
  <c r="D79" i="19"/>
  <c r="C79" i="19"/>
  <c r="B79" i="19"/>
  <c r="H78" i="19"/>
  <c r="G78" i="19"/>
  <c r="F78" i="19"/>
  <c r="E78" i="19"/>
  <c r="D78" i="19"/>
  <c r="C78" i="19"/>
  <c r="B78" i="19"/>
  <c r="H77" i="19"/>
  <c r="G77" i="19"/>
  <c r="I77" i="19" s="1"/>
  <c r="E77" i="19"/>
  <c r="D77" i="19"/>
  <c r="K77" i="19" s="1"/>
  <c r="C77" i="19"/>
  <c r="B77" i="19"/>
  <c r="I76" i="19"/>
  <c r="H76" i="19"/>
  <c r="G76" i="19"/>
  <c r="E76" i="19"/>
  <c r="D76" i="19"/>
  <c r="C76" i="19"/>
  <c r="B76" i="19"/>
  <c r="I75" i="19"/>
  <c r="H75" i="19"/>
  <c r="G75" i="19"/>
  <c r="F75" i="19"/>
  <c r="K75" i="19" s="1"/>
  <c r="E75" i="19"/>
  <c r="D75" i="19"/>
  <c r="C75" i="19"/>
  <c r="B75" i="19"/>
  <c r="H74" i="19"/>
  <c r="G74" i="19"/>
  <c r="F74" i="19"/>
  <c r="E74" i="19"/>
  <c r="D74" i="19"/>
  <c r="C74" i="19"/>
  <c r="B74" i="19"/>
  <c r="H73" i="19"/>
  <c r="G73" i="19"/>
  <c r="I73" i="19" s="1"/>
  <c r="E73" i="19"/>
  <c r="D73" i="19"/>
  <c r="C73" i="19"/>
  <c r="B73" i="19"/>
  <c r="I72" i="19"/>
  <c r="H72" i="19"/>
  <c r="G72" i="19"/>
  <c r="E72" i="19"/>
  <c r="D72" i="19"/>
  <c r="C72" i="19"/>
  <c r="B72" i="19"/>
  <c r="I71" i="19"/>
  <c r="H71" i="19"/>
  <c r="G71" i="19"/>
  <c r="F71" i="19"/>
  <c r="K71" i="19" s="1"/>
  <c r="E71" i="19"/>
  <c r="D71" i="19"/>
  <c r="C71" i="19"/>
  <c r="B71" i="19"/>
  <c r="H70" i="19"/>
  <c r="G70" i="19"/>
  <c r="F70" i="19"/>
  <c r="E70" i="19"/>
  <c r="D70" i="19"/>
  <c r="C70" i="19"/>
  <c r="B70" i="19"/>
  <c r="H69" i="19"/>
  <c r="G69" i="19"/>
  <c r="I69" i="19" s="1"/>
  <c r="E69" i="19"/>
  <c r="D69" i="19"/>
  <c r="K69" i="19" s="1"/>
  <c r="C69" i="19"/>
  <c r="B69" i="19"/>
  <c r="H68" i="19"/>
  <c r="I68" i="19" s="1"/>
  <c r="G68" i="19"/>
  <c r="E68" i="19"/>
  <c r="D68" i="19"/>
  <c r="C68" i="19"/>
  <c r="B68" i="19"/>
  <c r="I67" i="19"/>
  <c r="H67" i="19"/>
  <c r="G67" i="19"/>
  <c r="E67" i="19"/>
  <c r="D67" i="19"/>
  <c r="C67" i="19"/>
  <c r="B67" i="19"/>
  <c r="H66" i="19"/>
  <c r="G66" i="19"/>
  <c r="I66" i="19" s="1"/>
  <c r="K66" i="19" s="1"/>
  <c r="F66" i="19"/>
  <c r="E66" i="19"/>
  <c r="D66" i="19"/>
  <c r="C66" i="19"/>
  <c r="B66" i="19"/>
  <c r="H65" i="19"/>
  <c r="G65" i="19"/>
  <c r="I65" i="19" s="1"/>
  <c r="E65" i="19"/>
  <c r="D65" i="19"/>
  <c r="C65" i="19"/>
  <c r="B65" i="19"/>
  <c r="H64" i="19"/>
  <c r="I64" i="19" s="1"/>
  <c r="G64" i="19"/>
  <c r="E64" i="19"/>
  <c r="D64" i="19"/>
  <c r="C64" i="19"/>
  <c r="B64" i="19"/>
  <c r="I63" i="19"/>
  <c r="H63" i="19"/>
  <c r="G63" i="19"/>
  <c r="E63" i="19"/>
  <c r="D63" i="19"/>
  <c r="C63" i="19"/>
  <c r="B63" i="19"/>
  <c r="H62" i="19"/>
  <c r="G62" i="19"/>
  <c r="I62" i="19" s="1"/>
  <c r="K62" i="19" s="1"/>
  <c r="F62" i="19"/>
  <c r="E62" i="19"/>
  <c r="D62" i="19"/>
  <c r="C62" i="19"/>
  <c r="B62" i="19"/>
  <c r="H61" i="19"/>
  <c r="G61" i="19"/>
  <c r="I61" i="19" s="1"/>
  <c r="E61" i="19"/>
  <c r="D61" i="19"/>
  <c r="C61" i="19"/>
  <c r="B61" i="19"/>
  <c r="I60" i="19"/>
  <c r="H60" i="19"/>
  <c r="G60" i="19"/>
  <c r="E60" i="19"/>
  <c r="D60" i="19"/>
  <c r="K60" i="19" s="1"/>
  <c r="C60" i="19"/>
  <c r="B60" i="19"/>
  <c r="I59" i="19"/>
  <c r="H59" i="19"/>
  <c r="G59" i="19"/>
  <c r="E59" i="19"/>
  <c r="D59" i="19"/>
  <c r="C59" i="19"/>
  <c r="B59" i="19"/>
  <c r="H58" i="19"/>
  <c r="G58" i="19"/>
  <c r="I58" i="19" s="1"/>
  <c r="K58" i="19" s="1"/>
  <c r="F58" i="19"/>
  <c r="E58" i="19"/>
  <c r="D58" i="19"/>
  <c r="C58" i="19"/>
  <c r="B58" i="19"/>
  <c r="H57" i="19"/>
  <c r="G57" i="19"/>
  <c r="I57" i="19" s="1"/>
  <c r="E57" i="19"/>
  <c r="D57" i="19"/>
  <c r="C57" i="19"/>
  <c r="B57" i="19"/>
  <c r="H56" i="19"/>
  <c r="I56" i="19" s="1"/>
  <c r="G56" i="19"/>
  <c r="E56" i="19"/>
  <c r="D56" i="19"/>
  <c r="C56" i="19"/>
  <c r="B56" i="19"/>
  <c r="I55" i="19"/>
  <c r="H55" i="19"/>
  <c r="G55" i="19"/>
  <c r="E55" i="19"/>
  <c r="D55" i="19"/>
  <c r="C55" i="19"/>
  <c r="B55" i="19"/>
  <c r="H54" i="19"/>
  <c r="G54" i="19"/>
  <c r="I54" i="19" s="1"/>
  <c r="K54" i="19" s="1"/>
  <c r="F54" i="19"/>
  <c r="E54" i="19"/>
  <c r="D54" i="19"/>
  <c r="C54" i="19"/>
  <c r="B54" i="19"/>
  <c r="H53" i="19"/>
  <c r="G53" i="19"/>
  <c r="I53" i="19" s="1"/>
  <c r="E53" i="19"/>
  <c r="D53" i="19"/>
  <c r="C53" i="19"/>
  <c r="B53" i="19"/>
  <c r="H52" i="19"/>
  <c r="I52" i="19" s="1"/>
  <c r="G52" i="19"/>
  <c r="E52" i="19"/>
  <c r="D52" i="19"/>
  <c r="C52" i="19"/>
  <c r="B52" i="19"/>
  <c r="I51" i="19"/>
  <c r="H51" i="19"/>
  <c r="G51" i="19"/>
  <c r="E51" i="19"/>
  <c r="K51" i="19" s="1"/>
  <c r="D51" i="19"/>
  <c r="C51" i="19"/>
  <c r="B51" i="19"/>
  <c r="H50" i="19"/>
  <c r="G50" i="19"/>
  <c r="I50" i="19" s="1"/>
  <c r="K50" i="19" s="1"/>
  <c r="F50" i="19"/>
  <c r="E50" i="19"/>
  <c r="D50" i="19"/>
  <c r="C50" i="19"/>
  <c r="B50" i="19"/>
  <c r="H49" i="19"/>
  <c r="G49" i="19"/>
  <c r="I49" i="19" s="1"/>
  <c r="E49" i="19"/>
  <c r="D49" i="19"/>
  <c r="C49" i="19"/>
  <c r="B49" i="19"/>
  <c r="I48" i="19"/>
  <c r="H48" i="19"/>
  <c r="G48" i="19"/>
  <c r="E48" i="19"/>
  <c r="D48" i="19"/>
  <c r="K48" i="19" s="1"/>
  <c r="C48" i="19"/>
  <c r="B48" i="19"/>
  <c r="I47" i="19"/>
  <c r="H47" i="19"/>
  <c r="G47" i="19"/>
  <c r="E47" i="19"/>
  <c r="D47" i="19"/>
  <c r="C47" i="19"/>
  <c r="B47" i="19"/>
  <c r="H46" i="19"/>
  <c r="G46" i="19"/>
  <c r="I46" i="19" s="1"/>
  <c r="K46" i="19" s="1"/>
  <c r="F46" i="19"/>
  <c r="E46" i="19"/>
  <c r="D46" i="19"/>
  <c r="C46" i="19"/>
  <c r="B46" i="19"/>
  <c r="H45" i="19"/>
  <c r="G45" i="19"/>
  <c r="I45" i="19" s="1"/>
  <c r="E45" i="19"/>
  <c r="D45" i="19"/>
  <c r="C45" i="19"/>
  <c r="B45" i="19"/>
  <c r="H44" i="19"/>
  <c r="I44" i="19" s="1"/>
  <c r="G44" i="19"/>
  <c r="E44" i="19"/>
  <c r="D44" i="19"/>
  <c r="C44" i="19"/>
  <c r="B44" i="19"/>
  <c r="K43" i="19"/>
  <c r="I43" i="19"/>
  <c r="H43" i="19"/>
  <c r="G43" i="19"/>
  <c r="F43" i="19"/>
  <c r="E43" i="19"/>
  <c r="D43" i="19"/>
  <c r="C43" i="19"/>
  <c r="B43" i="19"/>
  <c r="H42" i="19"/>
  <c r="G42" i="19"/>
  <c r="I42" i="19" s="1"/>
  <c r="K42" i="19" s="1"/>
  <c r="F42" i="19"/>
  <c r="E42" i="19"/>
  <c r="D42" i="19"/>
  <c r="C42" i="19"/>
  <c r="B42" i="19"/>
  <c r="H41" i="19"/>
  <c r="G41" i="19"/>
  <c r="I41" i="19" s="1"/>
  <c r="E41" i="19"/>
  <c r="D41" i="19"/>
  <c r="C41" i="19"/>
  <c r="B41" i="19"/>
  <c r="H40" i="19"/>
  <c r="I40" i="19" s="1"/>
  <c r="G40" i="19"/>
  <c r="E40" i="19"/>
  <c r="D40" i="19"/>
  <c r="C40" i="19"/>
  <c r="B40" i="19"/>
  <c r="I39" i="19"/>
  <c r="H39" i="19"/>
  <c r="G39" i="19"/>
  <c r="E39" i="19"/>
  <c r="D39" i="19"/>
  <c r="C39" i="19"/>
  <c r="B39" i="19"/>
  <c r="H38" i="19"/>
  <c r="G38" i="19"/>
  <c r="I38" i="19" s="1"/>
  <c r="K38" i="19" s="1"/>
  <c r="F38" i="19"/>
  <c r="E38" i="19"/>
  <c r="D38" i="19"/>
  <c r="C38" i="19"/>
  <c r="B38" i="19"/>
  <c r="H37" i="19"/>
  <c r="G37" i="19"/>
  <c r="I37" i="19" s="1"/>
  <c r="E37" i="19"/>
  <c r="D37" i="19"/>
  <c r="C37" i="19"/>
  <c r="B37" i="19"/>
  <c r="H36" i="19"/>
  <c r="I36" i="19" s="1"/>
  <c r="G36" i="19"/>
  <c r="E36" i="19"/>
  <c r="D36" i="19"/>
  <c r="C36" i="19"/>
  <c r="B36" i="19"/>
  <c r="K35" i="19"/>
  <c r="I35" i="19"/>
  <c r="H35" i="19"/>
  <c r="G35" i="19"/>
  <c r="F35" i="19"/>
  <c r="E35" i="19"/>
  <c r="D35" i="19"/>
  <c r="C35" i="19"/>
  <c r="B35" i="19"/>
  <c r="H34" i="19"/>
  <c r="G34" i="19"/>
  <c r="I34" i="19" s="1"/>
  <c r="K34" i="19" s="1"/>
  <c r="F34" i="19"/>
  <c r="E34" i="19"/>
  <c r="D34" i="19"/>
  <c r="C34" i="19"/>
  <c r="B34" i="19"/>
  <c r="H33" i="19"/>
  <c r="G33" i="19"/>
  <c r="I33" i="19" s="1"/>
  <c r="E33" i="19"/>
  <c r="D33" i="19"/>
  <c r="C33" i="19"/>
  <c r="B33" i="19"/>
  <c r="H32" i="19"/>
  <c r="I32" i="19" s="1"/>
  <c r="G32" i="19"/>
  <c r="E32" i="19"/>
  <c r="D32" i="19"/>
  <c r="C32" i="19"/>
  <c r="B32" i="19"/>
  <c r="I31" i="19"/>
  <c r="H31" i="19"/>
  <c r="G31" i="19"/>
  <c r="E31" i="19"/>
  <c r="D31" i="19"/>
  <c r="C31" i="19"/>
  <c r="B31" i="19"/>
  <c r="K30" i="19"/>
  <c r="H30" i="19"/>
  <c r="G30" i="19"/>
  <c r="I30" i="19" s="1"/>
  <c r="F30" i="19"/>
  <c r="E30" i="19"/>
  <c r="D30" i="19"/>
  <c r="C30" i="19"/>
  <c r="B30" i="19"/>
  <c r="H29" i="19"/>
  <c r="G29" i="19"/>
  <c r="I29" i="19" s="1"/>
  <c r="E29" i="19"/>
  <c r="D29" i="19"/>
  <c r="C29" i="19"/>
  <c r="B29" i="19"/>
  <c r="H28" i="19"/>
  <c r="I28" i="19" s="1"/>
  <c r="G28" i="19"/>
  <c r="E28" i="19"/>
  <c r="D28" i="19"/>
  <c r="C28" i="19"/>
  <c r="B28" i="19"/>
  <c r="I27" i="19"/>
  <c r="H27" i="19"/>
  <c r="G27" i="19"/>
  <c r="E27" i="19"/>
  <c r="D27" i="19"/>
  <c r="C27" i="19"/>
  <c r="B27" i="19"/>
  <c r="K26" i="19"/>
  <c r="H26" i="19"/>
  <c r="G26" i="19"/>
  <c r="I26" i="19" s="1"/>
  <c r="F26" i="19"/>
  <c r="E26" i="19"/>
  <c r="D26" i="19"/>
  <c r="C26" i="19"/>
  <c r="B26" i="19"/>
  <c r="H25" i="19"/>
  <c r="G25" i="19"/>
  <c r="I25" i="19" s="1"/>
  <c r="E25" i="19"/>
  <c r="D25" i="19"/>
  <c r="C25" i="19"/>
  <c r="B25" i="19"/>
  <c r="H24" i="19"/>
  <c r="I24" i="19" s="1"/>
  <c r="G24" i="19"/>
  <c r="E24" i="19"/>
  <c r="D24" i="19"/>
  <c r="C24" i="19"/>
  <c r="B24" i="19"/>
  <c r="I23" i="19"/>
  <c r="H23" i="19"/>
  <c r="G23" i="19"/>
  <c r="E23" i="19"/>
  <c r="D23" i="19"/>
  <c r="C23" i="19"/>
  <c r="B23" i="19"/>
  <c r="H22" i="19"/>
  <c r="G22" i="19"/>
  <c r="I22" i="19" s="1"/>
  <c r="K22" i="19" s="1"/>
  <c r="F22" i="19"/>
  <c r="E22" i="19"/>
  <c r="D22" i="19"/>
  <c r="C22" i="19"/>
  <c r="B22" i="19"/>
  <c r="H21" i="19"/>
  <c r="G21" i="19"/>
  <c r="I21" i="19" s="1"/>
  <c r="E21" i="19"/>
  <c r="D21" i="19"/>
  <c r="C21" i="19"/>
  <c r="B21" i="19"/>
  <c r="H20" i="19"/>
  <c r="I20" i="19" s="1"/>
  <c r="G20" i="19"/>
  <c r="E20" i="19"/>
  <c r="D20" i="19"/>
  <c r="C20" i="19"/>
  <c r="B20" i="19"/>
  <c r="I19" i="19"/>
  <c r="H19" i="19"/>
  <c r="G19" i="19"/>
  <c r="E19" i="19"/>
  <c r="D19" i="19"/>
  <c r="C19" i="19"/>
  <c r="B19" i="19"/>
  <c r="H18" i="19"/>
  <c r="G18" i="19"/>
  <c r="I18" i="19" s="1"/>
  <c r="K18" i="19" s="1"/>
  <c r="F18" i="19"/>
  <c r="E18" i="19"/>
  <c r="D18" i="19"/>
  <c r="C18" i="19"/>
  <c r="B18" i="19"/>
  <c r="H17" i="19"/>
  <c r="G17" i="19"/>
  <c r="I17" i="19" s="1"/>
  <c r="E17" i="19"/>
  <c r="D17" i="19"/>
  <c r="C17" i="19"/>
  <c r="B17" i="19"/>
  <c r="H16" i="19"/>
  <c r="I16" i="19" s="1"/>
  <c r="G16" i="19"/>
  <c r="E16" i="19"/>
  <c r="D16" i="19"/>
  <c r="C16" i="19"/>
  <c r="B16" i="19"/>
  <c r="I15" i="19"/>
  <c r="H15" i="19"/>
  <c r="G15" i="19"/>
  <c r="E15" i="19"/>
  <c r="D15" i="19"/>
  <c r="C15" i="19"/>
  <c r="B15" i="19"/>
  <c r="H14" i="19"/>
  <c r="G14" i="19"/>
  <c r="I14" i="19" s="1"/>
  <c r="K14" i="19" s="1"/>
  <c r="F14" i="19"/>
  <c r="E14" i="19"/>
  <c r="D14" i="19"/>
  <c r="C14" i="19"/>
  <c r="B14" i="19"/>
  <c r="H13" i="19"/>
  <c r="G13" i="19"/>
  <c r="I13" i="19" s="1"/>
  <c r="E13" i="19"/>
  <c r="D13" i="19"/>
  <c r="C13" i="19"/>
  <c r="B13" i="19"/>
  <c r="H12" i="19"/>
  <c r="I12" i="19" s="1"/>
  <c r="G12" i="19"/>
  <c r="E12" i="19"/>
  <c r="D12" i="19"/>
  <c r="C12" i="19"/>
  <c r="B12" i="19"/>
  <c r="I11" i="19"/>
  <c r="H11" i="19"/>
  <c r="G11" i="19"/>
  <c r="E11" i="19"/>
  <c r="D11" i="19"/>
  <c r="C11" i="19"/>
  <c r="B11" i="19"/>
  <c r="H107" i="17"/>
  <c r="I107" i="17" s="1"/>
  <c r="G107" i="17"/>
  <c r="E107" i="17"/>
  <c r="D107" i="17"/>
  <c r="K107" i="17" s="1"/>
  <c r="C107" i="17"/>
  <c r="B107" i="17"/>
  <c r="H106" i="17"/>
  <c r="G106" i="17"/>
  <c r="I106" i="17" s="1"/>
  <c r="E106" i="17"/>
  <c r="D106" i="17"/>
  <c r="C106" i="17"/>
  <c r="B106" i="17"/>
  <c r="I105" i="17"/>
  <c r="H105" i="17"/>
  <c r="G105" i="17"/>
  <c r="E105" i="17"/>
  <c r="D105" i="17"/>
  <c r="C105" i="17"/>
  <c r="B105" i="17"/>
  <c r="I104" i="17"/>
  <c r="H104" i="17"/>
  <c r="G104" i="17"/>
  <c r="F104" i="17"/>
  <c r="K104" i="17" s="1"/>
  <c r="E104" i="17"/>
  <c r="D104" i="17"/>
  <c r="C104" i="17"/>
  <c r="B104" i="17"/>
  <c r="K103" i="17"/>
  <c r="H103" i="17"/>
  <c r="G103" i="17"/>
  <c r="I103" i="17" s="1"/>
  <c r="F103" i="17"/>
  <c r="E103" i="17"/>
  <c r="D103" i="17"/>
  <c r="C103" i="17"/>
  <c r="B103" i="17"/>
  <c r="H102" i="17"/>
  <c r="G102" i="17"/>
  <c r="I102" i="17" s="1"/>
  <c r="E102" i="17"/>
  <c r="D102" i="17"/>
  <c r="C102" i="17"/>
  <c r="B102" i="17"/>
  <c r="I101" i="17"/>
  <c r="H101" i="17"/>
  <c r="G101" i="17"/>
  <c r="E101" i="17"/>
  <c r="D101" i="17"/>
  <c r="C101" i="17"/>
  <c r="B101" i="17"/>
  <c r="I100" i="17"/>
  <c r="H100" i="17"/>
  <c r="G100" i="17"/>
  <c r="F100" i="17"/>
  <c r="K100" i="17" s="1"/>
  <c r="E100" i="17"/>
  <c r="D100" i="17"/>
  <c r="C100" i="17"/>
  <c r="B100" i="17"/>
  <c r="H99" i="17"/>
  <c r="G99" i="17"/>
  <c r="I99" i="17" s="1"/>
  <c r="F99" i="17"/>
  <c r="E99" i="17"/>
  <c r="D99" i="17"/>
  <c r="C99" i="17"/>
  <c r="B99" i="17"/>
  <c r="H98" i="17"/>
  <c r="G98" i="17"/>
  <c r="I98" i="17" s="1"/>
  <c r="E98" i="17"/>
  <c r="D98" i="17"/>
  <c r="C98" i="17"/>
  <c r="B98" i="17"/>
  <c r="I97" i="17"/>
  <c r="H97" i="17"/>
  <c r="G97" i="17"/>
  <c r="E97" i="17"/>
  <c r="D97" i="17"/>
  <c r="K97" i="17" s="1"/>
  <c r="C97" i="17"/>
  <c r="B97" i="17"/>
  <c r="I96" i="17"/>
  <c r="H96" i="17"/>
  <c r="G96" i="17"/>
  <c r="F96" i="17"/>
  <c r="K96" i="17" s="1"/>
  <c r="E96" i="17"/>
  <c r="D96" i="17"/>
  <c r="C96" i="17"/>
  <c r="B96" i="17"/>
  <c r="H95" i="17"/>
  <c r="G95" i="17"/>
  <c r="I95" i="17" s="1"/>
  <c r="F95" i="17"/>
  <c r="E95" i="17"/>
  <c r="D95" i="17"/>
  <c r="C95" i="17"/>
  <c r="B95" i="17"/>
  <c r="H94" i="17"/>
  <c r="G94" i="17"/>
  <c r="I94" i="17" s="1"/>
  <c r="E94" i="17"/>
  <c r="D94" i="17"/>
  <c r="C94" i="17"/>
  <c r="B94" i="17"/>
  <c r="I93" i="17"/>
  <c r="H93" i="17"/>
  <c r="G93" i="17"/>
  <c r="E93" i="17"/>
  <c r="D93" i="17"/>
  <c r="C93" i="17"/>
  <c r="B93" i="17"/>
  <c r="K92" i="17"/>
  <c r="I92" i="17"/>
  <c r="H92" i="17"/>
  <c r="G92" i="17"/>
  <c r="F92" i="17"/>
  <c r="E92" i="17"/>
  <c r="D92" i="17"/>
  <c r="C92" i="17"/>
  <c r="B92" i="17"/>
  <c r="H91" i="17"/>
  <c r="G91" i="17"/>
  <c r="I91" i="17" s="1"/>
  <c r="F91" i="17"/>
  <c r="E91" i="17"/>
  <c r="D91" i="17"/>
  <c r="C91" i="17"/>
  <c r="B91" i="17"/>
  <c r="H90" i="17"/>
  <c r="G90" i="17"/>
  <c r="I90" i="17" s="1"/>
  <c r="E90" i="17"/>
  <c r="D90" i="17"/>
  <c r="C90" i="17"/>
  <c r="B90" i="17"/>
  <c r="I89" i="17"/>
  <c r="H89" i="17"/>
  <c r="G89" i="17"/>
  <c r="E89" i="17"/>
  <c r="D89" i="17"/>
  <c r="C89" i="17"/>
  <c r="B89" i="17"/>
  <c r="I88" i="17"/>
  <c r="H88" i="17"/>
  <c r="G88" i="17"/>
  <c r="F88" i="17"/>
  <c r="K88" i="17" s="1"/>
  <c r="E88" i="17"/>
  <c r="D88" i="17"/>
  <c r="C88" i="17"/>
  <c r="B88" i="17"/>
  <c r="H87" i="17"/>
  <c r="G87" i="17"/>
  <c r="I87" i="17" s="1"/>
  <c r="F87" i="17"/>
  <c r="E87" i="17"/>
  <c r="D87" i="17"/>
  <c r="C87" i="17"/>
  <c r="B87" i="17"/>
  <c r="H86" i="17"/>
  <c r="G86" i="17"/>
  <c r="I86" i="17" s="1"/>
  <c r="E86" i="17"/>
  <c r="D86" i="17"/>
  <c r="C86" i="17"/>
  <c r="B86" i="17"/>
  <c r="I85" i="17"/>
  <c r="H85" i="17"/>
  <c r="G85" i="17"/>
  <c r="E85" i="17"/>
  <c r="D85" i="17"/>
  <c r="C85" i="17"/>
  <c r="B85" i="17"/>
  <c r="I84" i="17"/>
  <c r="H84" i="17"/>
  <c r="G84" i="17"/>
  <c r="F84" i="17"/>
  <c r="K84" i="17" s="1"/>
  <c r="E84" i="17"/>
  <c r="D84" i="17"/>
  <c r="C84" i="17"/>
  <c r="B84" i="17"/>
  <c r="H83" i="17"/>
  <c r="G83" i="17"/>
  <c r="I83" i="17" s="1"/>
  <c r="F83" i="17"/>
  <c r="E83" i="17"/>
  <c r="D83" i="17"/>
  <c r="C83" i="17"/>
  <c r="B83" i="17"/>
  <c r="H82" i="17"/>
  <c r="G82" i="17"/>
  <c r="I82" i="17" s="1"/>
  <c r="E82" i="17"/>
  <c r="D82" i="17"/>
  <c r="C82" i="17"/>
  <c r="B82" i="17"/>
  <c r="I81" i="17"/>
  <c r="H81" i="17"/>
  <c r="G81" i="17"/>
  <c r="E81" i="17"/>
  <c r="D81" i="17"/>
  <c r="C81" i="17"/>
  <c r="B81" i="17"/>
  <c r="I80" i="17"/>
  <c r="H80" i="17"/>
  <c r="G80" i="17"/>
  <c r="F80" i="17"/>
  <c r="K80" i="17" s="1"/>
  <c r="E80" i="17"/>
  <c r="D80" i="17"/>
  <c r="C80" i="17"/>
  <c r="B80" i="17"/>
  <c r="H79" i="17"/>
  <c r="G79" i="17"/>
  <c r="I79" i="17" s="1"/>
  <c r="F79" i="17"/>
  <c r="E79" i="17"/>
  <c r="D79" i="17"/>
  <c r="C79" i="17"/>
  <c r="B79" i="17"/>
  <c r="H78" i="17"/>
  <c r="G78" i="17"/>
  <c r="I78" i="17" s="1"/>
  <c r="E78" i="17"/>
  <c r="D78" i="17"/>
  <c r="C78" i="17"/>
  <c r="B78" i="17"/>
  <c r="I77" i="17"/>
  <c r="H77" i="17"/>
  <c r="G77" i="17"/>
  <c r="E77" i="17"/>
  <c r="D77" i="17"/>
  <c r="K77" i="17" s="1"/>
  <c r="C77" i="17"/>
  <c r="B77" i="17"/>
  <c r="I76" i="17"/>
  <c r="H76" i="17"/>
  <c r="G76" i="17"/>
  <c r="F76" i="17"/>
  <c r="K76" i="17" s="1"/>
  <c r="E76" i="17"/>
  <c r="D76" i="17"/>
  <c r="C76" i="17"/>
  <c r="B76" i="17"/>
  <c r="H75" i="17"/>
  <c r="G75" i="17"/>
  <c r="I75" i="17" s="1"/>
  <c r="F75" i="17"/>
  <c r="E75" i="17"/>
  <c r="D75" i="17"/>
  <c r="C75" i="17"/>
  <c r="B75" i="17"/>
  <c r="H74" i="17"/>
  <c r="G74" i="17"/>
  <c r="I74" i="17" s="1"/>
  <c r="E74" i="17"/>
  <c r="D74" i="17"/>
  <c r="C74" i="17"/>
  <c r="B74" i="17"/>
  <c r="I73" i="17"/>
  <c r="H73" i="17"/>
  <c r="G73" i="17"/>
  <c r="E73" i="17"/>
  <c r="D73" i="17"/>
  <c r="C73" i="17"/>
  <c r="B73" i="17"/>
  <c r="I72" i="17"/>
  <c r="H72" i="17"/>
  <c r="G72" i="17"/>
  <c r="F72" i="17"/>
  <c r="K72" i="17" s="1"/>
  <c r="E72" i="17"/>
  <c r="D72" i="17"/>
  <c r="C72" i="17"/>
  <c r="B72" i="17"/>
  <c r="H71" i="17"/>
  <c r="G71" i="17"/>
  <c r="I71" i="17" s="1"/>
  <c r="F71" i="17"/>
  <c r="E71" i="17"/>
  <c r="D71" i="17"/>
  <c r="C71" i="17"/>
  <c r="B71" i="17"/>
  <c r="H70" i="17"/>
  <c r="G70" i="17"/>
  <c r="I70" i="17" s="1"/>
  <c r="E70" i="17"/>
  <c r="D70" i="17"/>
  <c r="C70" i="17"/>
  <c r="B70" i="17"/>
  <c r="I69" i="17"/>
  <c r="H69" i="17"/>
  <c r="G69" i="17"/>
  <c r="E69" i="17"/>
  <c r="D69" i="17"/>
  <c r="K69" i="17" s="1"/>
  <c r="C69" i="17"/>
  <c r="B69" i="17"/>
  <c r="I68" i="17"/>
  <c r="H68" i="17"/>
  <c r="G68" i="17"/>
  <c r="F68" i="17"/>
  <c r="K68" i="17" s="1"/>
  <c r="E68" i="17"/>
  <c r="D68" i="17"/>
  <c r="C68" i="17"/>
  <c r="B68" i="17"/>
  <c r="H67" i="17"/>
  <c r="G67" i="17"/>
  <c r="I67" i="17" s="1"/>
  <c r="F67" i="17"/>
  <c r="E67" i="17"/>
  <c r="D67" i="17"/>
  <c r="C67" i="17"/>
  <c r="B67" i="17"/>
  <c r="H66" i="17"/>
  <c r="G66" i="17"/>
  <c r="I66" i="17" s="1"/>
  <c r="E66" i="17"/>
  <c r="D66" i="17"/>
  <c r="C66" i="17"/>
  <c r="B66" i="17"/>
  <c r="I65" i="17"/>
  <c r="H65" i="17"/>
  <c r="G65" i="17"/>
  <c r="E65" i="17"/>
  <c r="D65" i="17"/>
  <c r="C65" i="17"/>
  <c r="B65" i="17"/>
  <c r="I64" i="17"/>
  <c r="H64" i="17"/>
  <c r="G64" i="17"/>
  <c r="F64" i="17"/>
  <c r="K64" i="17" s="1"/>
  <c r="E64" i="17"/>
  <c r="D64" i="17"/>
  <c r="C64" i="17"/>
  <c r="B64" i="17"/>
  <c r="H63" i="17"/>
  <c r="G63" i="17"/>
  <c r="I63" i="17" s="1"/>
  <c r="F63" i="17"/>
  <c r="E63" i="17"/>
  <c r="D63" i="17"/>
  <c r="C63" i="17"/>
  <c r="B63" i="17"/>
  <c r="H62" i="17"/>
  <c r="G62" i="17"/>
  <c r="I62" i="17" s="1"/>
  <c r="E62" i="17"/>
  <c r="D62" i="17"/>
  <c r="C62" i="17"/>
  <c r="B62" i="17"/>
  <c r="I61" i="17"/>
  <c r="H61" i="17"/>
  <c r="G61" i="17"/>
  <c r="E61" i="17"/>
  <c r="D61" i="17"/>
  <c r="C61" i="17"/>
  <c r="B61" i="17"/>
  <c r="K60" i="17"/>
  <c r="I60" i="17"/>
  <c r="H60" i="17"/>
  <c r="G60" i="17"/>
  <c r="F60" i="17"/>
  <c r="E60" i="17"/>
  <c r="D60" i="17"/>
  <c r="C60" i="17"/>
  <c r="B60" i="17"/>
  <c r="H59" i="17"/>
  <c r="G59" i="17"/>
  <c r="I59" i="17" s="1"/>
  <c r="F59" i="17"/>
  <c r="E59" i="17"/>
  <c r="D59" i="17"/>
  <c r="C59" i="17"/>
  <c r="B59" i="17"/>
  <c r="H58" i="17"/>
  <c r="G58" i="17"/>
  <c r="I58" i="17" s="1"/>
  <c r="E58" i="17"/>
  <c r="D58" i="17"/>
  <c r="C58" i="17"/>
  <c r="B58" i="17"/>
  <c r="I57" i="17"/>
  <c r="H57" i="17"/>
  <c r="G57" i="17"/>
  <c r="E57" i="17"/>
  <c r="D57" i="17"/>
  <c r="C57" i="17"/>
  <c r="B57" i="17"/>
  <c r="I56" i="17"/>
  <c r="H56" i="17"/>
  <c r="G56" i="17"/>
  <c r="F56" i="17"/>
  <c r="K56" i="17" s="1"/>
  <c r="E56" i="17"/>
  <c r="D56" i="17"/>
  <c r="C56" i="17"/>
  <c r="B56" i="17"/>
  <c r="H55" i="17"/>
  <c r="G55" i="17"/>
  <c r="I55" i="17" s="1"/>
  <c r="F55" i="17"/>
  <c r="E55" i="17"/>
  <c r="D55" i="17"/>
  <c r="C55" i="17"/>
  <c r="B55" i="17"/>
  <c r="H54" i="17"/>
  <c r="G54" i="17"/>
  <c r="I54" i="17" s="1"/>
  <c r="E54" i="17"/>
  <c r="D54" i="17"/>
  <c r="C54" i="17"/>
  <c r="B54" i="17"/>
  <c r="I53" i="17"/>
  <c r="H53" i="17"/>
  <c r="G53" i="17"/>
  <c r="E53" i="17"/>
  <c r="D53" i="17"/>
  <c r="C53" i="17"/>
  <c r="B53" i="17"/>
  <c r="I52" i="17"/>
  <c r="H52" i="17"/>
  <c r="G52" i="17"/>
  <c r="F52" i="17"/>
  <c r="K52" i="17" s="1"/>
  <c r="E52" i="17"/>
  <c r="D52" i="17"/>
  <c r="C52" i="17"/>
  <c r="B52" i="17"/>
  <c r="H51" i="17"/>
  <c r="G51" i="17"/>
  <c r="I51" i="17" s="1"/>
  <c r="F51" i="17"/>
  <c r="E51" i="17"/>
  <c r="D51" i="17"/>
  <c r="C51" i="17"/>
  <c r="B51" i="17"/>
  <c r="H50" i="17"/>
  <c r="G50" i="17"/>
  <c r="I50" i="17" s="1"/>
  <c r="E50" i="17"/>
  <c r="D50" i="17"/>
  <c r="C50" i="17"/>
  <c r="B50" i="17"/>
  <c r="I49" i="17"/>
  <c r="H49" i="17"/>
  <c r="G49" i="17"/>
  <c r="E49" i="17"/>
  <c r="D49" i="17"/>
  <c r="C49" i="17"/>
  <c r="B49" i="17"/>
  <c r="K48" i="17"/>
  <c r="I48" i="17"/>
  <c r="H48" i="17"/>
  <c r="G48" i="17"/>
  <c r="F48" i="17"/>
  <c r="E48" i="17"/>
  <c r="D48" i="17"/>
  <c r="C48" i="17"/>
  <c r="B48" i="17"/>
  <c r="H47" i="17"/>
  <c r="G47" i="17"/>
  <c r="I47" i="17" s="1"/>
  <c r="F47" i="17"/>
  <c r="E47" i="17"/>
  <c r="D47" i="17"/>
  <c r="C47" i="17"/>
  <c r="B47" i="17"/>
  <c r="H46" i="17"/>
  <c r="G46" i="17"/>
  <c r="I46" i="17" s="1"/>
  <c r="E46" i="17"/>
  <c r="D46" i="17"/>
  <c r="C46" i="17"/>
  <c r="B46" i="17"/>
  <c r="I45" i="17"/>
  <c r="H45" i="17"/>
  <c r="G45" i="17"/>
  <c r="E45" i="17"/>
  <c r="D45" i="17"/>
  <c r="C45" i="17"/>
  <c r="B45" i="17"/>
  <c r="I44" i="17"/>
  <c r="H44" i="17"/>
  <c r="G44" i="17"/>
  <c r="F44" i="17"/>
  <c r="K44" i="17" s="1"/>
  <c r="E44" i="17"/>
  <c r="D44" i="17"/>
  <c r="C44" i="17"/>
  <c r="B44" i="17"/>
  <c r="K43" i="17"/>
  <c r="H43" i="17"/>
  <c r="G43" i="17"/>
  <c r="I43" i="17" s="1"/>
  <c r="F43" i="17"/>
  <c r="E43" i="17"/>
  <c r="D43" i="17"/>
  <c r="C43" i="17"/>
  <c r="B43" i="17"/>
  <c r="H42" i="17"/>
  <c r="G42" i="17"/>
  <c r="I42" i="17" s="1"/>
  <c r="E42" i="17"/>
  <c r="D42" i="17"/>
  <c r="C42" i="17"/>
  <c r="B42" i="17"/>
  <c r="I41" i="17"/>
  <c r="H41" i="17"/>
  <c r="G41" i="17"/>
  <c r="E41" i="17"/>
  <c r="D41" i="17"/>
  <c r="C41" i="17"/>
  <c r="B41" i="17"/>
  <c r="I40" i="17"/>
  <c r="H40" i="17"/>
  <c r="G40" i="17"/>
  <c r="F40" i="17"/>
  <c r="K40" i="17" s="1"/>
  <c r="E40" i="17"/>
  <c r="D40" i="17"/>
  <c r="C40" i="17"/>
  <c r="B40" i="17"/>
  <c r="H39" i="17"/>
  <c r="G39" i="17"/>
  <c r="I39" i="17" s="1"/>
  <c r="F39" i="17"/>
  <c r="E39" i="17"/>
  <c r="D39" i="17"/>
  <c r="C39" i="17"/>
  <c r="B39" i="17"/>
  <c r="H38" i="17"/>
  <c r="G38" i="17"/>
  <c r="I38" i="17" s="1"/>
  <c r="E38" i="17"/>
  <c r="D38" i="17"/>
  <c r="C38" i="17"/>
  <c r="B38" i="17"/>
  <c r="I37" i="17"/>
  <c r="H37" i="17"/>
  <c r="G37" i="17"/>
  <c r="E37" i="17"/>
  <c r="D37" i="17"/>
  <c r="C37" i="17"/>
  <c r="B37" i="17"/>
  <c r="I36" i="17"/>
  <c r="H36" i="17"/>
  <c r="G36" i="17"/>
  <c r="F36" i="17"/>
  <c r="K36" i="17" s="1"/>
  <c r="E36" i="17"/>
  <c r="D36" i="17"/>
  <c r="C36" i="17"/>
  <c r="B36" i="17"/>
  <c r="K35" i="17"/>
  <c r="H35" i="17"/>
  <c r="G35" i="17"/>
  <c r="I35" i="17" s="1"/>
  <c r="F35" i="17"/>
  <c r="E35" i="17"/>
  <c r="D35" i="17"/>
  <c r="C35" i="17"/>
  <c r="B35" i="17"/>
  <c r="H34" i="17"/>
  <c r="G34" i="17"/>
  <c r="I34" i="17" s="1"/>
  <c r="E34" i="17"/>
  <c r="D34" i="17"/>
  <c r="C34" i="17"/>
  <c r="B34" i="17"/>
  <c r="I33" i="17"/>
  <c r="H33" i="17"/>
  <c r="G33" i="17"/>
  <c r="E33" i="17"/>
  <c r="D33" i="17"/>
  <c r="C33" i="17"/>
  <c r="B33" i="17"/>
  <c r="I32" i="17"/>
  <c r="H32" i="17"/>
  <c r="G32" i="17"/>
  <c r="F32" i="17"/>
  <c r="K32" i="17" s="1"/>
  <c r="E32" i="17"/>
  <c r="D32" i="17"/>
  <c r="C32" i="17"/>
  <c r="B32" i="17"/>
  <c r="H31" i="17"/>
  <c r="G31" i="17"/>
  <c r="I31" i="17" s="1"/>
  <c r="F31" i="17"/>
  <c r="E31" i="17"/>
  <c r="D31" i="17"/>
  <c r="C31" i="17"/>
  <c r="B31" i="17"/>
  <c r="H30" i="17"/>
  <c r="G30" i="17"/>
  <c r="I30" i="17" s="1"/>
  <c r="E30" i="17"/>
  <c r="D30" i="17"/>
  <c r="K30" i="17" s="1"/>
  <c r="C30" i="17"/>
  <c r="B30" i="17"/>
  <c r="I29" i="17"/>
  <c r="H29" i="17"/>
  <c r="G29" i="17"/>
  <c r="E29" i="17"/>
  <c r="D29" i="17"/>
  <c r="C29" i="17"/>
  <c r="B29" i="17"/>
  <c r="I28" i="17"/>
  <c r="H28" i="17"/>
  <c r="G28" i="17"/>
  <c r="F28" i="17"/>
  <c r="K28" i="17" s="1"/>
  <c r="E28" i="17"/>
  <c r="D28" i="17"/>
  <c r="C28" i="17"/>
  <c r="B28" i="17"/>
  <c r="H27" i="17"/>
  <c r="G27" i="17"/>
  <c r="I27" i="17" s="1"/>
  <c r="F27" i="17"/>
  <c r="E27" i="17"/>
  <c r="D27" i="17"/>
  <c r="C27" i="17"/>
  <c r="B27" i="17"/>
  <c r="H26" i="17"/>
  <c r="G26" i="17"/>
  <c r="I26" i="17" s="1"/>
  <c r="E26" i="17"/>
  <c r="D26" i="17"/>
  <c r="K26" i="17" s="1"/>
  <c r="C26" i="17"/>
  <c r="B26" i="17"/>
  <c r="I25" i="17"/>
  <c r="H25" i="17"/>
  <c r="G25" i="17"/>
  <c r="E25" i="17"/>
  <c r="D25" i="17"/>
  <c r="C25" i="17"/>
  <c r="B25" i="17"/>
  <c r="I24" i="17"/>
  <c r="H24" i="17"/>
  <c r="G24" i="17"/>
  <c r="F24" i="17"/>
  <c r="K24" i="17" s="1"/>
  <c r="E24" i="17"/>
  <c r="D24" i="17"/>
  <c r="C24" i="17"/>
  <c r="B24" i="17"/>
  <c r="H23" i="17"/>
  <c r="G23" i="17"/>
  <c r="I23" i="17" s="1"/>
  <c r="F23" i="17"/>
  <c r="E23" i="17"/>
  <c r="D23" i="17"/>
  <c r="C23" i="17"/>
  <c r="B23" i="17"/>
  <c r="H22" i="17"/>
  <c r="G22" i="17"/>
  <c r="I22" i="17" s="1"/>
  <c r="E22" i="17"/>
  <c r="D22" i="17"/>
  <c r="C22" i="17"/>
  <c r="B22" i="17"/>
  <c r="I21" i="17"/>
  <c r="H21" i="17"/>
  <c r="G21" i="17"/>
  <c r="E21" i="17"/>
  <c r="D21" i="17"/>
  <c r="C21" i="17"/>
  <c r="B21" i="17"/>
  <c r="I20" i="17"/>
  <c r="H20" i="17"/>
  <c r="G20" i="17"/>
  <c r="F20" i="17"/>
  <c r="K20" i="17" s="1"/>
  <c r="E20" i="17"/>
  <c r="D20" i="17"/>
  <c r="C20" i="17"/>
  <c r="B20" i="17"/>
  <c r="H19" i="17"/>
  <c r="G19" i="17"/>
  <c r="I19" i="17" s="1"/>
  <c r="F19" i="17"/>
  <c r="E19" i="17"/>
  <c r="D19" i="17"/>
  <c r="C19" i="17"/>
  <c r="B19" i="17"/>
  <c r="H18" i="17"/>
  <c r="G18" i="17"/>
  <c r="I18" i="17" s="1"/>
  <c r="E18" i="17"/>
  <c r="D18" i="17"/>
  <c r="C18" i="17"/>
  <c r="B18" i="17"/>
  <c r="I17" i="17"/>
  <c r="H17" i="17"/>
  <c r="G17" i="17"/>
  <c r="E17" i="17"/>
  <c r="D17" i="17"/>
  <c r="C17" i="17"/>
  <c r="B17" i="17"/>
  <c r="I16" i="17"/>
  <c r="H16" i="17"/>
  <c r="G16" i="17"/>
  <c r="F16" i="17"/>
  <c r="K16" i="17" s="1"/>
  <c r="E16" i="17"/>
  <c r="D16" i="17"/>
  <c r="C16" i="17"/>
  <c r="B16" i="17"/>
  <c r="H15" i="17"/>
  <c r="G15" i="17"/>
  <c r="I15" i="17" s="1"/>
  <c r="F15" i="17"/>
  <c r="E15" i="17"/>
  <c r="D15" i="17"/>
  <c r="C15" i="17"/>
  <c r="B15" i="17"/>
  <c r="H14" i="17"/>
  <c r="G14" i="17"/>
  <c r="I14" i="17" s="1"/>
  <c r="E14" i="17"/>
  <c r="D14" i="17"/>
  <c r="C14" i="17"/>
  <c r="B14" i="17"/>
  <c r="I13" i="17"/>
  <c r="H13" i="17"/>
  <c r="G13" i="17"/>
  <c r="E13" i="17"/>
  <c r="D13" i="17"/>
  <c r="C13" i="17"/>
  <c r="B13" i="17"/>
  <c r="I12" i="17"/>
  <c r="H12" i="17"/>
  <c r="G12" i="17"/>
  <c r="F12" i="17"/>
  <c r="K12" i="17" s="1"/>
  <c r="E12" i="17"/>
  <c r="D12" i="17"/>
  <c r="C12" i="17"/>
  <c r="B12" i="17"/>
  <c r="H11" i="17"/>
  <c r="G11" i="17"/>
  <c r="I11" i="17" s="1"/>
  <c r="F11" i="17"/>
  <c r="E11" i="17"/>
  <c r="D11" i="17"/>
  <c r="C11" i="17"/>
  <c r="B11" i="17"/>
  <c r="E107" i="16"/>
  <c r="D107" i="16"/>
  <c r="C107" i="16"/>
  <c r="B107" i="16"/>
  <c r="E106" i="16"/>
  <c r="D106" i="16"/>
  <c r="C106" i="16"/>
  <c r="B106" i="16"/>
  <c r="E105" i="16"/>
  <c r="D105" i="16"/>
  <c r="C105" i="16"/>
  <c r="B105" i="16"/>
  <c r="E104" i="16"/>
  <c r="D104" i="16"/>
  <c r="C104" i="16"/>
  <c r="B104" i="16"/>
  <c r="E103" i="16"/>
  <c r="D103" i="16"/>
  <c r="C103" i="16"/>
  <c r="B103" i="16"/>
  <c r="E102" i="16"/>
  <c r="D102" i="16"/>
  <c r="C102" i="16"/>
  <c r="B102" i="16"/>
  <c r="E101" i="16"/>
  <c r="D101" i="16"/>
  <c r="C101" i="16"/>
  <c r="B101" i="16"/>
  <c r="E100" i="16"/>
  <c r="D100" i="16"/>
  <c r="C100" i="16"/>
  <c r="B100" i="16"/>
  <c r="E99" i="16"/>
  <c r="D99" i="16"/>
  <c r="C99" i="16"/>
  <c r="B99" i="16"/>
  <c r="E98" i="16"/>
  <c r="D98" i="16"/>
  <c r="C98" i="16"/>
  <c r="B98" i="16"/>
  <c r="E97" i="16"/>
  <c r="D97" i="16"/>
  <c r="C97" i="16"/>
  <c r="B97" i="16"/>
  <c r="E96" i="16"/>
  <c r="D96" i="16"/>
  <c r="C96" i="16"/>
  <c r="B96" i="16"/>
  <c r="E95" i="16"/>
  <c r="D95" i="16"/>
  <c r="C95" i="16"/>
  <c r="B95" i="16"/>
  <c r="E94" i="16"/>
  <c r="D94" i="16"/>
  <c r="C94" i="16"/>
  <c r="B94" i="16"/>
  <c r="E93" i="16"/>
  <c r="D93" i="16"/>
  <c r="C93" i="16"/>
  <c r="B93" i="16"/>
  <c r="E92" i="16"/>
  <c r="D92" i="16"/>
  <c r="C92" i="16"/>
  <c r="B92" i="16"/>
  <c r="E91" i="16"/>
  <c r="D91" i="16"/>
  <c r="C91" i="16"/>
  <c r="B91" i="16"/>
  <c r="E90" i="16"/>
  <c r="D90" i="16"/>
  <c r="C90" i="16"/>
  <c r="B90" i="16"/>
  <c r="E89" i="16"/>
  <c r="D89" i="16"/>
  <c r="C89" i="16"/>
  <c r="B89" i="16"/>
  <c r="E88" i="16"/>
  <c r="D88" i="16"/>
  <c r="C88" i="16"/>
  <c r="B88" i="16"/>
  <c r="E87" i="16"/>
  <c r="D87" i="16"/>
  <c r="C87" i="16"/>
  <c r="B87" i="16"/>
  <c r="E86" i="16"/>
  <c r="D86" i="16"/>
  <c r="C86" i="16"/>
  <c r="B86" i="16"/>
  <c r="E85" i="16"/>
  <c r="D85" i="16"/>
  <c r="C85" i="16"/>
  <c r="B85" i="16"/>
  <c r="E84" i="16"/>
  <c r="D84" i="16"/>
  <c r="C84" i="16"/>
  <c r="B84" i="16"/>
  <c r="E83" i="16"/>
  <c r="D83" i="16"/>
  <c r="C83" i="16"/>
  <c r="B83" i="16"/>
  <c r="E82" i="16"/>
  <c r="D82" i="16"/>
  <c r="C82" i="16"/>
  <c r="B82" i="16"/>
  <c r="E81" i="16"/>
  <c r="D81" i="16"/>
  <c r="C81" i="16"/>
  <c r="B81" i="16"/>
  <c r="E80" i="16"/>
  <c r="D80" i="16"/>
  <c r="C80" i="16"/>
  <c r="B80" i="16"/>
  <c r="E79" i="16"/>
  <c r="D79" i="16"/>
  <c r="C79" i="16"/>
  <c r="B79" i="16"/>
  <c r="E78" i="16"/>
  <c r="D78" i="16"/>
  <c r="C78" i="16"/>
  <c r="B78" i="16"/>
  <c r="E77" i="16"/>
  <c r="D77" i="16"/>
  <c r="C77" i="16"/>
  <c r="B77" i="16"/>
  <c r="E76" i="16"/>
  <c r="D76" i="16"/>
  <c r="C76" i="16"/>
  <c r="B76" i="16"/>
  <c r="E75" i="16"/>
  <c r="D75" i="16"/>
  <c r="C75" i="16"/>
  <c r="B75" i="16"/>
  <c r="E74" i="16"/>
  <c r="D74" i="16"/>
  <c r="C74" i="16"/>
  <c r="B74" i="16"/>
  <c r="E73" i="16"/>
  <c r="D73" i="16"/>
  <c r="C73" i="16"/>
  <c r="B73" i="16"/>
  <c r="E72" i="16"/>
  <c r="D72" i="16"/>
  <c r="C72" i="16"/>
  <c r="B72" i="16"/>
  <c r="E71" i="16"/>
  <c r="D71" i="16"/>
  <c r="C71" i="16"/>
  <c r="B71" i="16"/>
  <c r="E70" i="16"/>
  <c r="D70" i="16"/>
  <c r="C70" i="16"/>
  <c r="B70" i="16"/>
  <c r="E69" i="16"/>
  <c r="D69" i="16"/>
  <c r="C69" i="16"/>
  <c r="B69" i="16"/>
  <c r="E68" i="16"/>
  <c r="D68" i="16"/>
  <c r="C68" i="16"/>
  <c r="B68" i="16"/>
  <c r="E67" i="16"/>
  <c r="D67" i="16"/>
  <c r="C67" i="16"/>
  <c r="B67" i="16"/>
  <c r="E66" i="16"/>
  <c r="D66" i="16"/>
  <c r="C66" i="16"/>
  <c r="B66" i="16"/>
  <c r="E65" i="16"/>
  <c r="D65" i="16"/>
  <c r="C65" i="16"/>
  <c r="B65" i="16"/>
  <c r="E64" i="16"/>
  <c r="D64" i="16"/>
  <c r="C64" i="16"/>
  <c r="B64" i="16"/>
  <c r="E63" i="16"/>
  <c r="D63" i="16"/>
  <c r="C63" i="16"/>
  <c r="B63" i="16"/>
  <c r="E62" i="16"/>
  <c r="D62" i="16"/>
  <c r="C62" i="16"/>
  <c r="B62" i="16"/>
  <c r="E61" i="16"/>
  <c r="D61" i="16"/>
  <c r="C61" i="16"/>
  <c r="B61" i="16"/>
  <c r="E60" i="16"/>
  <c r="D60" i="16"/>
  <c r="C60" i="16"/>
  <c r="B60" i="16"/>
  <c r="E59" i="16"/>
  <c r="D59" i="16"/>
  <c r="C59" i="16"/>
  <c r="B59" i="16"/>
  <c r="E58" i="16"/>
  <c r="D58" i="16"/>
  <c r="C58" i="16"/>
  <c r="B58" i="16"/>
  <c r="E57" i="16"/>
  <c r="D57" i="16"/>
  <c r="C57" i="16"/>
  <c r="B57" i="16"/>
  <c r="E56" i="16"/>
  <c r="D56" i="16"/>
  <c r="C56" i="16"/>
  <c r="B56" i="16"/>
  <c r="E55" i="16"/>
  <c r="D55" i="16"/>
  <c r="C55" i="16"/>
  <c r="B55" i="16"/>
  <c r="E54" i="16"/>
  <c r="D54" i="16"/>
  <c r="C54" i="16"/>
  <c r="B54" i="16"/>
  <c r="E53" i="16"/>
  <c r="D53" i="16"/>
  <c r="C53" i="16"/>
  <c r="B53" i="16"/>
  <c r="E52" i="16"/>
  <c r="D52" i="16"/>
  <c r="C52" i="16"/>
  <c r="B52" i="16"/>
  <c r="E51" i="16"/>
  <c r="D51" i="16"/>
  <c r="C51" i="16"/>
  <c r="B51" i="16"/>
  <c r="E50" i="16"/>
  <c r="D50" i="16"/>
  <c r="C50" i="16"/>
  <c r="B50" i="16"/>
  <c r="E49" i="16"/>
  <c r="D49" i="16"/>
  <c r="C49" i="16"/>
  <c r="B49" i="16"/>
  <c r="E48" i="16"/>
  <c r="D48" i="16"/>
  <c r="C48" i="16"/>
  <c r="B48" i="16"/>
  <c r="E47" i="16"/>
  <c r="D47" i="16"/>
  <c r="C47" i="16"/>
  <c r="B47" i="16"/>
  <c r="E46" i="16"/>
  <c r="D46" i="16"/>
  <c r="C46" i="16"/>
  <c r="B46" i="16"/>
  <c r="E45" i="16"/>
  <c r="D45" i="16"/>
  <c r="C45" i="16"/>
  <c r="B45" i="16"/>
  <c r="E44" i="16"/>
  <c r="D44" i="16"/>
  <c r="C44" i="16"/>
  <c r="B44" i="16"/>
  <c r="E43" i="16"/>
  <c r="D43" i="16"/>
  <c r="C43" i="16"/>
  <c r="B43" i="16"/>
  <c r="E42" i="16"/>
  <c r="D42" i="16"/>
  <c r="C42" i="16"/>
  <c r="B42" i="16"/>
  <c r="E41" i="16"/>
  <c r="D41" i="16"/>
  <c r="C41" i="16"/>
  <c r="B41" i="16"/>
  <c r="E40" i="16"/>
  <c r="D40" i="16"/>
  <c r="C40" i="16"/>
  <c r="B40" i="16"/>
  <c r="E39" i="16"/>
  <c r="D39" i="16"/>
  <c r="C39" i="16"/>
  <c r="B39" i="16"/>
  <c r="E38" i="16"/>
  <c r="D38" i="16"/>
  <c r="C38" i="16"/>
  <c r="B38" i="16"/>
  <c r="E37" i="16"/>
  <c r="D37" i="16"/>
  <c r="C37" i="16"/>
  <c r="B37" i="16"/>
  <c r="E36" i="16"/>
  <c r="D36" i="16"/>
  <c r="C36" i="16"/>
  <c r="B36" i="16"/>
  <c r="E35" i="16"/>
  <c r="D35" i="16"/>
  <c r="C35" i="16"/>
  <c r="B35" i="16"/>
  <c r="E34" i="16"/>
  <c r="D34" i="16"/>
  <c r="C34" i="16"/>
  <c r="B34" i="16"/>
  <c r="E33" i="16"/>
  <c r="D33" i="16"/>
  <c r="C33" i="16"/>
  <c r="B33" i="16"/>
  <c r="E32" i="16"/>
  <c r="D32" i="16"/>
  <c r="C32" i="16"/>
  <c r="B32" i="16"/>
  <c r="E31" i="16"/>
  <c r="D31" i="16"/>
  <c r="C31" i="16"/>
  <c r="B31" i="16"/>
  <c r="E30" i="16"/>
  <c r="D30" i="16"/>
  <c r="C30" i="16"/>
  <c r="B30" i="16"/>
  <c r="E29" i="16"/>
  <c r="D29" i="16"/>
  <c r="C29" i="16"/>
  <c r="B29" i="16"/>
  <c r="E28" i="16"/>
  <c r="D28" i="16"/>
  <c r="C28" i="16"/>
  <c r="B28" i="16"/>
  <c r="E27" i="16"/>
  <c r="D27" i="16"/>
  <c r="C27" i="16"/>
  <c r="B27" i="16"/>
  <c r="E26" i="16"/>
  <c r="D26" i="16"/>
  <c r="C26" i="16"/>
  <c r="B26" i="16"/>
  <c r="E25" i="16"/>
  <c r="D25" i="16"/>
  <c r="C25" i="16"/>
  <c r="B25" i="16"/>
  <c r="E24" i="16"/>
  <c r="D24" i="16"/>
  <c r="C24" i="16"/>
  <c r="B24" i="16"/>
  <c r="E23" i="16"/>
  <c r="D23" i="16"/>
  <c r="C23" i="16"/>
  <c r="B23" i="16"/>
  <c r="E22" i="16"/>
  <c r="D22" i="16"/>
  <c r="C22" i="16"/>
  <c r="B22" i="16"/>
  <c r="E21" i="16"/>
  <c r="D21" i="16"/>
  <c r="C21" i="16"/>
  <c r="B21" i="16"/>
  <c r="E20" i="16"/>
  <c r="D20" i="16"/>
  <c r="C20" i="16"/>
  <c r="B20" i="16"/>
  <c r="E19" i="16"/>
  <c r="D19" i="16"/>
  <c r="C19" i="16"/>
  <c r="B19" i="16"/>
  <c r="E18" i="16"/>
  <c r="D18" i="16"/>
  <c r="C18" i="16"/>
  <c r="B18" i="16"/>
  <c r="E17" i="16"/>
  <c r="D17" i="16"/>
  <c r="C17" i="16"/>
  <c r="B17" i="16"/>
  <c r="E16" i="16"/>
  <c r="D16" i="16"/>
  <c r="C16" i="16"/>
  <c r="B16" i="16"/>
  <c r="E15" i="16"/>
  <c r="D15" i="16"/>
  <c r="C15" i="16"/>
  <c r="B15" i="16"/>
  <c r="E14" i="16"/>
  <c r="D14" i="16"/>
  <c r="C14" i="16"/>
  <c r="B14" i="16"/>
  <c r="E13" i="16"/>
  <c r="D13" i="16"/>
  <c r="C13" i="16"/>
  <c r="B13" i="16"/>
  <c r="E12" i="16"/>
  <c r="D12" i="16"/>
  <c r="C12" i="16"/>
  <c r="B12" i="16"/>
  <c r="E11" i="16"/>
  <c r="D11" i="16"/>
  <c r="C11" i="16"/>
  <c r="B11" i="16"/>
  <c r="H107" i="15"/>
  <c r="I107" i="15" s="1"/>
  <c r="G107" i="15"/>
  <c r="E107" i="15"/>
  <c r="D107" i="15"/>
  <c r="K107" i="15" s="1"/>
  <c r="C107" i="15"/>
  <c r="B107" i="15"/>
  <c r="I106" i="15"/>
  <c r="H106" i="15"/>
  <c r="G106" i="15"/>
  <c r="E106" i="15"/>
  <c r="D106" i="15"/>
  <c r="C106" i="15"/>
  <c r="B106" i="15"/>
  <c r="H105" i="15"/>
  <c r="G105" i="15"/>
  <c r="I105" i="15" s="1"/>
  <c r="K105" i="15" s="1"/>
  <c r="F105" i="15"/>
  <c r="E105" i="15"/>
  <c r="D105" i="15"/>
  <c r="C105" i="15"/>
  <c r="B105" i="15"/>
  <c r="H104" i="15"/>
  <c r="G104" i="15"/>
  <c r="I104" i="15" s="1"/>
  <c r="E104" i="15"/>
  <c r="D104" i="15"/>
  <c r="C104" i="15"/>
  <c r="B104" i="15"/>
  <c r="H103" i="15"/>
  <c r="I103" i="15" s="1"/>
  <c r="G103" i="15"/>
  <c r="E103" i="15"/>
  <c r="D103" i="15"/>
  <c r="K103" i="15" s="1"/>
  <c r="C103" i="15"/>
  <c r="B103" i="15"/>
  <c r="I102" i="15"/>
  <c r="H102" i="15"/>
  <c r="G102" i="15"/>
  <c r="E102" i="15"/>
  <c r="D102" i="15"/>
  <c r="C102" i="15"/>
  <c r="B102" i="15"/>
  <c r="H101" i="15"/>
  <c r="G101" i="15"/>
  <c r="I101" i="15" s="1"/>
  <c r="K101" i="15" s="1"/>
  <c r="F101" i="15"/>
  <c r="E101" i="15"/>
  <c r="D101" i="15"/>
  <c r="C101" i="15"/>
  <c r="B101" i="15"/>
  <c r="H100" i="15"/>
  <c r="G100" i="15"/>
  <c r="I100" i="15" s="1"/>
  <c r="E100" i="15"/>
  <c r="D100" i="15"/>
  <c r="C100" i="15"/>
  <c r="B100" i="15"/>
  <c r="H99" i="15"/>
  <c r="I99" i="15" s="1"/>
  <c r="G99" i="15"/>
  <c r="E99" i="15"/>
  <c r="D99" i="15"/>
  <c r="C99" i="15"/>
  <c r="B99" i="15"/>
  <c r="I98" i="15"/>
  <c r="H98" i="15"/>
  <c r="G98" i="15"/>
  <c r="E98" i="15"/>
  <c r="D98" i="15"/>
  <c r="C98" i="15"/>
  <c r="B98" i="15"/>
  <c r="K97" i="15"/>
  <c r="H97" i="15"/>
  <c r="G97" i="15"/>
  <c r="I97" i="15" s="1"/>
  <c r="F97" i="15"/>
  <c r="E97" i="15"/>
  <c r="D97" i="15"/>
  <c r="C97" i="15"/>
  <c r="B97" i="15"/>
  <c r="H96" i="15"/>
  <c r="G96" i="15"/>
  <c r="I96" i="15" s="1"/>
  <c r="E96" i="15"/>
  <c r="D96" i="15"/>
  <c r="C96" i="15"/>
  <c r="B96" i="15"/>
  <c r="H95" i="15"/>
  <c r="I95" i="15" s="1"/>
  <c r="G95" i="15"/>
  <c r="E95" i="15"/>
  <c r="D95" i="15"/>
  <c r="C95" i="15"/>
  <c r="B95" i="15"/>
  <c r="I94" i="15"/>
  <c r="H94" i="15"/>
  <c r="G94" i="15"/>
  <c r="E94" i="15"/>
  <c r="D94" i="15"/>
  <c r="C94" i="15"/>
  <c r="B94" i="15"/>
  <c r="H93" i="15"/>
  <c r="G93" i="15"/>
  <c r="I93" i="15" s="1"/>
  <c r="K93" i="15" s="1"/>
  <c r="F93" i="15"/>
  <c r="E93" i="15"/>
  <c r="D93" i="15"/>
  <c r="C93" i="15"/>
  <c r="B93" i="15"/>
  <c r="H92" i="15"/>
  <c r="G92" i="15"/>
  <c r="I92" i="15" s="1"/>
  <c r="E92" i="15"/>
  <c r="D92" i="15"/>
  <c r="K92" i="15" s="1"/>
  <c r="C92" i="15"/>
  <c r="B92" i="15"/>
  <c r="H91" i="15"/>
  <c r="I91" i="15" s="1"/>
  <c r="G91" i="15"/>
  <c r="E91" i="15"/>
  <c r="D91" i="15"/>
  <c r="C91" i="15"/>
  <c r="B91" i="15"/>
  <c r="I90" i="15"/>
  <c r="H90" i="15"/>
  <c r="G90" i="15"/>
  <c r="E90" i="15"/>
  <c r="D90" i="15"/>
  <c r="C90" i="15"/>
  <c r="B90" i="15"/>
  <c r="H89" i="15"/>
  <c r="G89" i="15"/>
  <c r="I89" i="15" s="1"/>
  <c r="K89" i="15" s="1"/>
  <c r="F89" i="15"/>
  <c r="E89" i="15"/>
  <c r="D89" i="15"/>
  <c r="C89" i="15"/>
  <c r="B89" i="15"/>
  <c r="H88" i="15"/>
  <c r="G88" i="15"/>
  <c r="I88" i="15" s="1"/>
  <c r="E88" i="15"/>
  <c r="D88" i="15"/>
  <c r="C88" i="15"/>
  <c r="B88" i="15"/>
  <c r="H87" i="15"/>
  <c r="I87" i="15" s="1"/>
  <c r="G87" i="15"/>
  <c r="E87" i="15"/>
  <c r="D87" i="15"/>
  <c r="C87" i="15"/>
  <c r="B87" i="15"/>
  <c r="I86" i="15"/>
  <c r="H86" i="15"/>
  <c r="G86" i="15"/>
  <c r="E86" i="15"/>
  <c r="D86" i="15"/>
  <c r="C86" i="15"/>
  <c r="B86" i="15"/>
  <c r="H85" i="15"/>
  <c r="G85" i="15"/>
  <c r="I85" i="15" s="1"/>
  <c r="K85" i="15" s="1"/>
  <c r="F85" i="15"/>
  <c r="E85" i="15"/>
  <c r="D85" i="15"/>
  <c r="C85" i="15"/>
  <c r="B85" i="15"/>
  <c r="H84" i="15"/>
  <c r="G84" i="15"/>
  <c r="I84" i="15" s="1"/>
  <c r="E84" i="15"/>
  <c r="D84" i="15"/>
  <c r="C84" i="15"/>
  <c r="B84" i="15"/>
  <c r="H83" i="15"/>
  <c r="I83" i="15" s="1"/>
  <c r="G83" i="15"/>
  <c r="E83" i="15"/>
  <c r="D83" i="15"/>
  <c r="C83" i="15"/>
  <c r="B83" i="15"/>
  <c r="I82" i="15"/>
  <c r="H82" i="15"/>
  <c r="G82" i="15"/>
  <c r="E82" i="15"/>
  <c r="D82" i="15"/>
  <c r="C82" i="15"/>
  <c r="B82" i="15"/>
  <c r="H81" i="15"/>
  <c r="G81" i="15"/>
  <c r="I81" i="15" s="1"/>
  <c r="K81" i="15" s="1"/>
  <c r="F81" i="15"/>
  <c r="E81" i="15"/>
  <c r="D81" i="15"/>
  <c r="C81" i="15"/>
  <c r="B81" i="15"/>
  <c r="H80" i="15"/>
  <c r="G80" i="15"/>
  <c r="I80" i="15" s="1"/>
  <c r="E80" i="15"/>
  <c r="D80" i="15"/>
  <c r="C80" i="15"/>
  <c r="B80" i="15"/>
  <c r="H79" i="15"/>
  <c r="I79" i="15" s="1"/>
  <c r="G79" i="15"/>
  <c r="E79" i="15"/>
  <c r="D79" i="15"/>
  <c r="C79" i="15"/>
  <c r="B79" i="15"/>
  <c r="I78" i="15"/>
  <c r="H78" i="15"/>
  <c r="G78" i="15"/>
  <c r="E78" i="15"/>
  <c r="D78" i="15"/>
  <c r="C78" i="15"/>
  <c r="B78" i="15"/>
  <c r="K77" i="15"/>
  <c r="H77" i="15"/>
  <c r="G77" i="15"/>
  <c r="I77" i="15" s="1"/>
  <c r="F77" i="15"/>
  <c r="E77" i="15"/>
  <c r="D77" i="15"/>
  <c r="C77" i="15"/>
  <c r="B77" i="15"/>
  <c r="H76" i="15"/>
  <c r="G76" i="15"/>
  <c r="I76" i="15" s="1"/>
  <c r="E76" i="15"/>
  <c r="D76" i="15"/>
  <c r="C76" i="15"/>
  <c r="B76" i="15"/>
  <c r="H75" i="15"/>
  <c r="I75" i="15" s="1"/>
  <c r="G75" i="15"/>
  <c r="E75" i="15"/>
  <c r="D75" i="15"/>
  <c r="C75" i="15"/>
  <c r="B75" i="15"/>
  <c r="I74" i="15"/>
  <c r="H74" i="15"/>
  <c r="G74" i="15"/>
  <c r="E74" i="15"/>
  <c r="D74" i="15"/>
  <c r="C74" i="15"/>
  <c r="B74" i="15"/>
  <c r="H73" i="15"/>
  <c r="G73" i="15"/>
  <c r="I73" i="15" s="1"/>
  <c r="K73" i="15" s="1"/>
  <c r="F73" i="15"/>
  <c r="E73" i="15"/>
  <c r="D73" i="15"/>
  <c r="C73" i="15"/>
  <c r="B73" i="15"/>
  <c r="H72" i="15"/>
  <c r="G72" i="15"/>
  <c r="I72" i="15" s="1"/>
  <c r="E72" i="15"/>
  <c r="D72" i="15"/>
  <c r="C72" i="15"/>
  <c r="B72" i="15"/>
  <c r="H71" i="15"/>
  <c r="I71" i="15" s="1"/>
  <c r="G71" i="15"/>
  <c r="E71" i="15"/>
  <c r="D71" i="15"/>
  <c r="C71" i="15"/>
  <c r="B71" i="15"/>
  <c r="I70" i="15"/>
  <c r="H70" i="15"/>
  <c r="G70" i="15"/>
  <c r="E70" i="15"/>
  <c r="D70" i="15"/>
  <c r="C70" i="15"/>
  <c r="B70" i="15"/>
  <c r="K69" i="15"/>
  <c r="H69" i="15"/>
  <c r="G69" i="15"/>
  <c r="I69" i="15" s="1"/>
  <c r="F69" i="15"/>
  <c r="E69" i="15"/>
  <c r="D69" i="15"/>
  <c r="C69" i="15"/>
  <c r="B69" i="15"/>
  <c r="H68" i="15"/>
  <c r="G68" i="15"/>
  <c r="I68" i="15" s="1"/>
  <c r="E68" i="15"/>
  <c r="D68" i="15"/>
  <c r="C68" i="15"/>
  <c r="B68" i="15"/>
  <c r="H67" i="15"/>
  <c r="I67" i="15" s="1"/>
  <c r="G67" i="15"/>
  <c r="E67" i="15"/>
  <c r="D67" i="15"/>
  <c r="C67" i="15"/>
  <c r="B67" i="15"/>
  <c r="I66" i="15"/>
  <c r="H66" i="15"/>
  <c r="G66" i="15"/>
  <c r="E66" i="15"/>
  <c r="D66" i="15"/>
  <c r="C66" i="15"/>
  <c r="B66" i="15"/>
  <c r="H65" i="15"/>
  <c r="G65" i="15"/>
  <c r="I65" i="15" s="1"/>
  <c r="K65" i="15" s="1"/>
  <c r="F65" i="15"/>
  <c r="E65" i="15"/>
  <c r="D65" i="15"/>
  <c r="C65" i="15"/>
  <c r="B65" i="15"/>
  <c r="H64" i="15"/>
  <c r="G64" i="15"/>
  <c r="I64" i="15" s="1"/>
  <c r="E64" i="15"/>
  <c r="D64" i="15"/>
  <c r="C64" i="15"/>
  <c r="B64" i="15"/>
  <c r="H63" i="15"/>
  <c r="I63" i="15" s="1"/>
  <c r="G63" i="15"/>
  <c r="E63" i="15"/>
  <c r="D63" i="15"/>
  <c r="C63" i="15"/>
  <c r="B63" i="15"/>
  <c r="I62" i="15"/>
  <c r="H62" i="15"/>
  <c r="G62" i="15"/>
  <c r="E62" i="15"/>
  <c r="D62" i="15"/>
  <c r="C62" i="15"/>
  <c r="B62" i="15"/>
  <c r="H61" i="15"/>
  <c r="G61" i="15"/>
  <c r="I61" i="15" s="1"/>
  <c r="K61" i="15" s="1"/>
  <c r="F61" i="15"/>
  <c r="E61" i="15"/>
  <c r="D61" i="15"/>
  <c r="C61" i="15"/>
  <c r="B61" i="15"/>
  <c r="H60" i="15"/>
  <c r="G60" i="15"/>
  <c r="I60" i="15" s="1"/>
  <c r="E60" i="15"/>
  <c r="D60" i="15"/>
  <c r="K60" i="15" s="1"/>
  <c r="C60" i="15"/>
  <c r="B60" i="15"/>
  <c r="H59" i="15"/>
  <c r="I59" i="15" s="1"/>
  <c r="G59" i="15"/>
  <c r="E59" i="15"/>
  <c r="D59" i="15"/>
  <c r="C59" i="15"/>
  <c r="B59" i="15"/>
  <c r="I58" i="15"/>
  <c r="H58" i="15"/>
  <c r="G58" i="15"/>
  <c r="E58" i="15"/>
  <c r="D58" i="15"/>
  <c r="C58" i="15"/>
  <c r="B58" i="15"/>
  <c r="H57" i="15"/>
  <c r="G57" i="15"/>
  <c r="I57" i="15" s="1"/>
  <c r="K57" i="15" s="1"/>
  <c r="F57" i="15"/>
  <c r="E57" i="15"/>
  <c r="D57" i="15"/>
  <c r="C57" i="15"/>
  <c r="B57" i="15"/>
  <c r="H56" i="15"/>
  <c r="G56" i="15"/>
  <c r="I56" i="15" s="1"/>
  <c r="E56" i="15"/>
  <c r="D56" i="15"/>
  <c r="C56" i="15"/>
  <c r="B56" i="15"/>
  <c r="H55" i="15"/>
  <c r="I55" i="15" s="1"/>
  <c r="G55" i="15"/>
  <c r="E55" i="15"/>
  <c r="D55" i="15"/>
  <c r="C55" i="15"/>
  <c r="B55" i="15"/>
  <c r="I54" i="15"/>
  <c r="H54" i="15"/>
  <c r="G54" i="15"/>
  <c r="E54" i="15"/>
  <c r="D54" i="15"/>
  <c r="C54" i="15"/>
  <c r="B54" i="15"/>
  <c r="H53" i="15"/>
  <c r="G53" i="15"/>
  <c r="I53" i="15" s="1"/>
  <c r="K53" i="15" s="1"/>
  <c r="F53" i="15"/>
  <c r="E53" i="15"/>
  <c r="D53" i="15"/>
  <c r="C53" i="15"/>
  <c r="B53" i="15"/>
  <c r="H52" i="15"/>
  <c r="G52" i="15"/>
  <c r="I52" i="15" s="1"/>
  <c r="E52" i="15"/>
  <c r="D52" i="15"/>
  <c r="C52" i="15"/>
  <c r="B52" i="15"/>
  <c r="I51" i="15"/>
  <c r="H51" i="15"/>
  <c r="G51" i="15"/>
  <c r="E51" i="15"/>
  <c r="D51" i="15"/>
  <c r="K51" i="15" s="1"/>
  <c r="C51" i="15"/>
  <c r="B51" i="15"/>
  <c r="I50" i="15"/>
  <c r="H50" i="15"/>
  <c r="G50" i="15"/>
  <c r="E50" i="15"/>
  <c r="D50" i="15"/>
  <c r="C50" i="15"/>
  <c r="B50" i="15"/>
  <c r="H49" i="15"/>
  <c r="G49" i="15"/>
  <c r="I49" i="15" s="1"/>
  <c r="K49" i="15" s="1"/>
  <c r="F49" i="15"/>
  <c r="E49" i="15"/>
  <c r="D49" i="15"/>
  <c r="C49" i="15"/>
  <c r="B49" i="15"/>
  <c r="H48" i="15"/>
  <c r="G48" i="15"/>
  <c r="I48" i="15" s="1"/>
  <c r="E48" i="15"/>
  <c r="D48" i="15"/>
  <c r="K48" i="15" s="1"/>
  <c r="C48" i="15"/>
  <c r="B48" i="15"/>
  <c r="H47" i="15"/>
  <c r="I47" i="15" s="1"/>
  <c r="G47" i="15"/>
  <c r="E47" i="15"/>
  <c r="D47" i="15"/>
  <c r="C47" i="15"/>
  <c r="B47" i="15"/>
  <c r="I46" i="15"/>
  <c r="H46" i="15"/>
  <c r="G46" i="15"/>
  <c r="E46" i="15"/>
  <c r="D46" i="15"/>
  <c r="C46" i="15"/>
  <c r="B46" i="15"/>
  <c r="H45" i="15"/>
  <c r="G45" i="15"/>
  <c r="I45" i="15" s="1"/>
  <c r="K45" i="15" s="1"/>
  <c r="F45" i="15"/>
  <c r="E45" i="15"/>
  <c r="D45" i="15"/>
  <c r="C45" i="15"/>
  <c r="B45" i="15"/>
  <c r="H44" i="15"/>
  <c r="G44" i="15"/>
  <c r="I44" i="15" s="1"/>
  <c r="E44" i="15"/>
  <c r="D44" i="15"/>
  <c r="C44" i="15"/>
  <c r="B44" i="15"/>
  <c r="I43" i="15"/>
  <c r="H43" i="15"/>
  <c r="G43" i="15"/>
  <c r="E43" i="15"/>
  <c r="D43" i="15"/>
  <c r="K43" i="15" s="1"/>
  <c r="C43" i="15"/>
  <c r="B43" i="15"/>
  <c r="I42" i="15"/>
  <c r="H42" i="15"/>
  <c r="G42" i="15"/>
  <c r="E42" i="15"/>
  <c r="D42" i="15"/>
  <c r="C42" i="15"/>
  <c r="B42" i="15"/>
  <c r="H41" i="15"/>
  <c r="G41" i="15"/>
  <c r="I41" i="15" s="1"/>
  <c r="K41" i="15" s="1"/>
  <c r="F41" i="15"/>
  <c r="E41" i="15"/>
  <c r="D41" i="15"/>
  <c r="C41" i="15"/>
  <c r="B41" i="15"/>
  <c r="H40" i="15"/>
  <c r="G40" i="15"/>
  <c r="I40" i="15" s="1"/>
  <c r="E40" i="15"/>
  <c r="D40" i="15"/>
  <c r="C40" i="15"/>
  <c r="B40" i="15"/>
  <c r="H39" i="15"/>
  <c r="I39" i="15" s="1"/>
  <c r="G39" i="15"/>
  <c r="E39" i="15"/>
  <c r="D39" i="15"/>
  <c r="C39" i="15"/>
  <c r="B39" i="15"/>
  <c r="I38" i="15"/>
  <c r="H38" i="15"/>
  <c r="G38" i="15"/>
  <c r="E38" i="15"/>
  <c r="D38" i="15"/>
  <c r="C38" i="15"/>
  <c r="B38" i="15"/>
  <c r="H37" i="15"/>
  <c r="G37" i="15"/>
  <c r="I37" i="15" s="1"/>
  <c r="K37" i="15" s="1"/>
  <c r="F37" i="15"/>
  <c r="E37" i="15"/>
  <c r="D37" i="15"/>
  <c r="C37" i="15"/>
  <c r="B37" i="15"/>
  <c r="H36" i="15"/>
  <c r="G36" i="15"/>
  <c r="I36" i="15" s="1"/>
  <c r="E36" i="15"/>
  <c r="D36" i="15"/>
  <c r="C36" i="15"/>
  <c r="B36" i="15"/>
  <c r="H35" i="15"/>
  <c r="I35" i="15" s="1"/>
  <c r="G35" i="15"/>
  <c r="E35" i="15"/>
  <c r="D35" i="15"/>
  <c r="K35" i="15" s="1"/>
  <c r="C35" i="15"/>
  <c r="B35" i="15"/>
  <c r="I34" i="15"/>
  <c r="H34" i="15"/>
  <c r="G34" i="15"/>
  <c r="E34" i="15"/>
  <c r="D34" i="15"/>
  <c r="C34" i="15"/>
  <c r="B34" i="15"/>
  <c r="H33" i="15"/>
  <c r="G33" i="15"/>
  <c r="I33" i="15" s="1"/>
  <c r="K33" i="15" s="1"/>
  <c r="F33" i="15"/>
  <c r="E33" i="15"/>
  <c r="D33" i="15"/>
  <c r="C33" i="15"/>
  <c r="B33" i="15"/>
  <c r="H32" i="15"/>
  <c r="G32" i="15"/>
  <c r="I32" i="15" s="1"/>
  <c r="E32" i="15"/>
  <c r="D32" i="15"/>
  <c r="C32" i="15"/>
  <c r="B32" i="15"/>
  <c r="H31" i="15"/>
  <c r="I31" i="15" s="1"/>
  <c r="G31" i="15"/>
  <c r="E31" i="15"/>
  <c r="D31" i="15"/>
  <c r="C31" i="15"/>
  <c r="B31" i="15"/>
  <c r="K30" i="15"/>
  <c r="I30" i="15"/>
  <c r="H30" i="15"/>
  <c r="G30" i="15"/>
  <c r="F30" i="15"/>
  <c r="E30" i="15"/>
  <c r="D30" i="15"/>
  <c r="C30" i="15"/>
  <c r="B30" i="15"/>
  <c r="H29" i="15"/>
  <c r="G29" i="15"/>
  <c r="I29" i="15" s="1"/>
  <c r="K29" i="15" s="1"/>
  <c r="F29" i="15"/>
  <c r="E29" i="15"/>
  <c r="D29" i="15"/>
  <c r="C29" i="15"/>
  <c r="B29" i="15"/>
  <c r="H28" i="15"/>
  <c r="G28" i="15"/>
  <c r="I28" i="15" s="1"/>
  <c r="E28" i="15"/>
  <c r="D28" i="15"/>
  <c r="C28" i="15"/>
  <c r="B28" i="15"/>
  <c r="H27" i="15"/>
  <c r="I27" i="15" s="1"/>
  <c r="G27" i="15"/>
  <c r="E27" i="15"/>
  <c r="D27" i="15"/>
  <c r="C27" i="15"/>
  <c r="B27" i="15"/>
  <c r="K26" i="15"/>
  <c r="I26" i="15"/>
  <c r="H26" i="15"/>
  <c r="G26" i="15"/>
  <c r="F26" i="15"/>
  <c r="E26" i="15"/>
  <c r="D26" i="15"/>
  <c r="C26" i="15"/>
  <c r="B26" i="15"/>
  <c r="H25" i="15"/>
  <c r="G25" i="15"/>
  <c r="I25" i="15" s="1"/>
  <c r="K25" i="15" s="1"/>
  <c r="F25" i="15"/>
  <c r="E25" i="15"/>
  <c r="D25" i="15"/>
  <c r="C25" i="15"/>
  <c r="B25" i="15"/>
  <c r="H24" i="15"/>
  <c r="G24" i="15"/>
  <c r="I24" i="15" s="1"/>
  <c r="E24" i="15"/>
  <c r="D24" i="15"/>
  <c r="C24" i="15"/>
  <c r="B24" i="15"/>
  <c r="H23" i="15"/>
  <c r="I23" i="15" s="1"/>
  <c r="G23" i="15"/>
  <c r="E23" i="15"/>
  <c r="D23" i="15"/>
  <c r="C23" i="15"/>
  <c r="B23" i="15"/>
  <c r="I22" i="15"/>
  <c r="H22" i="15"/>
  <c r="G22" i="15"/>
  <c r="E22" i="15"/>
  <c r="D22" i="15"/>
  <c r="C22" i="15"/>
  <c r="B22" i="15"/>
  <c r="H21" i="15"/>
  <c r="G21" i="15"/>
  <c r="I21" i="15" s="1"/>
  <c r="K21" i="15" s="1"/>
  <c r="F21" i="15"/>
  <c r="E21" i="15"/>
  <c r="D21" i="15"/>
  <c r="C21" i="15"/>
  <c r="B21" i="15"/>
  <c r="H20" i="15"/>
  <c r="G20" i="15"/>
  <c r="I20" i="15" s="1"/>
  <c r="E20" i="15"/>
  <c r="D20" i="15"/>
  <c r="C20" i="15"/>
  <c r="B20" i="15"/>
  <c r="H19" i="15"/>
  <c r="I19" i="15" s="1"/>
  <c r="G19" i="15"/>
  <c r="E19" i="15"/>
  <c r="D19" i="15"/>
  <c r="C19" i="15"/>
  <c r="B19" i="15"/>
  <c r="I18" i="15"/>
  <c r="H18" i="15"/>
  <c r="G18" i="15"/>
  <c r="E18" i="15"/>
  <c r="D18" i="15"/>
  <c r="C18" i="15"/>
  <c r="B18" i="15"/>
  <c r="H17" i="15"/>
  <c r="G17" i="15"/>
  <c r="I17" i="15" s="1"/>
  <c r="K17" i="15" s="1"/>
  <c r="F17" i="15"/>
  <c r="E17" i="15"/>
  <c r="D17" i="15"/>
  <c r="C17" i="15"/>
  <c r="B17" i="15"/>
  <c r="H16" i="15"/>
  <c r="G16" i="15"/>
  <c r="I16" i="15" s="1"/>
  <c r="E16" i="15"/>
  <c r="D16" i="15"/>
  <c r="C16" i="15"/>
  <c r="B16" i="15"/>
  <c r="H15" i="15"/>
  <c r="I15" i="15" s="1"/>
  <c r="G15" i="15"/>
  <c r="E15" i="15"/>
  <c r="D15" i="15"/>
  <c r="C15" i="15"/>
  <c r="B15" i="15"/>
  <c r="I14" i="15"/>
  <c r="H14" i="15"/>
  <c r="G14" i="15"/>
  <c r="E14" i="15"/>
  <c r="D14" i="15"/>
  <c r="C14" i="15"/>
  <c r="B14" i="15"/>
  <c r="H13" i="15"/>
  <c r="G13" i="15"/>
  <c r="I13" i="15" s="1"/>
  <c r="K13" i="15" s="1"/>
  <c r="F13" i="15"/>
  <c r="E13" i="15"/>
  <c r="D13" i="15"/>
  <c r="C13" i="15"/>
  <c r="B13" i="15"/>
  <c r="H12" i="15"/>
  <c r="G12" i="15"/>
  <c r="I12" i="15" s="1"/>
  <c r="E12" i="15"/>
  <c r="D12" i="15"/>
  <c r="C12" i="15"/>
  <c r="B12" i="15"/>
  <c r="H11" i="15"/>
  <c r="I11" i="15" s="1"/>
  <c r="G11" i="15"/>
  <c r="E11" i="15"/>
  <c r="D11" i="15"/>
  <c r="C11" i="15"/>
  <c r="B11" i="15"/>
  <c r="K107" i="14"/>
  <c r="H107" i="14"/>
  <c r="G107" i="14"/>
  <c r="I107" i="14" s="1"/>
  <c r="F107" i="14"/>
  <c r="E107" i="14"/>
  <c r="D107" i="14"/>
  <c r="C107" i="14"/>
  <c r="B107" i="14"/>
  <c r="H106" i="14"/>
  <c r="G106" i="14"/>
  <c r="I106" i="14" s="1"/>
  <c r="E106" i="14"/>
  <c r="D106" i="14"/>
  <c r="C106" i="14"/>
  <c r="B106" i="14"/>
  <c r="H105" i="14"/>
  <c r="I105" i="14" s="1"/>
  <c r="G105" i="14"/>
  <c r="E105" i="14"/>
  <c r="D105" i="14"/>
  <c r="C105" i="14"/>
  <c r="B105" i="14"/>
  <c r="I104" i="14"/>
  <c r="H104" i="14"/>
  <c r="G104" i="14"/>
  <c r="E104" i="14"/>
  <c r="D104" i="14"/>
  <c r="C104" i="14"/>
  <c r="B104" i="14"/>
  <c r="K103" i="14"/>
  <c r="H103" i="14"/>
  <c r="G103" i="14"/>
  <c r="I103" i="14" s="1"/>
  <c r="F103" i="14"/>
  <c r="E103" i="14"/>
  <c r="D103" i="14"/>
  <c r="C103" i="14"/>
  <c r="B103" i="14"/>
  <c r="H102" i="14"/>
  <c r="G102" i="14"/>
  <c r="I102" i="14" s="1"/>
  <c r="E102" i="14"/>
  <c r="D102" i="14"/>
  <c r="C102" i="14"/>
  <c r="B102" i="14"/>
  <c r="H101" i="14"/>
  <c r="I101" i="14" s="1"/>
  <c r="G101" i="14"/>
  <c r="E101" i="14"/>
  <c r="D101" i="14"/>
  <c r="C101" i="14"/>
  <c r="B101" i="14"/>
  <c r="I100" i="14"/>
  <c r="H100" i="14"/>
  <c r="G100" i="14"/>
  <c r="E100" i="14"/>
  <c r="D100" i="14"/>
  <c r="C100" i="14"/>
  <c r="B100" i="14"/>
  <c r="H99" i="14"/>
  <c r="G99" i="14"/>
  <c r="I99" i="14" s="1"/>
  <c r="K99" i="14" s="1"/>
  <c r="F99" i="14"/>
  <c r="E99" i="14"/>
  <c r="D99" i="14"/>
  <c r="C99" i="14"/>
  <c r="B99" i="14"/>
  <c r="H98" i="14"/>
  <c r="G98" i="14"/>
  <c r="I98" i="14" s="1"/>
  <c r="E98" i="14"/>
  <c r="D98" i="14"/>
  <c r="C98" i="14"/>
  <c r="B98" i="14"/>
  <c r="H97" i="14"/>
  <c r="I97" i="14" s="1"/>
  <c r="G97" i="14"/>
  <c r="E97" i="14"/>
  <c r="D97" i="14"/>
  <c r="K97" i="14" s="1"/>
  <c r="C97" i="14"/>
  <c r="B97" i="14"/>
  <c r="I96" i="14"/>
  <c r="H96" i="14"/>
  <c r="G96" i="14"/>
  <c r="E96" i="14"/>
  <c r="D96" i="14"/>
  <c r="C96" i="14"/>
  <c r="B96" i="14"/>
  <c r="H95" i="14"/>
  <c r="G95" i="14"/>
  <c r="I95" i="14" s="1"/>
  <c r="K95" i="14" s="1"/>
  <c r="F95" i="14"/>
  <c r="E95" i="14"/>
  <c r="D95" i="14"/>
  <c r="C95" i="14"/>
  <c r="B95" i="14"/>
  <c r="H94" i="14"/>
  <c r="G94" i="14"/>
  <c r="I94" i="14" s="1"/>
  <c r="E94" i="14"/>
  <c r="D94" i="14"/>
  <c r="C94" i="14"/>
  <c r="B94" i="14"/>
  <c r="H93" i="14"/>
  <c r="I93" i="14" s="1"/>
  <c r="G93" i="14"/>
  <c r="E93" i="14"/>
  <c r="D93" i="14"/>
  <c r="C93" i="14"/>
  <c r="B93" i="14"/>
  <c r="I92" i="14"/>
  <c r="H92" i="14"/>
  <c r="G92" i="14"/>
  <c r="E92" i="14"/>
  <c r="K92" i="14" s="1"/>
  <c r="D92" i="14"/>
  <c r="C92" i="14"/>
  <c r="B92" i="14"/>
  <c r="K91" i="14"/>
  <c r="H91" i="14"/>
  <c r="G91" i="14"/>
  <c r="I91" i="14" s="1"/>
  <c r="F91" i="14"/>
  <c r="E91" i="14"/>
  <c r="D91" i="14"/>
  <c r="C91" i="14"/>
  <c r="B91" i="14"/>
  <c r="H90" i="14"/>
  <c r="G90" i="14"/>
  <c r="I90" i="14" s="1"/>
  <c r="E90" i="14"/>
  <c r="D90" i="14"/>
  <c r="C90" i="14"/>
  <c r="B90" i="14"/>
  <c r="H89" i="14"/>
  <c r="I89" i="14" s="1"/>
  <c r="G89" i="14"/>
  <c r="E89" i="14"/>
  <c r="D89" i="14"/>
  <c r="C89" i="14"/>
  <c r="B89" i="14"/>
  <c r="I88" i="14"/>
  <c r="H88" i="14"/>
  <c r="G88" i="14"/>
  <c r="E88" i="14"/>
  <c r="D88" i="14"/>
  <c r="C88" i="14"/>
  <c r="B88" i="14"/>
  <c r="H87" i="14"/>
  <c r="G87" i="14"/>
  <c r="I87" i="14" s="1"/>
  <c r="K87" i="14" s="1"/>
  <c r="F87" i="14"/>
  <c r="E87" i="14"/>
  <c r="D87" i="14"/>
  <c r="C87" i="14"/>
  <c r="B87" i="14"/>
  <c r="H86" i="14"/>
  <c r="G86" i="14"/>
  <c r="I86" i="14" s="1"/>
  <c r="E86" i="14"/>
  <c r="D86" i="14"/>
  <c r="C86" i="14"/>
  <c r="B86" i="14"/>
  <c r="H85" i="14"/>
  <c r="I85" i="14" s="1"/>
  <c r="G85" i="14"/>
  <c r="E85" i="14"/>
  <c r="D85" i="14"/>
  <c r="C85" i="14"/>
  <c r="B85" i="14"/>
  <c r="I84" i="14"/>
  <c r="H84" i="14"/>
  <c r="G84" i="14"/>
  <c r="E84" i="14"/>
  <c r="D84" i="14"/>
  <c r="C84" i="14"/>
  <c r="B84" i="14"/>
  <c r="H83" i="14"/>
  <c r="G83" i="14"/>
  <c r="I83" i="14" s="1"/>
  <c r="K83" i="14" s="1"/>
  <c r="F83" i="14"/>
  <c r="E83" i="14"/>
  <c r="D83" i="14"/>
  <c r="C83" i="14"/>
  <c r="B83" i="14"/>
  <c r="H82" i="14"/>
  <c r="G82" i="14"/>
  <c r="I82" i="14" s="1"/>
  <c r="E82" i="14"/>
  <c r="D82" i="14"/>
  <c r="K82" i="14" s="1"/>
  <c r="C82" i="14"/>
  <c r="B82" i="14"/>
  <c r="H81" i="14"/>
  <c r="I81" i="14" s="1"/>
  <c r="G81" i="14"/>
  <c r="E81" i="14"/>
  <c r="D81" i="14"/>
  <c r="C81" i="14"/>
  <c r="B81" i="14"/>
  <c r="I80" i="14"/>
  <c r="H80" i="14"/>
  <c r="G80" i="14"/>
  <c r="E80" i="14"/>
  <c r="D80" i="14"/>
  <c r="C80" i="14"/>
  <c r="B80" i="14"/>
  <c r="H79" i="14"/>
  <c r="G79" i="14"/>
  <c r="I79" i="14" s="1"/>
  <c r="K79" i="14" s="1"/>
  <c r="F79" i="14"/>
  <c r="E79" i="14"/>
  <c r="D79" i="14"/>
  <c r="C79" i="14"/>
  <c r="B79" i="14"/>
  <c r="H78" i="14"/>
  <c r="G78" i="14"/>
  <c r="I78" i="14" s="1"/>
  <c r="E78" i="14"/>
  <c r="D78" i="14"/>
  <c r="C78" i="14"/>
  <c r="B78" i="14"/>
  <c r="I77" i="14"/>
  <c r="H77" i="14"/>
  <c r="G77" i="14"/>
  <c r="E77" i="14"/>
  <c r="D77" i="14"/>
  <c r="K77" i="14" s="1"/>
  <c r="C77" i="14"/>
  <c r="B77" i="14"/>
  <c r="I76" i="14"/>
  <c r="H76" i="14"/>
  <c r="G76" i="14"/>
  <c r="E76" i="14"/>
  <c r="D76" i="14"/>
  <c r="C76" i="14"/>
  <c r="B76" i="14"/>
  <c r="H75" i="14"/>
  <c r="G75" i="14"/>
  <c r="I75" i="14" s="1"/>
  <c r="K75" i="14" s="1"/>
  <c r="F75" i="14"/>
  <c r="E75" i="14"/>
  <c r="D75" i="14"/>
  <c r="C75" i="14"/>
  <c r="B75" i="14"/>
  <c r="H74" i="14"/>
  <c r="G74" i="14"/>
  <c r="I74" i="14" s="1"/>
  <c r="E74" i="14"/>
  <c r="D74" i="14"/>
  <c r="C74" i="14"/>
  <c r="B74" i="14"/>
  <c r="H73" i="14"/>
  <c r="I73" i="14" s="1"/>
  <c r="G73" i="14"/>
  <c r="E73" i="14"/>
  <c r="D73" i="14"/>
  <c r="C73" i="14"/>
  <c r="B73" i="14"/>
  <c r="I72" i="14"/>
  <c r="H72" i="14"/>
  <c r="G72" i="14"/>
  <c r="E72" i="14"/>
  <c r="D72" i="14"/>
  <c r="C72" i="14"/>
  <c r="B72" i="14"/>
  <c r="H71" i="14"/>
  <c r="G71" i="14"/>
  <c r="I71" i="14" s="1"/>
  <c r="K71" i="14" s="1"/>
  <c r="F71" i="14"/>
  <c r="E71" i="14"/>
  <c r="D71" i="14"/>
  <c r="C71" i="14"/>
  <c r="B71" i="14"/>
  <c r="H70" i="14"/>
  <c r="G70" i="14"/>
  <c r="I70" i="14" s="1"/>
  <c r="E70" i="14"/>
  <c r="D70" i="14"/>
  <c r="C70" i="14"/>
  <c r="B70" i="14"/>
  <c r="I69" i="14"/>
  <c r="H69" i="14"/>
  <c r="G69" i="14"/>
  <c r="E69" i="14"/>
  <c r="D69" i="14"/>
  <c r="K69" i="14" s="1"/>
  <c r="C69" i="14"/>
  <c r="B69" i="14"/>
  <c r="I68" i="14"/>
  <c r="H68" i="14"/>
  <c r="G68" i="14"/>
  <c r="E68" i="14"/>
  <c r="D68" i="14"/>
  <c r="C68" i="14"/>
  <c r="B68" i="14"/>
  <c r="H67" i="14"/>
  <c r="G67" i="14"/>
  <c r="I67" i="14" s="1"/>
  <c r="K67" i="14" s="1"/>
  <c r="F67" i="14"/>
  <c r="E67" i="14"/>
  <c r="D67" i="14"/>
  <c r="C67" i="14"/>
  <c r="B67" i="14"/>
  <c r="H66" i="14"/>
  <c r="G66" i="14"/>
  <c r="I66" i="14" s="1"/>
  <c r="E66" i="14"/>
  <c r="D66" i="14"/>
  <c r="C66" i="14"/>
  <c r="B66" i="14"/>
  <c r="H65" i="14"/>
  <c r="I65" i="14" s="1"/>
  <c r="G65" i="14"/>
  <c r="E65" i="14"/>
  <c r="D65" i="14"/>
  <c r="C65" i="14"/>
  <c r="B65" i="14"/>
  <c r="I64" i="14"/>
  <c r="H64" i="14"/>
  <c r="G64" i="14"/>
  <c r="E64" i="14"/>
  <c r="D64" i="14"/>
  <c r="C64" i="14"/>
  <c r="B64" i="14"/>
  <c r="H63" i="14"/>
  <c r="G63" i="14"/>
  <c r="I63" i="14" s="1"/>
  <c r="K63" i="14" s="1"/>
  <c r="F63" i="14"/>
  <c r="E63" i="14"/>
  <c r="D63" i="14"/>
  <c r="C63" i="14"/>
  <c r="B63" i="14"/>
  <c r="H62" i="14"/>
  <c r="G62" i="14"/>
  <c r="I62" i="14" s="1"/>
  <c r="E62" i="14"/>
  <c r="D62" i="14"/>
  <c r="C62" i="14"/>
  <c r="B62" i="14"/>
  <c r="H61" i="14"/>
  <c r="I61" i="14" s="1"/>
  <c r="G61" i="14"/>
  <c r="E61" i="14"/>
  <c r="D61" i="14"/>
  <c r="C61" i="14"/>
  <c r="B61" i="14"/>
  <c r="I60" i="14"/>
  <c r="H60" i="14"/>
  <c r="G60" i="14"/>
  <c r="E60" i="14"/>
  <c r="K60" i="14" s="1"/>
  <c r="D60" i="14"/>
  <c r="C60" i="14"/>
  <c r="B60" i="14"/>
  <c r="H59" i="14"/>
  <c r="G59" i="14"/>
  <c r="I59" i="14" s="1"/>
  <c r="K59" i="14" s="1"/>
  <c r="F59" i="14"/>
  <c r="E59" i="14"/>
  <c r="D59" i="14"/>
  <c r="C59" i="14"/>
  <c r="B59" i="14"/>
  <c r="H58" i="14"/>
  <c r="G58" i="14"/>
  <c r="I58" i="14" s="1"/>
  <c r="E58" i="14"/>
  <c r="D58" i="14"/>
  <c r="C58" i="14"/>
  <c r="B58" i="14"/>
  <c r="H57" i="14"/>
  <c r="I57" i="14" s="1"/>
  <c r="G57" i="14"/>
  <c r="E57" i="14"/>
  <c r="D57" i="14"/>
  <c r="C57" i="14"/>
  <c r="B57" i="14"/>
  <c r="I56" i="14"/>
  <c r="H56" i="14"/>
  <c r="G56" i="14"/>
  <c r="E56" i="14"/>
  <c r="D56" i="14"/>
  <c r="C56" i="14"/>
  <c r="B56" i="14"/>
  <c r="H55" i="14"/>
  <c r="G55" i="14"/>
  <c r="I55" i="14" s="1"/>
  <c r="K55" i="14" s="1"/>
  <c r="F55" i="14"/>
  <c r="E55" i="14"/>
  <c r="D55" i="14"/>
  <c r="C55" i="14"/>
  <c r="B55" i="14"/>
  <c r="H54" i="14"/>
  <c r="G54" i="14"/>
  <c r="I54" i="14" s="1"/>
  <c r="E54" i="14"/>
  <c r="D54" i="14"/>
  <c r="C54" i="14"/>
  <c r="B54" i="14"/>
  <c r="H53" i="14"/>
  <c r="I53" i="14" s="1"/>
  <c r="G53" i="14"/>
  <c r="E53" i="14"/>
  <c r="D53" i="14"/>
  <c r="C53" i="14"/>
  <c r="B53" i="14"/>
  <c r="I52" i="14"/>
  <c r="H52" i="14"/>
  <c r="G52" i="14"/>
  <c r="E52" i="14"/>
  <c r="D52" i="14"/>
  <c r="C52" i="14"/>
  <c r="B52" i="14"/>
  <c r="K51" i="14"/>
  <c r="H51" i="14"/>
  <c r="G51" i="14"/>
  <c r="I51" i="14" s="1"/>
  <c r="F51" i="14"/>
  <c r="E51" i="14"/>
  <c r="D51" i="14"/>
  <c r="C51" i="14"/>
  <c r="B51" i="14"/>
  <c r="H50" i="14"/>
  <c r="G50" i="14"/>
  <c r="I50" i="14" s="1"/>
  <c r="E50" i="14"/>
  <c r="D50" i="14"/>
  <c r="C50" i="14"/>
  <c r="B50" i="14"/>
  <c r="H49" i="14"/>
  <c r="I49" i="14" s="1"/>
  <c r="G49" i="14"/>
  <c r="E49" i="14"/>
  <c r="D49" i="14"/>
  <c r="C49" i="14"/>
  <c r="B49" i="14"/>
  <c r="K48" i="14"/>
  <c r="I48" i="14"/>
  <c r="H48" i="14"/>
  <c r="G48" i="14"/>
  <c r="F48" i="14"/>
  <c r="E48" i="14"/>
  <c r="D48" i="14"/>
  <c r="C48" i="14"/>
  <c r="B48" i="14"/>
  <c r="H47" i="14"/>
  <c r="G47" i="14"/>
  <c r="I47" i="14" s="1"/>
  <c r="K47" i="14" s="1"/>
  <c r="F47" i="14"/>
  <c r="E47" i="14"/>
  <c r="D47" i="14"/>
  <c r="C47" i="14"/>
  <c r="B47" i="14"/>
  <c r="H46" i="14"/>
  <c r="G46" i="14"/>
  <c r="I46" i="14" s="1"/>
  <c r="E46" i="14"/>
  <c r="D46" i="14"/>
  <c r="C46" i="14"/>
  <c r="B46" i="14"/>
  <c r="H45" i="14"/>
  <c r="I45" i="14" s="1"/>
  <c r="G45" i="14"/>
  <c r="E45" i="14"/>
  <c r="D45" i="14"/>
  <c r="C45" i="14"/>
  <c r="B45" i="14"/>
  <c r="I44" i="14"/>
  <c r="H44" i="14"/>
  <c r="G44" i="14"/>
  <c r="E44" i="14"/>
  <c r="D44" i="14"/>
  <c r="C44" i="14"/>
  <c r="B44" i="14"/>
  <c r="K43" i="14"/>
  <c r="H43" i="14"/>
  <c r="G43" i="14"/>
  <c r="I43" i="14" s="1"/>
  <c r="F43" i="14"/>
  <c r="E43" i="14"/>
  <c r="D43" i="14"/>
  <c r="C43" i="14"/>
  <c r="B43" i="14"/>
  <c r="H42" i="14"/>
  <c r="G42" i="14"/>
  <c r="I42" i="14" s="1"/>
  <c r="E42" i="14"/>
  <c r="D42" i="14"/>
  <c r="C42" i="14"/>
  <c r="B42" i="14"/>
  <c r="H41" i="14"/>
  <c r="I41" i="14" s="1"/>
  <c r="G41" i="14"/>
  <c r="E41" i="14"/>
  <c r="D41" i="14"/>
  <c r="C41" i="14"/>
  <c r="B41" i="14"/>
  <c r="I40" i="14"/>
  <c r="H40" i="14"/>
  <c r="G40" i="14"/>
  <c r="E40" i="14"/>
  <c r="D40" i="14"/>
  <c r="C40" i="14"/>
  <c r="B40" i="14"/>
  <c r="H39" i="14"/>
  <c r="G39" i="14"/>
  <c r="I39" i="14" s="1"/>
  <c r="K39" i="14" s="1"/>
  <c r="F39" i="14"/>
  <c r="E39" i="14"/>
  <c r="D39" i="14"/>
  <c r="C39" i="14"/>
  <c r="B39" i="14"/>
  <c r="H38" i="14"/>
  <c r="G38" i="14"/>
  <c r="I38" i="14" s="1"/>
  <c r="E38" i="14"/>
  <c r="D38" i="14"/>
  <c r="C38" i="14"/>
  <c r="B38" i="14"/>
  <c r="H37" i="14"/>
  <c r="I37" i="14" s="1"/>
  <c r="G37" i="14"/>
  <c r="E37" i="14"/>
  <c r="D37" i="14"/>
  <c r="C37" i="14"/>
  <c r="B37" i="14"/>
  <c r="I36" i="14"/>
  <c r="H36" i="14"/>
  <c r="G36" i="14"/>
  <c r="E36" i="14"/>
  <c r="D36" i="14"/>
  <c r="C36" i="14"/>
  <c r="B36" i="14"/>
  <c r="K35" i="14"/>
  <c r="H35" i="14"/>
  <c r="G35" i="14"/>
  <c r="I35" i="14" s="1"/>
  <c r="F35" i="14"/>
  <c r="E35" i="14"/>
  <c r="D35" i="14"/>
  <c r="C35" i="14"/>
  <c r="B35" i="14"/>
  <c r="H34" i="14"/>
  <c r="G34" i="14"/>
  <c r="I34" i="14" s="1"/>
  <c r="E34" i="14"/>
  <c r="D34" i="14"/>
  <c r="C34" i="14"/>
  <c r="B34" i="14"/>
  <c r="H33" i="14"/>
  <c r="I33" i="14" s="1"/>
  <c r="G33" i="14"/>
  <c r="E33" i="14"/>
  <c r="D33" i="14"/>
  <c r="C33" i="14"/>
  <c r="B33" i="14"/>
  <c r="I32" i="14"/>
  <c r="H32" i="14"/>
  <c r="G32" i="14"/>
  <c r="E32" i="14"/>
  <c r="D32" i="14"/>
  <c r="C32" i="14"/>
  <c r="B32" i="14"/>
  <c r="H31" i="14"/>
  <c r="G31" i="14"/>
  <c r="I31" i="14" s="1"/>
  <c r="K31" i="14" s="1"/>
  <c r="F31" i="14"/>
  <c r="E31" i="14"/>
  <c r="D31" i="14"/>
  <c r="C31" i="14"/>
  <c r="B31" i="14"/>
  <c r="H30" i="14"/>
  <c r="G30" i="14"/>
  <c r="I30" i="14" s="1"/>
  <c r="E30" i="14"/>
  <c r="D30" i="14"/>
  <c r="K30" i="14" s="1"/>
  <c r="C30" i="14"/>
  <c r="B30" i="14"/>
  <c r="H29" i="14"/>
  <c r="I29" i="14" s="1"/>
  <c r="G29" i="14"/>
  <c r="E29" i="14"/>
  <c r="D29" i="14"/>
  <c r="C29" i="14"/>
  <c r="B29" i="14"/>
  <c r="I28" i="14"/>
  <c r="H28" i="14"/>
  <c r="G28" i="14"/>
  <c r="E28" i="14"/>
  <c r="D28" i="14"/>
  <c r="C28" i="14"/>
  <c r="B28" i="14"/>
  <c r="H27" i="14"/>
  <c r="G27" i="14"/>
  <c r="I27" i="14" s="1"/>
  <c r="K27" i="14" s="1"/>
  <c r="F27" i="14"/>
  <c r="E27" i="14"/>
  <c r="D27" i="14"/>
  <c r="C27" i="14"/>
  <c r="B27" i="14"/>
  <c r="H26" i="14"/>
  <c r="G26" i="14"/>
  <c r="I26" i="14" s="1"/>
  <c r="E26" i="14"/>
  <c r="D26" i="14"/>
  <c r="K26" i="14" s="1"/>
  <c r="C26" i="14"/>
  <c r="B26" i="14"/>
  <c r="H25" i="14"/>
  <c r="I25" i="14" s="1"/>
  <c r="G25" i="14"/>
  <c r="E25" i="14"/>
  <c r="D25" i="14"/>
  <c r="C25" i="14"/>
  <c r="B25" i="14"/>
  <c r="I24" i="14"/>
  <c r="H24" i="14"/>
  <c r="G24" i="14"/>
  <c r="E24" i="14"/>
  <c r="D24" i="14"/>
  <c r="C24" i="14"/>
  <c r="B24" i="14"/>
  <c r="H23" i="14"/>
  <c r="G23" i="14"/>
  <c r="I23" i="14" s="1"/>
  <c r="K23" i="14" s="1"/>
  <c r="F23" i="14"/>
  <c r="E23" i="14"/>
  <c r="D23" i="14"/>
  <c r="C23" i="14"/>
  <c r="B23" i="14"/>
  <c r="H22" i="14"/>
  <c r="G22" i="14"/>
  <c r="I22" i="14" s="1"/>
  <c r="E22" i="14"/>
  <c r="D22" i="14"/>
  <c r="C22" i="14"/>
  <c r="B22" i="14"/>
  <c r="H21" i="14"/>
  <c r="I21" i="14" s="1"/>
  <c r="G21" i="14"/>
  <c r="E21" i="14"/>
  <c r="D21" i="14"/>
  <c r="C21" i="14"/>
  <c r="B21" i="14"/>
  <c r="I20" i="14"/>
  <c r="H20" i="14"/>
  <c r="G20" i="14"/>
  <c r="E20" i="14"/>
  <c r="D20" i="14"/>
  <c r="C20" i="14"/>
  <c r="B20" i="14"/>
  <c r="H19" i="14"/>
  <c r="G19" i="14"/>
  <c r="I19" i="14" s="1"/>
  <c r="K19" i="14" s="1"/>
  <c r="F19" i="14"/>
  <c r="E19" i="14"/>
  <c r="D19" i="14"/>
  <c r="C19" i="14"/>
  <c r="B19" i="14"/>
  <c r="H18" i="14"/>
  <c r="G18" i="14"/>
  <c r="I18" i="14" s="1"/>
  <c r="E18" i="14"/>
  <c r="D18" i="14"/>
  <c r="C18" i="14"/>
  <c r="B18" i="14"/>
  <c r="H17" i="14"/>
  <c r="I17" i="14" s="1"/>
  <c r="G17" i="14"/>
  <c r="E17" i="14"/>
  <c r="D17" i="14"/>
  <c r="C17" i="14"/>
  <c r="B17" i="14"/>
  <c r="I16" i="14"/>
  <c r="H16" i="14"/>
  <c r="G16" i="14"/>
  <c r="E16" i="14"/>
  <c r="D16" i="14"/>
  <c r="C16" i="14"/>
  <c r="B16" i="14"/>
  <c r="H15" i="14"/>
  <c r="G15" i="14"/>
  <c r="I15" i="14" s="1"/>
  <c r="K15" i="14" s="1"/>
  <c r="F15" i="14"/>
  <c r="E15" i="14"/>
  <c r="D15" i="14"/>
  <c r="C15" i="14"/>
  <c r="B15" i="14"/>
  <c r="H14" i="14"/>
  <c r="G14" i="14"/>
  <c r="I14" i="14" s="1"/>
  <c r="E14" i="14"/>
  <c r="D14" i="14"/>
  <c r="C14" i="14"/>
  <c r="B14" i="14"/>
  <c r="H13" i="14"/>
  <c r="I13" i="14" s="1"/>
  <c r="G13" i="14"/>
  <c r="E13" i="14"/>
  <c r="D13" i="14"/>
  <c r="C13" i="14"/>
  <c r="B13" i="14"/>
  <c r="I12" i="14"/>
  <c r="H12" i="14"/>
  <c r="G12" i="14"/>
  <c r="E12" i="14"/>
  <c r="D12" i="14"/>
  <c r="C12" i="14"/>
  <c r="B12" i="14"/>
  <c r="H11" i="14"/>
  <c r="G11" i="14"/>
  <c r="I11" i="14" s="1"/>
  <c r="K11" i="14" s="1"/>
  <c r="F11" i="14"/>
  <c r="E11" i="14"/>
  <c r="D11" i="14"/>
  <c r="C11" i="14"/>
  <c r="B11" i="14"/>
  <c r="K107" i="13"/>
  <c r="H107" i="13"/>
  <c r="G107" i="13"/>
  <c r="I107" i="13" s="1"/>
  <c r="F107" i="13"/>
  <c r="E107" i="13"/>
  <c r="D107" i="13"/>
  <c r="C107" i="13"/>
  <c r="B107" i="13"/>
  <c r="I106" i="13"/>
  <c r="H106" i="13"/>
  <c r="G106" i="13"/>
  <c r="E106" i="13"/>
  <c r="D106" i="13"/>
  <c r="K106" i="13" s="1"/>
  <c r="C106" i="13"/>
  <c r="B106" i="13"/>
  <c r="K105" i="13"/>
  <c r="H105" i="13"/>
  <c r="G105" i="13"/>
  <c r="I105" i="13" s="1"/>
  <c r="F105" i="13"/>
  <c r="E105" i="13"/>
  <c r="D105" i="13"/>
  <c r="C105" i="13"/>
  <c r="B105" i="13"/>
  <c r="H104" i="13"/>
  <c r="G104" i="13"/>
  <c r="I104" i="13" s="1"/>
  <c r="E104" i="13"/>
  <c r="D104" i="13"/>
  <c r="K104" i="13" s="1"/>
  <c r="C104" i="13"/>
  <c r="B104" i="13"/>
  <c r="I103" i="13"/>
  <c r="H103" i="13"/>
  <c r="G103" i="13"/>
  <c r="E103" i="13"/>
  <c r="D103" i="13"/>
  <c r="K103" i="13" s="1"/>
  <c r="C103" i="13"/>
  <c r="B103" i="13"/>
  <c r="I102" i="13"/>
  <c r="H102" i="13"/>
  <c r="G102" i="13"/>
  <c r="E102" i="13"/>
  <c r="D102" i="13"/>
  <c r="C102" i="13"/>
  <c r="B102" i="13"/>
  <c r="H101" i="13"/>
  <c r="G101" i="13"/>
  <c r="F101" i="13"/>
  <c r="E101" i="13"/>
  <c r="D101" i="13"/>
  <c r="C101" i="13"/>
  <c r="B101" i="13"/>
  <c r="H100" i="13"/>
  <c r="G100" i="13"/>
  <c r="I100" i="13" s="1"/>
  <c r="E100" i="13"/>
  <c r="D100" i="13"/>
  <c r="C100" i="13"/>
  <c r="B100" i="13"/>
  <c r="H99" i="13"/>
  <c r="I99" i="13" s="1"/>
  <c r="G99" i="13"/>
  <c r="E99" i="13"/>
  <c r="D99" i="13"/>
  <c r="C99" i="13"/>
  <c r="B99" i="13"/>
  <c r="I98" i="13"/>
  <c r="H98" i="13"/>
  <c r="G98" i="13"/>
  <c r="E98" i="13"/>
  <c r="D98" i="13"/>
  <c r="C98" i="13"/>
  <c r="B98" i="13"/>
  <c r="K97" i="13"/>
  <c r="H97" i="13"/>
  <c r="G97" i="13"/>
  <c r="I97" i="13" s="1"/>
  <c r="F97" i="13"/>
  <c r="E97" i="13"/>
  <c r="D97" i="13"/>
  <c r="C97" i="13"/>
  <c r="B97" i="13"/>
  <c r="H96" i="13"/>
  <c r="G96" i="13"/>
  <c r="I96" i="13" s="1"/>
  <c r="E96" i="13"/>
  <c r="D96" i="13"/>
  <c r="C96" i="13"/>
  <c r="B96" i="13"/>
  <c r="I95" i="13"/>
  <c r="H95" i="13"/>
  <c r="G95" i="13"/>
  <c r="E95" i="13"/>
  <c r="D95" i="13"/>
  <c r="K95" i="13" s="1"/>
  <c r="C95" i="13"/>
  <c r="B95" i="13"/>
  <c r="I94" i="13"/>
  <c r="H94" i="13"/>
  <c r="G94" i="13"/>
  <c r="E94" i="13"/>
  <c r="D94" i="13"/>
  <c r="C94" i="13"/>
  <c r="B94" i="13"/>
  <c r="H93" i="13"/>
  <c r="G93" i="13"/>
  <c r="I93" i="13" s="1"/>
  <c r="K93" i="13" s="1"/>
  <c r="F93" i="13"/>
  <c r="E93" i="13"/>
  <c r="D93" i="13"/>
  <c r="C93" i="13"/>
  <c r="B93" i="13"/>
  <c r="H92" i="13"/>
  <c r="G92" i="13"/>
  <c r="I92" i="13" s="1"/>
  <c r="E92" i="13"/>
  <c r="D92" i="13"/>
  <c r="K92" i="13" s="1"/>
  <c r="C92" i="13"/>
  <c r="B92" i="13"/>
  <c r="H91" i="13"/>
  <c r="I91" i="13" s="1"/>
  <c r="G91" i="13"/>
  <c r="E91" i="13"/>
  <c r="D91" i="13"/>
  <c r="C91" i="13"/>
  <c r="B91" i="13"/>
  <c r="K90" i="13"/>
  <c r="I90" i="13"/>
  <c r="H90" i="13"/>
  <c r="G90" i="13"/>
  <c r="F90" i="13"/>
  <c r="E90" i="13"/>
  <c r="D90" i="13"/>
  <c r="C90" i="13"/>
  <c r="B90" i="13"/>
  <c r="K89" i="13"/>
  <c r="H89" i="13"/>
  <c r="G89" i="13"/>
  <c r="I89" i="13" s="1"/>
  <c r="F89" i="13"/>
  <c r="E89" i="13"/>
  <c r="D89" i="13"/>
  <c r="C89" i="13"/>
  <c r="B89" i="13"/>
  <c r="H88" i="13"/>
  <c r="G88" i="13"/>
  <c r="I88" i="13" s="1"/>
  <c r="E88" i="13"/>
  <c r="D88" i="13"/>
  <c r="C88" i="13"/>
  <c r="B88" i="13"/>
  <c r="H87" i="13"/>
  <c r="I87" i="13" s="1"/>
  <c r="G87" i="13"/>
  <c r="E87" i="13"/>
  <c r="D87" i="13"/>
  <c r="C87" i="13"/>
  <c r="B87" i="13"/>
  <c r="K86" i="13"/>
  <c r="I86" i="13"/>
  <c r="H86" i="13"/>
  <c r="G86" i="13"/>
  <c r="F86" i="13"/>
  <c r="E86" i="13"/>
  <c r="D86" i="13"/>
  <c r="C86" i="13"/>
  <c r="B86" i="13"/>
  <c r="H85" i="13"/>
  <c r="G85" i="13"/>
  <c r="I85" i="13" s="1"/>
  <c r="K85" i="13" s="1"/>
  <c r="F85" i="13"/>
  <c r="E85" i="13"/>
  <c r="D85" i="13"/>
  <c r="C85" i="13"/>
  <c r="B85" i="13"/>
  <c r="H84" i="13"/>
  <c r="G84" i="13"/>
  <c r="I84" i="13" s="1"/>
  <c r="E84" i="13"/>
  <c r="D84" i="13"/>
  <c r="C84" i="13"/>
  <c r="B84" i="13"/>
  <c r="H83" i="13"/>
  <c r="I83" i="13" s="1"/>
  <c r="G83" i="13"/>
  <c r="E83" i="13"/>
  <c r="D83" i="13"/>
  <c r="C83" i="13"/>
  <c r="B83" i="13"/>
  <c r="I82" i="13"/>
  <c r="H82" i="13"/>
  <c r="G82" i="13"/>
  <c r="E82" i="13"/>
  <c r="D82" i="13"/>
  <c r="C82" i="13"/>
  <c r="B82" i="13"/>
  <c r="K81" i="13"/>
  <c r="H81" i="13"/>
  <c r="G81" i="13"/>
  <c r="I81" i="13" s="1"/>
  <c r="F81" i="13"/>
  <c r="E81" i="13"/>
  <c r="D81" i="13"/>
  <c r="C81" i="13"/>
  <c r="B81" i="13"/>
  <c r="H80" i="13"/>
  <c r="G80" i="13"/>
  <c r="I80" i="13" s="1"/>
  <c r="E80" i="13"/>
  <c r="D80" i="13"/>
  <c r="C80" i="13"/>
  <c r="B80" i="13"/>
  <c r="H79" i="13"/>
  <c r="I79" i="13" s="1"/>
  <c r="G79" i="13"/>
  <c r="E79" i="13"/>
  <c r="D79" i="13"/>
  <c r="C79" i="13"/>
  <c r="B79" i="13"/>
  <c r="I78" i="13"/>
  <c r="H78" i="13"/>
  <c r="G78" i="13"/>
  <c r="E78" i="13"/>
  <c r="D78" i="13"/>
  <c r="C78" i="13"/>
  <c r="B78" i="13"/>
  <c r="K77" i="13"/>
  <c r="H77" i="13"/>
  <c r="G77" i="13"/>
  <c r="I77" i="13" s="1"/>
  <c r="F77" i="13"/>
  <c r="E77" i="13"/>
  <c r="D77" i="13"/>
  <c r="C77" i="13"/>
  <c r="B77" i="13"/>
  <c r="H76" i="13"/>
  <c r="G76" i="13"/>
  <c r="I76" i="13" s="1"/>
  <c r="E76" i="13"/>
  <c r="D76" i="13"/>
  <c r="K76" i="13" s="1"/>
  <c r="C76" i="13"/>
  <c r="B76" i="13"/>
  <c r="H75" i="13"/>
  <c r="I75" i="13" s="1"/>
  <c r="G75" i="13"/>
  <c r="E75" i="13"/>
  <c r="D75" i="13"/>
  <c r="C75" i="13"/>
  <c r="B75" i="13"/>
  <c r="I74" i="13"/>
  <c r="H74" i="13"/>
  <c r="G74" i="13"/>
  <c r="E74" i="13"/>
  <c r="D74" i="13"/>
  <c r="C74" i="13"/>
  <c r="B74" i="13"/>
  <c r="H73" i="13"/>
  <c r="G73" i="13"/>
  <c r="I73" i="13" s="1"/>
  <c r="K73" i="13" s="1"/>
  <c r="F73" i="13"/>
  <c r="E73" i="13"/>
  <c r="D73" i="13"/>
  <c r="C73" i="13"/>
  <c r="B73" i="13"/>
  <c r="H72" i="13"/>
  <c r="G72" i="13"/>
  <c r="I72" i="13" s="1"/>
  <c r="E72" i="13"/>
  <c r="D72" i="13"/>
  <c r="C72" i="13"/>
  <c r="B72" i="13"/>
  <c r="I71" i="13"/>
  <c r="H71" i="13"/>
  <c r="G71" i="13"/>
  <c r="E71" i="13"/>
  <c r="D71" i="13"/>
  <c r="K71" i="13" s="1"/>
  <c r="C71" i="13"/>
  <c r="B71" i="13"/>
  <c r="K70" i="13"/>
  <c r="I70" i="13"/>
  <c r="H70" i="13"/>
  <c r="G70" i="13"/>
  <c r="F70" i="13"/>
  <c r="E70" i="13"/>
  <c r="D70" i="13"/>
  <c r="C70" i="13"/>
  <c r="B70" i="13"/>
  <c r="K69" i="13"/>
  <c r="H69" i="13"/>
  <c r="G69" i="13"/>
  <c r="I69" i="13" s="1"/>
  <c r="F69" i="13"/>
  <c r="E69" i="13"/>
  <c r="D69" i="13"/>
  <c r="C69" i="13"/>
  <c r="B69" i="13"/>
  <c r="H68" i="13"/>
  <c r="G68" i="13"/>
  <c r="I68" i="13" s="1"/>
  <c r="E68" i="13"/>
  <c r="D68" i="13"/>
  <c r="C68" i="13"/>
  <c r="B68" i="13"/>
  <c r="I67" i="13"/>
  <c r="H67" i="13"/>
  <c r="G67" i="13"/>
  <c r="E67" i="13"/>
  <c r="D67" i="13"/>
  <c r="K67" i="13" s="1"/>
  <c r="C67" i="13"/>
  <c r="B67" i="13"/>
  <c r="I66" i="13"/>
  <c r="H66" i="13"/>
  <c r="G66" i="13"/>
  <c r="E66" i="13"/>
  <c r="D66" i="13"/>
  <c r="C66" i="13"/>
  <c r="B66" i="13"/>
  <c r="K65" i="13"/>
  <c r="H65" i="13"/>
  <c r="G65" i="13"/>
  <c r="I65" i="13" s="1"/>
  <c r="F65" i="13"/>
  <c r="E65" i="13"/>
  <c r="D65" i="13"/>
  <c r="C65" i="13"/>
  <c r="B65" i="13"/>
  <c r="H64" i="13"/>
  <c r="G64" i="13"/>
  <c r="I64" i="13" s="1"/>
  <c r="E64" i="13"/>
  <c r="D64" i="13"/>
  <c r="C64" i="13"/>
  <c r="B64" i="13"/>
  <c r="H63" i="13"/>
  <c r="I63" i="13" s="1"/>
  <c r="G63" i="13"/>
  <c r="E63" i="13"/>
  <c r="D63" i="13"/>
  <c r="C63" i="13"/>
  <c r="B63" i="13"/>
  <c r="I62" i="13"/>
  <c r="H62" i="13"/>
  <c r="G62" i="13"/>
  <c r="E62" i="13"/>
  <c r="D62" i="13"/>
  <c r="C62" i="13"/>
  <c r="B62" i="13"/>
  <c r="H61" i="13"/>
  <c r="G61" i="13"/>
  <c r="I61" i="13" s="1"/>
  <c r="K61" i="13" s="1"/>
  <c r="F61" i="13"/>
  <c r="E61" i="13"/>
  <c r="D61" i="13"/>
  <c r="C61" i="13"/>
  <c r="B61" i="13"/>
  <c r="H60" i="13"/>
  <c r="G60" i="13"/>
  <c r="I60" i="13" s="1"/>
  <c r="E60" i="13"/>
  <c r="D60" i="13"/>
  <c r="K60" i="13" s="1"/>
  <c r="C60" i="13"/>
  <c r="B60" i="13"/>
  <c r="H59" i="13"/>
  <c r="I59" i="13" s="1"/>
  <c r="G59" i="13"/>
  <c r="E59" i="13"/>
  <c r="D59" i="13"/>
  <c r="C59" i="13"/>
  <c r="B59" i="13"/>
  <c r="I58" i="13"/>
  <c r="H58" i="13"/>
  <c r="G58" i="13"/>
  <c r="E58" i="13"/>
  <c r="D58" i="13"/>
  <c r="C58" i="13"/>
  <c r="B58" i="13"/>
  <c r="H57" i="13"/>
  <c r="G57" i="13"/>
  <c r="I57" i="13" s="1"/>
  <c r="K57" i="13" s="1"/>
  <c r="F57" i="13"/>
  <c r="E57" i="13"/>
  <c r="D57" i="13"/>
  <c r="C57" i="13"/>
  <c r="B57" i="13"/>
  <c r="H56" i="13"/>
  <c r="G56" i="13"/>
  <c r="I56" i="13" s="1"/>
  <c r="E56" i="13"/>
  <c r="D56" i="13"/>
  <c r="K56" i="13" s="1"/>
  <c r="C56" i="13"/>
  <c r="B56" i="13"/>
  <c r="H55" i="13"/>
  <c r="I55" i="13" s="1"/>
  <c r="G55" i="13"/>
  <c r="E55" i="13"/>
  <c r="D55" i="13"/>
  <c r="C55" i="13"/>
  <c r="B55" i="13"/>
  <c r="I54" i="13"/>
  <c r="H54" i="13"/>
  <c r="G54" i="13"/>
  <c r="E54" i="13"/>
  <c r="D54" i="13"/>
  <c r="C54" i="13"/>
  <c r="B54" i="13"/>
  <c r="H53" i="13"/>
  <c r="G53" i="13"/>
  <c r="I53" i="13" s="1"/>
  <c r="K53" i="13" s="1"/>
  <c r="F53" i="13"/>
  <c r="E53" i="13"/>
  <c r="D53" i="13"/>
  <c r="C53" i="13"/>
  <c r="B53" i="13"/>
  <c r="H52" i="13"/>
  <c r="G52" i="13"/>
  <c r="I52" i="13" s="1"/>
  <c r="E52" i="13"/>
  <c r="D52" i="13"/>
  <c r="C52" i="13"/>
  <c r="B52" i="13"/>
  <c r="I51" i="13"/>
  <c r="H51" i="13"/>
  <c r="G51" i="13"/>
  <c r="E51" i="13"/>
  <c r="D51" i="13"/>
  <c r="K51" i="13" s="1"/>
  <c r="C51" i="13"/>
  <c r="B51" i="13"/>
  <c r="I50" i="13"/>
  <c r="H50" i="13"/>
  <c r="G50" i="13"/>
  <c r="E50" i="13"/>
  <c r="D50" i="13"/>
  <c r="C50" i="13"/>
  <c r="B50" i="13"/>
  <c r="H49" i="13"/>
  <c r="G49" i="13"/>
  <c r="I49" i="13" s="1"/>
  <c r="K49" i="13" s="1"/>
  <c r="F49" i="13"/>
  <c r="E49" i="13"/>
  <c r="D49" i="13"/>
  <c r="C49" i="13"/>
  <c r="B49" i="13"/>
  <c r="H48" i="13"/>
  <c r="G48" i="13"/>
  <c r="I48" i="13" s="1"/>
  <c r="E48" i="13"/>
  <c r="D48" i="13"/>
  <c r="K48" i="13" s="1"/>
  <c r="C48" i="13"/>
  <c r="B48" i="13"/>
  <c r="I47" i="13"/>
  <c r="H47" i="13"/>
  <c r="G47" i="13"/>
  <c r="E47" i="13"/>
  <c r="D47" i="13"/>
  <c r="K47" i="13" s="1"/>
  <c r="C47" i="13"/>
  <c r="B47" i="13"/>
  <c r="I46" i="13"/>
  <c r="H46" i="13"/>
  <c r="G46" i="13"/>
  <c r="E46" i="13"/>
  <c r="D46" i="13"/>
  <c r="C46" i="13"/>
  <c r="B46" i="13"/>
  <c r="K45" i="13"/>
  <c r="H45" i="13"/>
  <c r="G45" i="13"/>
  <c r="I45" i="13" s="1"/>
  <c r="F45" i="13"/>
  <c r="E45" i="13"/>
  <c r="D45" i="13"/>
  <c r="C45" i="13"/>
  <c r="B45" i="13"/>
  <c r="H44" i="13"/>
  <c r="G44" i="13"/>
  <c r="I44" i="13" s="1"/>
  <c r="E44" i="13"/>
  <c r="D44" i="13"/>
  <c r="C44" i="13"/>
  <c r="B44" i="13"/>
  <c r="I43" i="13"/>
  <c r="H43" i="13"/>
  <c r="G43" i="13"/>
  <c r="E43" i="13"/>
  <c r="D43" i="13"/>
  <c r="K43" i="13" s="1"/>
  <c r="C43" i="13"/>
  <c r="B43" i="13"/>
  <c r="I42" i="13"/>
  <c r="H42" i="13"/>
  <c r="G42" i="13"/>
  <c r="E42" i="13"/>
  <c r="D42" i="13"/>
  <c r="C42" i="13"/>
  <c r="B42" i="13"/>
  <c r="H41" i="13"/>
  <c r="G41" i="13"/>
  <c r="I41" i="13" s="1"/>
  <c r="K41" i="13" s="1"/>
  <c r="F41" i="13"/>
  <c r="E41" i="13"/>
  <c r="D41" i="13"/>
  <c r="C41" i="13"/>
  <c r="B41" i="13"/>
  <c r="H40" i="13"/>
  <c r="G40" i="13"/>
  <c r="I40" i="13" s="1"/>
  <c r="E40" i="13"/>
  <c r="D40" i="13"/>
  <c r="C40" i="13"/>
  <c r="B40" i="13"/>
  <c r="H39" i="13"/>
  <c r="I39" i="13" s="1"/>
  <c r="G39" i="13"/>
  <c r="E39" i="13"/>
  <c r="D39" i="13"/>
  <c r="C39" i="13"/>
  <c r="B39" i="13"/>
  <c r="K38" i="13"/>
  <c r="I38" i="13"/>
  <c r="H38" i="13"/>
  <c r="G38" i="13"/>
  <c r="F38" i="13"/>
  <c r="E38" i="13"/>
  <c r="D38" i="13"/>
  <c r="C38" i="13"/>
  <c r="B38" i="13"/>
  <c r="H37" i="13"/>
  <c r="G37" i="13"/>
  <c r="I37" i="13" s="1"/>
  <c r="K37" i="13" s="1"/>
  <c r="F37" i="13"/>
  <c r="E37" i="13"/>
  <c r="D37" i="13"/>
  <c r="C37" i="13"/>
  <c r="B37" i="13"/>
  <c r="H36" i="13"/>
  <c r="G36" i="13"/>
  <c r="I36" i="13" s="1"/>
  <c r="E36" i="13"/>
  <c r="D36" i="13"/>
  <c r="K36" i="13" s="1"/>
  <c r="C36" i="13"/>
  <c r="B36" i="13"/>
  <c r="I35" i="13"/>
  <c r="H35" i="13"/>
  <c r="G35" i="13"/>
  <c r="E35" i="13"/>
  <c r="D35" i="13"/>
  <c r="K35" i="13" s="1"/>
  <c r="C35" i="13"/>
  <c r="B35" i="13"/>
  <c r="I34" i="13"/>
  <c r="H34" i="13"/>
  <c r="G34" i="13"/>
  <c r="E34" i="13"/>
  <c r="D34" i="13"/>
  <c r="C34" i="13"/>
  <c r="B34" i="13"/>
  <c r="H33" i="13"/>
  <c r="G33" i="13"/>
  <c r="I33" i="13" s="1"/>
  <c r="K33" i="13" s="1"/>
  <c r="F33" i="13"/>
  <c r="E33" i="13"/>
  <c r="D33" i="13"/>
  <c r="C33" i="13"/>
  <c r="B33" i="13"/>
  <c r="H32" i="13"/>
  <c r="G32" i="13"/>
  <c r="I32" i="13" s="1"/>
  <c r="E32" i="13"/>
  <c r="D32" i="13"/>
  <c r="C32" i="13"/>
  <c r="B32" i="13"/>
  <c r="I31" i="13"/>
  <c r="H31" i="13"/>
  <c r="G31" i="13"/>
  <c r="E31" i="13"/>
  <c r="D31" i="13"/>
  <c r="K31" i="13" s="1"/>
  <c r="C31" i="13"/>
  <c r="B31" i="13"/>
  <c r="K30" i="13"/>
  <c r="I30" i="13"/>
  <c r="H30" i="13"/>
  <c r="G30" i="13"/>
  <c r="F30" i="13"/>
  <c r="E30" i="13"/>
  <c r="D30" i="13"/>
  <c r="C30" i="13"/>
  <c r="B30" i="13"/>
  <c r="H29" i="13"/>
  <c r="G29" i="13"/>
  <c r="I29" i="13" s="1"/>
  <c r="K29" i="13" s="1"/>
  <c r="F29" i="13"/>
  <c r="E29" i="13"/>
  <c r="D29" i="13"/>
  <c r="C29" i="13"/>
  <c r="B29" i="13"/>
  <c r="H28" i="13"/>
  <c r="G28" i="13"/>
  <c r="I28" i="13" s="1"/>
  <c r="E28" i="13"/>
  <c r="D28" i="13"/>
  <c r="K28" i="13" s="1"/>
  <c r="C28" i="13"/>
  <c r="B28" i="13"/>
  <c r="I27" i="13"/>
  <c r="H27" i="13"/>
  <c r="G27" i="13"/>
  <c r="E27" i="13"/>
  <c r="D27" i="13"/>
  <c r="K27" i="13" s="1"/>
  <c r="C27" i="13"/>
  <c r="B27" i="13"/>
  <c r="K26" i="13"/>
  <c r="I26" i="13"/>
  <c r="H26" i="13"/>
  <c r="G26" i="13"/>
  <c r="F26" i="13"/>
  <c r="E26" i="13"/>
  <c r="D26" i="13"/>
  <c r="C26" i="13"/>
  <c r="B26" i="13"/>
  <c r="H25" i="13"/>
  <c r="G25" i="13"/>
  <c r="I25" i="13" s="1"/>
  <c r="K25" i="13" s="1"/>
  <c r="F25" i="13"/>
  <c r="E25" i="13"/>
  <c r="D25" i="13"/>
  <c r="C25" i="13"/>
  <c r="B25" i="13"/>
  <c r="H24" i="13"/>
  <c r="G24" i="13"/>
  <c r="I24" i="13" s="1"/>
  <c r="E24" i="13"/>
  <c r="D24" i="13"/>
  <c r="C24" i="13"/>
  <c r="B24" i="13"/>
  <c r="H23" i="13"/>
  <c r="I23" i="13" s="1"/>
  <c r="G23" i="13"/>
  <c r="E23" i="13"/>
  <c r="D23" i="13"/>
  <c r="C23" i="13"/>
  <c r="B23" i="13"/>
  <c r="I22" i="13"/>
  <c r="H22" i="13"/>
  <c r="G22" i="13"/>
  <c r="E22" i="13"/>
  <c r="D22" i="13"/>
  <c r="C22" i="13"/>
  <c r="B22" i="13"/>
  <c r="H21" i="13"/>
  <c r="G21" i="13"/>
  <c r="I21" i="13" s="1"/>
  <c r="K21" i="13" s="1"/>
  <c r="F21" i="13"/>
  <c r="E21" i="13"/>
  <c r="D21" i="13"/>
  <c r="C21" i="13"/>
  <c r="B21" i="13"/>
  <c r="H20" i="13"/>
  <c r="G20" i="13"/>
  <c r="I20" i="13" s="1"/>
  <c r="E20" i="13"/>
  <c r="D20" i="13"/>
  <c r="C20" i="13"/>
  <c r="B20" i="13"/>
  <c r="H19" i="13"/>
  <c r="I19" i="13" s="1"/>
  <c r="G19" i="13"/>
  <c r="E19" i="13"/>
  <c r="D19" i="13"/>
  <c r="C19" i="13"/>
  <c r="B19" i="13"/>
  <c r="K18" i="13"/>
  <c r="I18" i="13"/>
  <c r="H18" i="13"/>
  <c r="G18" i="13"/>
  <c r="F18" i="13"/>
  <c r="E18" i="13"/>
  <c r="D18" i="13"/>
  <c r="C18" i="13"/>
  <c r="B18" i="13"/>
  <c r="K17" i="13"/>
  <c r="H17" i="13"/>
  <c r="G17" i="13"/>
  <c r="I17" i="13" s="1"/>
  <c r="F17" i="13"/>
  <c r="E17" i="13"/>
  <c r="D17" i="13"/>
  <c r="C17" i="13"/>
  <c r="B17" i="13"/>
  <c r="H16" i="13"/>
  <c r="G16" i="13"/>
  <c r="I16" i="13" s="1"/>
  <c r="E16" i="13"/>
  <c r="D16" i="13"/>
  <c r="K16" i="13" s="1"/>
  <c r="C16" i="13"/>
  <c r="B16" i="13"/>
  <c r="H15" i="13"/>
  <c r="I15" i="13" s="1"/>
  <c r="G15" i="13"/>
  <c r="E15" i="13"/>
  <c r="D15" i="13"/>
  <c r="C15" i="13"/>
  <c r="B15" i="13"/>
  <c r="I14" i="13"/>
  <c r="H14" i="13"/>
  <c r="G14" i="13"/>
  <c r="E14" i="13"/>
  <c r="D14" i="13"/>
  <c r="C14" i="13"/>
  <c r="B14" i="13"/>
  <c r="H13" i="13"/>
  <c r="G13" i="13"/>
  <c r="I13" i="13" s="1"/>
  <c r="K13" i="13" s="1"/>
  <c r="F13" i="13"/>
  <c r="E13" i="13"/>
  <c r="D13" i="13"/>
  <c r="C13" i="13"/>
  <c r="B13" i="13"/>
  <c r="H12" i="13"/>
  <c r="G12" i="13"/>
  <c r="I12" i="13" s="1"/>
  <c r="E12" i="13"/>
  <c r="D12" i="13"/>
  <c r="K12" i="13" s="1"/>
  <c r="C12" i="13"/>
  <c r="B12" i="13"/>
  <c r="H11" i="13"/>
  <c r="I11" i="13" s="1"/>
  <c r="G11" i="13"/>
  <c r="E11" i="13"/>
  <c r="D11" i="13"/>
  <c r="C11" i="13"/>
  <c r="B11" i="13"/>
  <c r="G10" i="13"/>
  <c r="H107" i="12"/>
  <c r="I107" i="12" s="1"/>
  <c r="G107" i="12"/>
  <c r="E107" i="12"/>
  <c r="D107" i="12"/>
  <c r="K107" i="12" s="1"/>
  <c r="C107" i="12"/>
  <c r="B107" i="12"/>
  <c r="H106" i="12"/>
  <c r="G106" i="12"/>
  <c r="I106" i="12" s="1"/>
  <c r="F106" i="12"/>
  <c r="E106" i="12"/>
  <c r="D106" i="12"/>
  <c r="C106" i="12"/>
  <c r="B106" i="12"/>
  <c r="H105" i="12"/>
  <c r="G105" i="12"/>
  <c r="I105" i="12" s="1"/>
  <c r="E105" i="12"/>
  <c r="D105" i="12"/>
  <c r="C105" i="12"/>
  <c r="B105" i="12"/>
  <c r="H104" i="12"/>
  <c r="I104" i="12" s="1"/>
  <c r="G104" i="12"/>
  <c r="E104" i="12"/>
  <c r="D104" i="12"/>
  <c r="C104" i="12"/>
  <c r="B104" i="12"/>
  <c r="K103" i="12"/>
  <c r="I103" i="12"/>
  <c r="H103" i="12"/>
  <c r="G103" i="12"/>
  <c r="F103" i="12"/>
  <c r="E103" i="12"/>
  <c r="D103" i="12"/>
  <c r="C103" i="12"/>
  <c r="B103" i="12"/>
  <c r="H102" i="12"/>
  <c r="G102" i="12"/>
  <c r="I102" i="12" s="1"/>
  <c r="K102" i="12" s="1"/>
  <c r="F102" i="12"/>
  <c r="E102" i="12"/>
  <c r="D102" i="12"/>
  <c r="C102" i="12"/>
  <c r="B102" i="12"/>
  <c r="H101" i="12"/>
  <c r="G101" i="12"/>
  <c r="I101" i="12" s="1"/>
  <c r="E101" i="12"/>
  <c r="D101" i="12"/>
  <c r="C101" i="12"/>
  <c r="B101" i="12"/>
  <c r="H100" i="12"/>
  <c r="I100" i="12" s="1"/>
  <c r="G100" i="12"/>
  <c r="E100" i="12"/>
  <c r="D100" i="12"/>
  <c r="C100" i="12"/>
  <c r="B100" i="12"/>
  <c r="I99" i="12"/>
  <c r="H99" i="12"/>
  <c r="G99" i="12"/>
  <c r="E99" i="12"/>
  <c r="D99" i="12"/>
  <c r="C99" i="12"/>
  <c r="B99" i="12"/>
  <c r="H98" i="12"/>
  <c r="G98" i="12"/>
  <c r="I98" i="12" s="1"/>
  <c r="K98" i="12" s="1"/>
  <c r="F98" i="12"/>
  <c r="E98" i="12"/>
  <c r="D98" i="12"/>
  <c r="C98" i="12"/>
  <c r="B98" i="12"/>
  <c r="H97" i="12"/>
  <c r="G97" i="12"/>
  <c r="I97" i="12" s="1"/>
  <c r="E97" i="12"/>
  <c r="D97" i="12"/>
  <c r="K97" i="12" s="1"/>
  <c r="C97" i="12"/>
  <c r="B97" i="12"/>
  <c r="H96" i="12"/>
  <c r="I96" i="12" s="1"/>
  <c r="G96" i="12"/>
  <c r="E96" i="12"/>
  <c r="D96" i="12"/>
  <c r="C96" i="12"/>
  <c r="B96" i="12"/>
  <c r="I95" i="12"/>
  <c r="H95" i="12"/>
  <c r="G95" i="12"/>
  <c r="E95" i="12"/>
  <c r="D95" i="12"/>
  <c r="C95" i="12"/>
  <c r="B95" i="12"/>
  <c r="H94" i="12"/>
  <c r="G94" i="12"/>
  <c r="I94" i="12" s="1"/>
  <c r="K94" i="12" s="1"/>
  <c r="F94" i="12"/>
  <c r="E94" i="12"/>
  <c r="D94" i="12"/>
  <c r="C94" i="12"/>
  <c r="B94" i="12"/>
  <c r="H93" i="12"/>
  <c r="G93" i="12"/>
  <c r="I93" i="12" s="1"/>
  <c r="E93" i="12"/>
  <c r="D93" i="12"/>
  <c r="C93" i="12"/>
  <c r="B93" i="12"/>
  <c r="I92" i="12"/>
  <c r="H92" i="12"/>
  <c r="G92" i="12"/>
  <c r="E92" i="12"/>
  <c r="D92" i="12"/>
  <c r="K92" i="12" s="1"/>
  <c r="C92" i="12"/>
  <c r="B92" i="12"/>
  <c r="I91" i="12"/>
  <c r="H91" i="12"/>
  <c r="G91" i="12"/>
  <c r="E91" i="12"/>
  <c r="D91" i="12"/>
  <c r="C91" i="12"/>
  <c r="B91" i="12"/>
  <c r="H90" i="12"/>
  <c r="G90" i="12"/>
  <c r="I90" i="12" s="1"/>
  <c r="K90" i="12" s="1"/>
  <c r="F90" i="12"/>
  <c r="E90" i="12"/>
  <c r="D90" i="12"/>
  <c r="C90" i="12"/>
  <c r="B90" i="12"/>
  <c r="H89" i="12"/>
  <c r="G89" i="12"/>
  <c r="I89" i="12" s="1"/>
  <c r="E89" i="12"/>
  <c r="D89" i="12"/>
  <c r="C89" i="12"/>
  <c r="B89" i="12"/>
  <c r="H88" i="12"/>
  <c r="I88" i="12" s="1"/>
  <c r="G88" i="12"/>
  <c r="E88" i="12"/>
  <c r="D88" i="12"/>
  <c r="C88" i="12"/>
  <c r="B88" i="12"/>
  <c r="I87" i="12"/>
  <c r="H87" i="12"/>
  <c r="G87" i="12"/>
  <c r="E87" i="12"/>
  <c r="D87" i="12"/>
  <c r="C87" i="12"/>
  <c r="B87" i="12"/>
  <c r="H86" i="12"/>
  <c r="G86" i="12"/>
  <c r="I86" i="12" s="1"/>
  <c r="K86" i="12" s="1"/>
  <c r="F86" i="12"/>
  <c r="E86" i="12"/>
  <c r="D86" i="12"/>
  <c r="C86" i="12"/>
  <c r="B86" i="12"/>
  <c r="H85" i="12"/>
  <c r="G85" i="12"/>
  <c r="I85" i="12" s="1"/>
  <c r="E85" i="12"/>
  <c r="D85" i="12"/>
  <c r="C85" i="12"/>
  <c r="B85" i="12"/>
  <c r="H84" i="12"/>
  <c r="I84" i="12" s="1"/>
  <c r="G84" i="12"/>
  <c r="E84" i="12"/>
  <c r="D84" i="12"/>
  <c r="C84" i="12"/>
  <c r="B84" i="12"/>
  <c r="I83" i="12"/>
  <c r="H83" i="12"/>
  <c r="G83" i="12"/>
  <c r="E83" i="12"/>
  <c r="D83" i="12"/>
  <c r="C83" i="12"/>
  <c r="B83" i="12"/>
  <c r="H82" i="12"/>
  <c r="G82" i="12"/>
  <c r="I82" i="12" s="1"/>
  <c r="K82" i="12" s="1"/>
  <c r="F82" i="12"/>
  <c r="E82" i="12"/>
  <c r="D82" i="12"/>
  <c r="C82" i="12"/>
  <c r="B82" i="12"/>
  <c r="H81" i="12"/>
  <c r="G81" i="12"/>
  <c r="I81" i="12" s="1"/>
  <c r="E81" i="12"/>
  <c r="D81" i="12"/>
  <c r="C81" i="12"/>
  <c r="B81" i="12"/>
  <c r="H80" i="12"/>
  <c r="I80" i="12" s="1"/>
  <c r="G80" i="12"/>
  <c r="E80" i="12"/>
  <c r="D80" i="12"/>
  <c r="C80" i="12"/>
  <c r="B80" i="12"/>
  <c r="I79" i="12"/>
  <c r="H79" i="12"/>
  <c r="G79" i="12"/>
  <c r="E79" i="12"/>
  <c r="D79" i="12"/>
  <c r="C79" i="12"/>
  <c r="B79" i="12"/>
  <c r="H78" i="12"/>
  <c r="G78" i="12"/>
  <c r="I78" i="12" s="1"/>
  <c r="K78" i="12" s="1"/>
  <c r="F78" i="12"/>
  <c r="E78" i="12"/>
  <c r="D78" i="12"/>
  <c r="C78" i="12"/>
  <c r="B78" i="12"/>
  <c r="H77" i="12"/>
  <c r="G77" i="12"/>
  <c r="I77" i="12" s="1"/>
  <c r="E77" i="12"/>
  <c r="D77" i="12"/>
  <c r="K77" i="12" s="1"/>
  <c r="C77" i="12"/>
  <c r="B77" i="12"/>
  <c r="H76" i="12"/>
  <c r="I76" i="12" s="1"/>
  <c r="G76" i="12"/>
  <c r="E76" i="12"/>
  <c r="D76" i="12"/>
  <c r="C76" i="12"/>
  <c r="B76" i="12"/>
  <c r="I75" i="12"/>
  <c r="H75" i="12"/>
  <c r="G75" i="12"/>
  <c r="E75" i="12"/>
  <c r="D75" i="12"/>
  <c r="C75" i="12"/>
  <c r="B75" i="12"/>
  <c r="H74" i="12"/>
  <c r="G74" i="12"/>
  <c r="I74" i="12" s="1"/>
  <c r="K74" i="12" s="1"/>
  <c r="F74" i="12"/>
  <c r="E74" i="12"/>
  <c r="D74" i="12"/>
  <c r="C74" i="12"/>
  <c r="B74" i="12"/>
  <c r="H73" i="12"/>
  <c r="G73" i="12"/>
  <c r="I73" i="12" s="1"/>
  <c r="E73" i="12"/>
  <c r="D73" i="12"/>
  <c r="C73" i="12"/>
  <c r="B73" i="12"/>
  <c r="H72" i="12"/>
  <c r="I72" i="12" s="1"/>
  <c r="G72" i="12"/>
  <c r="E72" i="12"/>
  <c r="D72" i="12"/>
  <c r="C72" i="12"/>
  <c r="B72" i="12"/>
  <c r="I71" i="12"/>
  <c r="H71" i="12"/>
  <c r="G71" i="12"/>
  <c r="E71" i="12"/>
  <c r="D71" i="12"/>
  <c r="C71" i="12"/>
  <c r="B71" i="12"/>
  <c r="H70" i="12"/>
  <c r="G70" i="12"/>
  <c r="I70" i="12" s="1"/>
  <c r="K70" i="12" s="1"/>
  <c r="F70" i="12"/>
  <c r="E70" i="12"/>
  <c r="D70" i="12"/>
  <c r="C70" i="12"/>
  <c r="B70" i="12"/>
  <c r="H69" i="12"/>
  <c r="G69" i="12"/>
  <c r="I69" i="12" s="1"/>
  <c r="E69" i="12"/>
  <c r="D69" i="12"/>
  <c r="K69" i="12" s="1"/>
  <c r="C69" i="12"/>
  <c r="B69" i="12"/>
  <c r="H68" i="12"/>
  <c r="G68" i="12"/>
  <c r="I68" i="12" s="1"/>
  <c r="E68" i="12"/>
  <c r="D68" i="12"/>
  <c r="C68" i="12"/>
  <c r="B68" i="12"/>
  <c r="H67" i="12"/>
  <c r="I67" i="12" s="1"/>
  <c r="G67" i="12"/>
  <c r="E67" i="12"/>
  <c r="D67" i="12"/>
  <c r="C67" i="12"/>
  <c r="B67" i="12"/>
  <c r="I66" i="12"/>
  <c r="H66" i="12"/>
  <c r="G66" i="12"/>
  <c r="E66" i="12"/>
  <c r="D66" i="12"/>
  <c r="C66" i="12"/>
  <c r="B66" i="12"/>
  <c r="H65" i="12"/>
  <c r="G65" i="12"/>
  <c r="I65" i="12" s="1"/>
  <c r="K65" i="12" s="1"/>
  <c r="F65" i="12"/>
  <c r="E65" i="12"/>
  <c r="D65" i="12"/>
  <c r="C65" i="12"/>
  <c r="B65" i="12"/>
  <c r="H64" i="12"/>
  <c r="G64" i="12"/>
  <c r="I64" i="12" s="1"/>
  <c r="E64" i="12"/>
  <c r="D64" i="12"/>
  <c r="C64" i="12"/>
  <c r="B64" i="12"/>
  <c r="H63" i="12"/>
  <c r="I63" i="12" s="1"/>
  <c r="G63" i="12"/>
  <c r="E63" i="12"/>
  <c r="D63" i="12"/>
  <c r="C63" i="12"/>
  <c r="B63" i="12"/>
  <c r="I62" i="12"/>
  <c r="H62" i="12"/>
  <c r="G62" i="12"/>
  <c r="E62" i="12"/>
  <c r="D62" i="12"/>
  <c r="C62" i="12"/>
  <c r="B62" i="12"/>
  <c r="H61" i="12"/>
  <c r="G61" i="12"/>
  <c r="I61" i="12" s="1"/>
  <c r="K61" i="12" s="1"/>
  <c r="F61" i="12"/>
  <c r="E61" i="12"/>
  <c r="D61" i="12"/>
  <c r="C61" i="12"/>
  <c r="B61" i="12"/>
  <c r="H60" i="12"/>
  <c r="G60" i="12"/>
  <c r="I60" i="12" s="1"/>
  <c r="E60" i="12"/>
  <c r="D60" i="12"/>
  <c r="K60" i="12" s="1"/>
  <c r="C60" i="12"/>
  <c r="B60" i="12"/>
  <c r="H59" i="12"/>
  <c r="I59" i="12" s="1"/>
  <c r="G59" i="12"/>
  <c r="E59" i="12"/>
  <c r="D59" i="12"/>
  <c r="C59" i="12"/>
  <c r="B59" i="12"/>
  <c r="I58" i="12"/>
  <c r="H58" i="12"/>
  <c r="G58" i="12"/>
  <c r="E58" i="12"/>
  <c r="D58" i="12"/>
  <c r="C58" i="12"/>
  <c r="B58" i="12"/>
  <c r="H57" i="12"/>
  <c r="G57" i="12"/>
  <c r="I57" i="12" s="1"/>
  <c r="K57" i="12" s="1"/>
  <c r="F57" i="12"/>
  <c r="E57" i="12"/>
  <c r="D57" i="12"/>
  <c r="C57" i="12"/>
  <c r="B57" i="12"/>
  <c r="H56" i="12"/>
  <c r="G56" i="12"/>
  <c r="I56" i="12" s="1"/>
  <c r="E56" i="12"/>
  <c r="D56" i="12"/>
  <c r="C56" i="12"/>
  <c r="B56" i="12"/>
  <c r="H55" i="12"/>
  <c r="I55" i="12" s="1"/>
  <c r="G55" i="12"/>
  <c r="E55" i="12"/>
  <c r="D55" i="12"/>
  <c r="C55" i="12"/>
  <c r="B55" i="12"/>
  <c r="I54" i="12"/>
  <c r="H54" i="12"/>
  <c r="G54" i="12"/>
  <c r="E54" i="12"/>
  <c r="D54" i="12"/>
  <c r="C54" i="12"/>
  <c r="B54" i="12"/>
  <c r="H53" i="12"/>
  <c r="G53" i="12"/>
  <c r="I53" i="12" s="1"/>
  <c r="K53" i="12" s="1"/>
  <c r="F53" i="12"/>
  <c r="E53" i="12"/>
  <c r="D53" i="12"/>
  <c r="C53" i="12"/>
  <c r="B53" i="12"/>
  <c r="H52" i="12"/>
  <c r="G52" i="12"/>
  <c r="I52" i="12" s="1"/>
  <c r="E52" i="12"/>
  <c r="D52" i="12"/>
  <c r="C52" i="12"/>
  <c r="B52" i="12"/>
  <c r="I51" i="12"/>
  <c r="H51" i="12"/>
  <c r="G51" i="12"/>
  <c r="E51" i="12"/>
  <c r="D51" i="12"/>
  <c r="K51" i="12" s="1"/>
  <c r="C51" i="12"/>
  <c r="B51" i="12"/>
  <c r="I50" i="12"/>
  <c r="H50" i="12"/>
  <c r="G50" i="12"/>
  <c r="E50" i="12"/>
  <c r="D50" i="12"/>
  <c r="C50" i="12"/>
  <c r="B50" i="12"/>
  <c r="H49" i="12"/>
  <c r="G49" i="12"/>
  <c r="I49" i="12" s="1"/>
  <c r="K49" i="12" s="1"/>
  <c r="F49" i="12"/>
  <c r="E49" i="12"/>
  <c r="D49" i="12"/>
  <c r="C49" i="12"/>
  <c r="B49" i="12"/>
  <c r="H48" i="12"/>
  <c r="G48" i="12"/>
  <c r="I48" i="12" s="1"/>
  <c r="E48" i="12"/>
  <c r="D48" i="12"/>
  <c r="K48" i="12" s="1"/>
  <c r="C48" i="12"/>
  <c r="B48" i="12"/>
  <c r="H47" i="12"/>
  <c r="I47" i="12" s="1"/>
  <c r="G47" i="12"/>
  <c r="E47" i="12"/>
  <c r="D47" i="12"/>
  <c r="C47" i="12"/>
  <c r="B47" i="12"/>
  <c r="I46" i="12"/>
  <c r="H46" i="12"/>
  <c r="G46" i="12"/>
  <c r="E46" i="12"/>
  <c r="D46" i="12"/>
  <c r="C46" i="12"/>
  <c r="B46" i="12"/>
  <c r="H45" i="12"/>
  <c r="G45" i="12"/>
  <c r="I45" i="12" s="1"/>
  <c r="K45" i="12" s="1"/>
  <c r="F45" i="12"/>
  <c r="E45" i="12"/>
  <c r="D45" i="12"/>
  <c r="C45" i="12"/>
  <c r="B45" i="12"/>
  <c r="H44" i="12"/>
  <c r="G44" i="12"/>
  <c r="I44" i="12" s="1"/>
  <c r="E44" i="12"/>
  <c r="D44" i="12"/>
  <c r="C44" i="12"/>
  <c r="B44" i="12"/>
  <c r="I43" i="12"/>
  <c r="H43" i="12"/>
  <c r="G43" i="12"/>
  <c r="E43" i="12"/>
  <c r="D43" i="12"/>
  <c r="K43" i="12" s="1"/>
  <c r="C43" i="12"/>
  <c r="B43" i="12"/>
  <c r="I42" i="12"/>
  <c r="H42" i="12"/>
  <c r="G42" i="12"/>
  <c r="E42" i="12"/>
  <c r="D42" i="12"/>
  <c r="C42" i="12"/>
  <c r="B42" i="12"/>
  <c r="H41" i="12"/>
  <c r="G41" i="12"/>
  <c r="I41" i="12" s="1"/>
  <c r="K41" i="12" s="1"/>
  <c r="F41" i="12"/>
  <c r="E41" i="12"/>
  <c r="D41" i="12"/>
  <c r="C41" i="12"/>
  <c r="B41" i="12"/>
  <c r="H40" i="12"/>
  <c r="G40" i="12"/>
  <c r="I40" i="12" s="1"/>
  <c r="E40" i="12"/>
  <c r="D40" i="12"/>
  <c r="C40" i="12"/>
  <c r="B40" i="12"/>
  <c r="H39" i="12"/>
  <c r="I39" i="12" s="1"/>
  <c r="G39" i="12"/>
  <c r="E39" i="12"/>
  <c r="D39" i="12"/>
  <c r="C39" i="12"/>
  <c r="B39" i="12"/>
  <c r="I38" i="12"/>
  <c r="H38" i="12"/>
  <c r="G38" i="12"/>
  <c r="E38" i="12"/>
  <c r="D38" i="12"/>
  <c r="C38" i="12"/>
  <c r="B38" i="12"/>
  <c r="H37" i="12"/>
  <c r="G37" i="12"/>
  <c r="I37" i="12" s="1"/>
  <c r="K37" i="12" s="1"/>
  <c r="F37" i="12"/>
  <c r="E37" i="12"/>
  <c r="D37" i="12"/>
  <c r="C37" i="12"/>
  <c r="B37" i="12"/>
  <c r="H36" i="12"/>
  <c r="G36" i="12"/>
  <c r="I36" i="12" s="1"/>
  <c r="E36" i="12"/>
  <c r="D36" i="12"/>
  <c r="C36" i="12"/>
  <c r="B36" i="12"/>
  <c r="H35" i="12"/>
  <c r="I35" i="12" s="1"/>
  <c r="G35" i="12"/>
  <c r="E35" i="12"/>
  <c r="D35" i="12"/>
  <c r="K35" i="12" s="1"/>
  <c r="C35" i="12"/>
  <c r="B35" i="12"/>
  <c r="I34" i="12"/>
  <c r="H34" i="12"/>
  <c r="G34" i="12"/>
  <c r="E34" i="12"/>
  <c r="D34" i="12"/>
  <c r="C34" i="12"/>
  <c r="B34" i="12"/>
  <c r="H33" i="12"/>
  <c r="G33" i="12"/>
  <c r="I33" i="12" s="1"/>
  <c r="K33" i="12" s="1"/>
  <c r="F33" i="12"/>
  <c r="E33" i="12"/>
  <c r="D33" i="12"/>
  <c r="C33" i="12"/>
  <c r="B33" i="12"/>
  <c r="H32" i="12"/>
  <c r="G32" i="12"/>
  <c r="I32" i="12" s="1"/>
  <c r="E32" i="12"/>
  <c r="D32" i="12"/>
  <c r="C32" i="12"/>
  <c r="B32" i="12"/>
  <c r="H31" i="12"/>
  <c r="I31" i="12" s="1"/>
  <c r="G31" i="12"/>
  <c r="E31" i="12"/>
  <c r="D31" i="12"/>
  <c r="C31" i="12"/>
  <c r="B31" i="12"/>
  <c r="K30" i="12"/>
  <c r="I30" i="12"/>
  <c r="H30" i="12"/>
  <c r="G30" i="12"/>
  <c r="F30" i="12"/>
  <c r="E30" i="12"/>
  <c r="D30" i="12"/>
  <c r="C30" i="12"/>
  <c r="B30" i="12"/>
  <c r="H29" i="12"/>
  <c r="G29" i="12"/>
  <c r="I29" i="12" s="1"/>
  <c r="K29" i="12" s="1"/>
  <c r="F29" i="12"/>
  <c r="E29" i="12"/>
  <c r="D29" i="12"/>
  <c r="C29" i="12"/>
  <c r="B29" i="12"/>
  <c r="H28" i="12"/>
  <c r="G28" i="12"/>
  <c r="I28" i="12" s="1"/>
  <c r="E28" i="12"/>
  <c r="D28" i="12"/>
  <c r="C28" i="12"/>
  <c r="B28" i="12"/>
  <c r="H27" i="12"/>
  <c r="I27" i="12" s="1"/>
  <c r="G27" i="12"/>
  <c r="E27" i="12"/>
  <c r="D27" i="12"/>
  <c r="C27" i="12"/>
  <c r="B27" i="12"/>
  <c r="K26" i="12"/>
  <c r="I26" i="12"/>
  <c r="H26" i="12"/>
  <c r="G26" i="12"/>
  <c r="F26" i="12"/>
  <c r="E26" i="12"/>
  <c r="D26" i="12"/>
  <c r="C26" i="12"/>
  <c r="B26" i="12"/>
  <c r="H25" i="12"/>
  <c r="G25" i="12"/>
  <c r="I25" i="12" s="1"/>
  <c r="K25" i="12" s="1"/>
  <c r="F25" i="12"/>
  <c r="E25" i="12"/>
  <c r="D25" i="12"/>
  <c r="C25" i="12"/>
  <c r="B25" i="12"/>
  <c r="H24" i="12"/>
  <c r="G24" i="12"/>
  <c r="I24" i="12" s="1"/>
  <c r="E24" i="12"/>
  <c r="D24" i="12"/>
  <c r="C24" i="12"/>
  <c r="B24" i="12"/>
  <c r="H23" i="12"/>
  <c r="I23" i="12" s="1"/>
  <c r="G23" i="12"/>
  <c r="E23" i="12"/>
  <c r="D23" i="12"/>
  <c r="C23" i="12"/>
  <c r="B23" i="12"/>
  <c r="I22" i="12"/>
  <c r="H22" i="12"/>
  <c r="G22" i="12"/>
  <c r="E22" i="12"/>
  <c r="D22" i="12"/>
  <c r="C22" i="12"/>
  <c r="B22" i="12"/>
  <c r="H21" i="12"/>
  <c r="G21" i="12"/>
  <c r="I21" i="12" s="1"/>
  <c r="K21" i="12" s="1"/>
  <c r="F21" i="12"/>
  <c r="E21" i="12"/>
  <c r="D21" i="12"/>
  <c r="C21" i="12"/>
  <c r="B21" i="12"/>
  <c r="H20" i="12"/>
  <c r="G20" i="12"/>
  <c r="I20" i="12" s="1"/>
  <c r="E20" i="12"/>
  <c r="D20" i="12"/>
  <c r="C20" i="12"/>
  <c r="B20" i="12"/>
  <c r="H19" i="12"/>
  <c r="I19" i="12" s="1"/>
  <c r="G19" i="12"/>
  <c r="E19" i="12"/>
  <c r="D19" i="12"/>
  <c r="C19" i="12"/>
  <c r="B19" i="12"/>
  <c r="I18" i="12"/>
  <c r="H18" i="12"/>
  <c r="G18" i="12"/>
  <c r="E18" i="12"/>
  <c r="D18" i="12"/>
  <c r="C18" i="12"/>
  <c r="B18" i="12"/>
  <c r="H17" i="12"/>
  <c r="G17" i="12"/>
  <c r="I17" i="12" s="1"/>
  <c r="K17" i="12" s="1"/>
  <c r="F17" i="12"/>
  <c r="E17" i="12"/>
  <c r="D17" i="12"/>
  <c r="C17" i="12"/>
  <c r="B17" i="12"/>
  <c r="H16" i="12"/>
  <c r="G16" i="12"/>
  <c r="I16" i="12" s="1"/>
  <c r="E16" i="12"/>
  <c r="D16" i="12"/>
  <c r="C16" i="12"/>
  <c r="B16" i="12"/>
  <c r="H15" i="12"/>
  <c r="I15" i="12" s="1"/>
  <c r="G15" i="12"/>
  <c r="E15" i="12"/>
  <c r="D15" i="12"/>
  <c r="C15" i="12"/>
  <c r="B15" i="12"/>
  <c r="I14" i="12"/>
  <c r="H14" i="12"/>
  <c r="G14" i="12"/>
  <c r="E14" i="12"/>
  <c r="D14" i="12"/>
  <c r="C14" i="12"/>
  <c r="B14" i="12"/>
  <c r="H13" i="12"/>
  <c r="G13" i="12"/>
  <c r="I13" i="12" s="1"/>
  <c r="K13" i="12" s="1"/>
  <c r="F13" i="12"/>
  <c r="E13" i="12"/>
  <c r="D13" i="12"/>
  <c r="C13" i="12"/>
  <c r="B13" i="12"/>
  <c r="H12" i="12"/>
  <c r="G12" i="12"/>
  <c r="I12" i="12" s="1"/>
  <c r="E12" i="12"/>
  <c r="D12" i="12"/>
  <c r="C12" i="12"/>
  <c r="B12" i="12"/>
  <c r="H11" i="12"/>
  <c r="I11" i="12" s="1"/>
  <c r="G11" i="12"/>
  <c r="E11" i="12"/>
  <c r="D11" i="12"/>
  <c r="C11" i="12"/>
  <c r="B11" i="12"/>
  <c r="H107" i="3"/>
  <c r="G107" i="3"/>
  <c r="I107" i="3" s="1"/>
  <c r="E107" i="3"/>
  <c r="D107" i="3"/>
  <c r="K107" i="3" s="1"/>
  <c r="C107" i="3"/>
  <c r="B107" i="3"/>
  <c r="H106" i="3"/>
  <c r="G106" i="3"/>
  <c r="I106" i="3" s="1"/>
  <c r="E106" i="3"/>
  <c r="D106" i="3"/>
  <c r="C106" i="3"/>
  <c r="B106" i="3"/>
  <c r="H105" i="3"/>
  <c r="G105" i="3"/>
  <c r="I105" i="3" s="1"/>
  <c r="E105" i="3"/>
  <c r="D105" i="3"/>
  <c r="C105" i="3"/>
  <c r="B105" i="3"/>
  <c r="H104" i="3"/>
  <c r="I104" i="3" s="1"/>
  <c r="G104" i="3"/>
  <c r="E104" i="3"/>
  <c r="D104" i="3"/>
  <c r="F104" i="3" s="1"/>
  <c r="C104" i="3"/>
  <c r="B104" i="3"/>
  <c r="H103" i="3"/>
  <c r="G103" i="3"/>
  <c r="E103" i="3"/>
  <c r="D103" i="3"/>
  <c r="F103" i="3" s="1"/>
  <c r="C103" i="3"/>
  <c r="B103" i="3"/>
  <c r="H102" i="3"/>
  <c r="G102" i="3"/>
  <c r="I102" i="3" s="1"/>
  <c r="E102" i="3"/>
  <c r="D102" i="3"/>
  <c r="C102" i="3"/>
  <c r="B102" i="3"/>
  <c r="H101" i="3"/>
  <c r="G101" i="3"/>
  <c r="I101" i="3" s="1"/>
  <c r="E101" i="3"/>
  <c r="D101" i="3"/>
  <c r="C101" i="3"/>
  <c r="B101" i="3"/>
  <c r="I100" i="3"/>
  <c r="H100" i="3"/>
  <c r="G100" i="3"/>
  <c r="E100" i="3"/>
  <c r="F100" i="3" s="1"/>
  <c r="K100" i="3" s="1"/>
  <c r="D100" i="3"/>
  <c r="C100" i="3"/>
  <c r="B100" i="3"/>
  <c r="H99" i="3"/>
  <c r="G99" i="3"/>
  <c r="E99" i="3"/>
  <c r="D99" i="3"/>
  <c r="F99" i="3" s="1"/>
  <c r="C99" i="3"/>
  <c r="B99" i="3"/>
  <c r="H98" i="3"/>
  <c r="G98" i="3"/>
  <c r="I98" i="3" s="1"/>
  <c r="E98" i="3"/>
  <c r="D98" i="3"/>
  <c r="C98" i="3"/>
  <c r="B98" i="3"/>
  <c r="H97" i="3"/>
  <c r="G97" i="3"/>
  <c r="I97" i="3" s="1"/>
  <c r="E97" i="3"/>
  <c r="D97" i="3"/>
  <c r="K97" i="3" s="1"/>
  <c r="C97" i="3"/>
  <c r="B97" i="3"/>
  <c r="I96" i="3"/>
  <c r="H96" i="3"/>
  <c r="G96" i="3"/>
  <c r="E96" i="3"/>
  <c r="F96" i="3" s="1"/>
  <c r="K96" i="3" s="1"/>
  <c r="D96" i="3"/>
  <c r="C96" i="3"/>
  <c r="B96" i="3"/>
  <c r="H95" i="3"/>
  <c r="G95" i="3"/>
  <c r="E95" i="3"/>
  <c r="D95" i="3"/>
  <c r="F95" i="3" s="1"/>
  <c r="C95" i="3"/>
  <c r="B95" i="3"/>
  <c r="H94" i="3"/>
  <c r="G94" i="3"/>
  <c r="I94" i="3" s="1"/>
  <c r="E94" i="3"/>
  <c r="D94" i="3"/>
  <c r="C94" i="3"/>
  <c r="B94" i="3"/>
  <c r="H93" i="3"/>
  <c r="G93" i="3"/>
  <c r="I93" i="3" s="1"/>
  <c r="E93" i="3"/>
  <c r="D93" i="3"/>
  <c r="C93" i="3"/>
  <c r="B93" i="3"/>
  <c r="K92" i="3"/>
  <c r="H92" i="3"/>
  <c r="G92" i="3"/>
  <c r="I92" i="3" s="1"/>
  <c r="F92" i="3"/>
  <c r="E92" i="3"/>
  <c r="D92" i="3"/>
  <c r="C92" i="3"/>
  <c r="B92" i="3"/>
  <c r="H91" i="3"/>
  <c r="G91" i="3"/>
  <c r="E91" i="3"/>
  <c r="F91" i="3" s="1"/>
  <c r="D91" i="3"/>
  <c r="C91" i="3"/>
  <c r="B91" i="3"/>
  <c r="H90" i="3"/>
  <c r="G90" i="3"/>
  <c r="E90" i="3"/>
  <c r="D90" i="3"/>
  <c r="C90" i="3"/>
  <c r="B90" i="3"/>
  <c r="H89" i="3"/>
  <c r="G89" i="3"/>
  <c r="I89" i="3" s="1"/>
  <c r="E89" i="3"/>
  <c r="D89" i="3"/>
  <c r="C89" i="3"/>
  <c r="B89" i="3"/>
  <c r="H88" i="3"/>
  <c r="G88" i="3"/>
  <c r="I88" i="3" s="1"/>
  <c r="F88" i="3"/>
  <c r="E88" i="3"/>
  <c r="D88" i="3"/>
  <c r="C88" i="3"/>
  <c r="B88" i="3"/>
  <c r="H87" i="3"/>
  <c r="G87" i="3"/>
  <c r="E87" i="3"/>
  <c r="F87" i="3" s="1"/>
  <c r="D87" i="3"/>
  <c r="C87" i="3"/>
  <c r="B87" i="3"/>
  <c r="H86" i="3"/>
  <c r="G86" i="3"/>
  <c r="E86" i="3"/>
  <c r="D86" i="3"/>
  <c r="C86" i="3"/>
  <c r="B86" i="3"/>
  <c r="H85" i="3"/>
  <c r="G85" i="3"/>
  <c r="I85" i="3" s="1"/>
  <c r="E85" i="3"/>
  <c r="D85" i="3"/>
  <c r="C85" i="3"/>
  <c r="B85" i="3"/>
  <c r="H84" i="3"/>
  <c r="G84" i="3"/>
  <c r="I84" i="3" s="1"/>
  <c r="F84" i="3"/>
  <c r="E84" i="3"/>
  <c r="D84" i="3"/>
  <c r="C84" i="3"/>
  <c r="B84" i="3"/>
  <c r="H83" i="3"/>
  <c r="G83" i="3"/>
  <c r="E83" i="3"/>
  <c r="F83" i="3" s="1"/>
  <c r="D83" i="3"/>
  <c r="C83" i="3"/>
  <c r="B83" i="3"/>
  <c r="H82" i="3"/>
  <c r="G82" i="3"/>
  <c r="E82" i="3"/>
  <c r="D82" i="3"/>
  <c r="C82" i="3"/>
  <c r="B82" i="3"/>
  <c r="H81" i="3"/>
  <c r="G81" i="3"/>
  <c r="I81" i="3" s="1"/>
  <c r="E81" i="3"/>
  <c r="D81" i="3"/>
  <c r="C81" i="3"/>
  <c r="B81" i="3"/>
  <c r="H80" i="3"/>
  <c r="G80" i="3"/>
  <c r="I80" i="3" s="1"/>
  <c r="F80" i="3"/>
  <c r="E80" i="3"/>
  <c r="D80" i="3"/>
  <c r="C80" i="3"/>
  <c r="B80" i="3"/>
  <c r="H79" i="3"/>
  <c r="G79" i="3"/>
  <c r="E79" i="3"/>
  <c r="F79" i="3" s="1"/>
  <c r="D79" i="3"/>
  <c r="C79" i="3"/>
  <c r="B79" i="3"/>
  <c r="H78" i="3"/>
  <c r="G78" i="3"/>
  <c r="E78" i="3"/>
  <c r="D78" i="3"/>
  <c r="C78" i="3"/>
  <c r="B78" i="3"/>
  <c r="H77" i="3"/>
  <c r="G77" i="3"/>
  <c r="I77" i="3" s="1"/>
  <c r="E77" i="3"/>
  <c r="D77" i="3"/>
  <c r="K77" i="3" s="1"/>
  <c r="C77" i="3"/>
  <c r="B77" i="3"/>
  <c r="H76" i="3"/>
  <c r="G76" i="3"/>
  <c r="I76" i="3" s="1"/>
  <c r="F76" i="3"/>
  <c r="E76" i="3"/>
  <c r="D76" i="3"/>
  <c r="C76" i="3"/>
  <c r="B76" i="3"/>
  <c r="H75" i="3"/>
  <c r="G75" i="3"/>
  <c r="E75" i="3"/>
  <c r="F75" i="3" s="1"/>
  <c r="D75" i="3"/>
  <c r="C75" i="3"/>
  <c r="B75" i="3"/>
  <c r="H74" i="3"/>
  <c r="G74" i="3"/>
  <c r="E74" i="3"/>
  <c r="D74" i="3"/>
  <c r="C74" i="3"/>
  <c r="B74" i="3"/>
  <c r="H73" i="3"/>
  <c r="G73" i="3"/>
  <c r="I73" i="3" s="1"/>
  <c r="E73" i="3"/>
  <c r="D73" i="3"/>
  <c r="C73" i="3"/>
  <c r="B73" i="3"/>
  <c r="H72" i="3"/>
  <c r="G72" i="3"/>
  <c r="I72" i="3" s="1"/>
  <c r="F72" i="3"/>
  <c r="E72" i="3"/>
  <c r="D72" i="3"/>
  <c r="C72" i="3"/>
  <c r="B72" i="3"/>
  <c r="H71" i="3"/>
  <c r="G71" i="3"/>
  <c r="E71" i="3"/>
  <c r="F71" i="3" s="1"/>
  <c r="D71" i="3"/>
  <c r="C71" i="3"/>
  <c r="B71" i="3"/>
  <c r="H70" i="3"/>
  <c r="G70" i="3"/>
  <c r="E70" i="3"/>
  <c r="D70" i="3"/>
  <c r="C70" i="3"/>
  <c r="B70" i="3"/>
  <c r="H69" i="3"/>
  <c r="G69" i="3"/>
  <c r="I69" i="3" s="1"/>
  <c r="E69" i="3"/>
  <c r="D69" i="3"/>
  <c r="C69" i="3"/>
  <c r="B69" i="3"/>
  <c r="H68" i="3"/>
  <c r="G68" i="3"/>
  <c r="I68" i="3" s="1"/>
  <c r="F68" i="3"/>
  <c r="E68" i="3"/>
  <c r="D68" i="3"/>
  <c r="C68" i="3"/>
  <c r="B68" i="3"/>
  <c r="H67" i="3"/>
  <c r="G67" i="3"/>
  <c r="E67" i="3"/>
  <c r="F67" i="3" s="1"/>
  <c r="D67" i="3"/>
  <c r="C67" i="3"/>
  <c r="B67" i="3"/>
  <c r="H66" i="3"/>
  <c r="G66" i="3"/>
  <c r="E66" i="3"/>
  <c r="D66" i="3"/>
  <c r="C66" i="3"/>
  <c r="B66" i="3"/>
  <c r="H65" i="3"/>
  <c r="G65" i="3"/>
  <c r="I65" i="3" s="1"/>
  <c r="E65" i="3"/>
  <c r="D65" i="3"/>
  <c r="C65" i="3"/>
  <c r="B65" i="3"/>
  <c r="H64" i="3"/>
  <c r="G64" i="3"/>
  <c r="I64" i="3" s="1"/>
  <c r="F64" i="3"/>
  <c r="E64" i="3"/>
  <c r="D64" i="3"/>
  <c r="C64" i="3"/>
  <c r="B64" i="3"/>
  <c r="H63" i="3"/>
  <c r="G63" i="3"/>
  <c r="E63" i="3"/>
  <c r="F63" i="3" s="1"/>
  <c r="D63" i="3"/>
  <c r="C63" i="3"/>
  <c r="B63" i="3"/>
  <c r="H62" i="3"/>
  <c r="G62" i="3"/>
  <c r="E62" i="3"/>
  <c r="D62" i="3"/>
  <c r="C62" i="3"/>
  <c r="B62" i="3"/>
  <c r="H61" i="3"/>
  <c r="G61" i="3"/>
  <c r="I61" i="3" s="1"/>
  <c r="E61" i="3"/>
  <c r="D61" i="3"/>
  <c r="C61" i="3"/>
  <c r="B61" i="3"/>
  <c r="H60" i="3"/>
  <c r="G60" i="3"/>
  <c r="I60" i="3" s="1"/>
  <c r="E60" i="3"/>
  <c r="D60" i="3"/>
  <c r="K60" i="3" s="1"/>
  <c r="C60" i="3"/>
  <c r="B60" i="3"/>
  <c r="H59" i="3"/>
  <c r="G59" i="3"/>
  <c r="F59" i="3"/>
  <c r="E59" i="3"/>
  <c r="D59" i="3"/>
  <c r="C59" i="3"/>
  <c r="B59" i="3"/>
  <c r="H58" i="3"/>
  <c r="G58" i="3"/>
  <c r="I58" i="3" s="1"/>
  <c r="E58" i="3"/>
  <c r="D58" i="3"/>
  <c r="C58" i="3"/>
  <c r="B58" i="3"/>
  <c r="H57" i="3"/>
  <c r="I57" i="3" s="1"/>
  <c r="G57" i="3"/>
  <c r="E57" i="3"/>
  <c r="D57" i="3"/>
  <c r="C57" i="3"/>
  <c r="B57" i="3"/>
  <c r="H56" i="3"/>
  <c r="G56" i="3"/>
  <c r="I56" i="3" s="1"/>
  <c r="E56" i="3"/>
  <c r="D56" i="3"/>
  <c r="F56" i="3" s="1"/>
  <c r="K56" i="3" s="1"/>
  <c r="C56" i="3"/>
  <c r="B56" i="3"/>
  <c r="H55" i="3"/>
  <c r="G55" i="3"/>
  <c r="F55" i="3"/>
  <c r="E55" i="3"/>
  <c r="D55" i="3"/>
  <c r="C55" i="3"/>
  <c r="B55" i="3"/>
  <c r="H54" i="3"/>
  <c r="G54" i="3"/>
  <c r="I54" i="3" s="1"/>
  <c r="E54" i="3"/>
  <c r="D54" i="3"/>
  <c r="C54" i="3"/>
  <c r="B54" i="3"/>
  <c r="H53" i="3"/>
  <c r="I53" i="3" s="1"/>
  <c r="G53" i="3"/>
  <c r="E53" i="3"/>
  <c r="D53" i="3"/>
  <c r="C53" i="3"/>
  <c r="B53" i="3"/>
  <c r="H52" i="3"/>
  <c r="G52" i="3"/>
  <c r="I52" i="3" s="1"/>
  <c r="E52" i="3"/>
  <c r="D52" i="3"/>
  <c r="F52" i="3" s="1"/>
  <c r="K52" i="3" s="1"/>
  <c r="C52" i="3"/>
  <c r="B52" i="3"/>
  <c r="H51" i="3"/>
  <c r="G51" i="3"/>
  <c r="F51" i="3"/>
  <c r="E51" i="3"/>
  <c r="D51" i="3"/>
  <c r="C51" i="3"/>
  <c r="B51" i="3"/>
  <c r="H50" i="3"/>
  <c r="G50" i="3"/>
  <c r="I50" i="3" s="1"/>
  <c r="E50" i="3"/>
  <c r="D50" i="3"/>
  <c r="C50" i="3"/>
  <c r="B50" i="3"/>
  <c r="H49" i="3"/>
  <c r="I49" i="3" s="1"/>
  <c r="G49" i="3"/>
  <c r="E49" i="3"/>
  <c r="D49" i="3"/>
  <c r="C49" i="3"/>
  <c r="B49" i="3"/>
  <c r="I48" i="3"/>
  <c r="H48" i="3"/>
  <c r="G48" i="3"/>
  <c r="E48" i="3"/>
  <c r="D48" i="3"/>
  <c r="K48" i="3" s="1"/>
  <c r="C48" i="3"/>
  <c r="B48" i="3"/>
  <c r="H47" i="3"/>
  <c r="G47" i="3"/>
  <c r="E47" i="3"/>
  <c r="D47" i="3"/>
  <c r="F47" i="3" s="1"/>
  <c r="C47" i="3"/>
  <c r="B47" i="3"/>
  <c r="H46" i="3"/>
  <c r="G46" i="3"/>
  <c r="I46" i="3" s="1"/>
  <c r="E46" i="3"/>
  <c r="D46" i="3"/>
  <c r="C46" i="3"/>
  <c r="B46" i="3"/>
  <c r="I45" i="3"/>
  <c r="H45" i="3"/>
  <c r="G45" i="3"/>
  <c r="E45" i="3"/>
  <c r="D45" i="3"/>
  <c r="C45" i="3"/>
  <c r="B45" i="3"/>
  <c r="H44" i="3"/>
  <c r="I44" i="3" s="1"/>
  <c r="G44" i="3"/>
  <c r="E44" i="3"/>
  <c r="D44" i="3"/>
  <c r="F44" i="3" s="1"/>
  <c r="C44" i="3"/>
  <c r="B44" i="3"/>
  <c r="H43" i="3"/>
  <c r="G43" i="3"/>
  <c r="I43" i="3" s="1"/>
  <c r="E43" i="3"/>
  <c r="D43" i="3"/>
  <c r="F43" i="3" s="1"/>
  <c r="C43" i="3"/>
  <c r="B43" i="3"/>
  <c r="H42" i="3"/>
  <c r="G42" i="3"/>
  <c r="I42" i="3" s="1"/>
  <c r="E42" i="3"/>
  <c r="D42" i="3"/>
  <c r="C42" i="3"/>
  <c r="B42" i="3"/>
  <c r="H41" i="3"/>
  <c r="G41" i="3"/>
  <c r="I41" i="3" s="1"/>
  <c r="E41" i="3"/>
  <c r="D41" i="3"/>
  <c r="C41" i="3"/>
  <c r="B41" i="3"/>
  <c r="I40" i="3"/>
  <c r="H40" i="3"/>
  <c r="G40" i="3"/>
  <c r="E40" i="3"/>
  <c r="D40" i="3"/>
  <c r="C40" i="3"/>
  <c r="B40" i="3"/>
  <c r="H39" i="3"/>
  <c r="G39" i="3"/>
  <c r="E39" i="3"/>
  <c r="D39" i="3"/>
  <c r="F39" i="3" s="1"/>
  <c r="C39" i="3"/>
  <c r="B39" i="3"/>
  <c r="H38" i="3"/>
  <c r="G38" i="3"/>
  <c r="I38" i="3" s="1"/>
  <c r="E38" i="3"/>
  <c r="D38" i="3"/>
  <c r="C38" i="3"/>
  <c r="B38" i="3"/>
  <c r="H37" i="3"/>
  <c r="G37" i="3"/>
  <c r="I37" i="3" s="1"/>
  <c r="E37" i="3"/>
  <c r="D37" i="3"/>
  <c r="C37" i="3"/>
  <c r="B37" i="3"/>
  <c r="I36" i="3"/>
  <c r="H36" i="3"/>
  <c r="G36" i="3"/>
  <c r="E36" i="3"/>
  <c r="D36" i="3"/>
  <c r="C36" i="3"/>
  <c r="B36" i="3"/>
  <c r="H35" i="3"/>
  <c r="G35" i="3"/>
  <c r="E35" i="3"/>
  <c r="D35" i="3"/>
  <c r="F35" i="3" s="1"/>
  <c r="C35" i="3"/>
  <c r="B35" i="3"/>
  <c r="H34" i="3"/>
  <c r="G34" i="3"/>
  <c r="I34" i="3" s="1"/>
  <c r="E34" i="3"/>
  <c r="D34" i="3"/>
  <c r="C34" i="3"/>
  <c r="B34" i="3"/>
  <c r="H33" i="3"/>
  <c r="G33" i="3"/>
  <c r="E33" i="3"/>
  <c r="D33" i="3"/>
  <c r="C33" i="3"/>
  <c r="B33" i="3"/>
  <c r="H32" i="3"/>
  <c r="I32" i="3" s="1"/>
  <c r="G32" i="3"/>
  <c r="E32" i="3"/>
  <c r="D32" i="3"/>
  <c r="C32" i="3"/>
  <c r="B32" i="3"/>
  <c r="H31" i="3"/>
  <c r="G31" i="3"/>
  <c r="I31" i="3" s="1"/>
  <c r="F31" i="3"/>
  <c r="E31" i="3"/>
  <c r="D31" i="3"/>
  <c r="C31" i="3"/>
  <c r="B31" i="3"/>
  <c r="H30" i="3"/>
  <c r="G30" i="3"/>
  <c r="I30" i="3" s="1"/>
  <c r="E30" i="3"/>
  <c r="D30" i="3"/>
  <c r="K30" i="3" s="1"/>
  <c r="C30" i="3"/>
  <c r="B30" i="3"/>
  <c r="H29" i="3"/>
  <c r="G29" i="3"/>
  <c r="E29" i="3"/>
  <c r="D29" i="3"/>
  <c r="C29" i="3"/>
  <c r="B29" i="3"/>
  <c r="H28" i="3"/>
  <c r="G28" i="3"/>
  <c r="I28" i="3" s="1"/>
  <c r="E28" i="3"/>
  <c r="D28" i="3"/>
  <c r="C28" i="3"/>
  <c r="B28" i="3"/>
  <c r="H27" i="3"/>
  <c r="G27" i="3"/>
  <c r="E27" i="3"/>
  <c r="D27" i="3"/>
  <c r="F27" i="3" s="1"/>
  <c r="C27" i="3"/>
  <c r="B27" i="3"/>
  <c r="H26" i="3"/>
  <c r="G26" i="3"/>
  <c r="I26" i="3" s="1"/>
  <c r="E26" i="3"/>
  <c r="D26" i="3"/>
  <c r="K26" i="3" s="1"/>
  <c r="C26" i="3"/>
  <c r="B26" i="3"/>
  <c r="H25" i="3"/>
  <c r="G25" i="3"/>
  <c r="E25" i="3"/>
  <c r="D25" i="3"/>
  <c r="C25" i="3"/>
  <c r="B25" i="3"/>
  <c r="H24" i="3"/>
  <c r="I24" i="3" s="1"/>
  <c r="G24" i="3"/>
  <c r="E24" i="3"/>
  <c r="D24" i="3"/>
  <c r="C24" i="3"/>
  <c r="B24" i="3"/>
  <c r="H23" i="3"/>
  <c r="G23" i="3"/>
  <c r="I23" i="3" s="1"/>
  <c r="F23" i="3"/>
  <c r="E23" i="3"/>
  <c r="D23" i="3"/>
  <c r="C23" i="3"/>
  <c r="B23" i="3"/>
  <c r="H22" i="3"/>
  <c r="G22" i="3"/>
  <c r="I22" i="3" s="1"/>
  <c r="E22" i="3"/>
  <c r="D22" i="3"/>
  <c r="C22" i="3"/>
  <c r="B22" i="3"/>
  <c r="H21" i="3"/>
  <c r="G21" i="3"/>
  <c r="E21" i="3"/>
  <c r="D21" i="3"/>
  <c r="C21" i="3"/>
  <c r="B21" i="3"/>
  <c r="H20" i="3"/>
  <c r="G20" i="3"/>
  <c r="I20" i="3" s="1"/>
  <c r="E20" i="3"/>
  <c r="F20" i="3" s="1"/>
  <c r="D20" i="3"/>
  <c r="C20" i="3"/>
  <c r="B20" i="3"/>
  <c r="H19" i="3"/>
  <c r="G19" i="3"/>
  <c r="E19" i="3"/>
  <c r="D19" i="3"/>
  <c r="F19" i="3" s="1"/>
  <c r="C19" i="3"/>
  <c r="B19" i="3"/>
  <c r="H18" i="3"/>
  <c r="G18" i="3"/>
  <c r="I18" i="3" s="1"/>
  <c r="E18" i="3"/>
  <c r="D18" i="3"/>
  <c r="C18" i="3"/>
  <c r="B18" i="3"/>
  <c r="H17" i="3"/>
  <c r="G17" i="3"/>
  <c r="E17" i="3"/>
  <c r="D17" i="3"/>
  <c r="C17" i="3"/>
  <c r="B17" i="3"/>
  <c r="H16" i="3"/>
  <c r="I16" i="3" s="1"/>
  <c r="G16" i="3"/>
  <c r="E16" i="3"/>
  <c r="D16" i="3"/>
  <c r="C16" i="3"/>
  <c r="B16" i="3"/>
  <c r="H15" i="3"/>
  <c r="G15" i="3"/>
  <c r="I15" i="3" s="1"/>
  <c r="F15" i="3"/>
  <c r="E15" i="3"/>
  <c r="D15" i="3"/>
  <c r="C15" i="3"/>
  <c r="B15" i="3"/>
  <c r="H14" i="3"/>
  <c r="G14" i="3"/>
  <c r="I14" i="3" s="1"/>
  <c r="E14" i="3"/>
  <c r="D14" i="3"/>
  <c r="C14" i="3"/>
  <c r="B14" i="3"/>
  <c r="H13" i="3"/>
  <c r="G13" i="3"/>
  <c r="E13" i="3"/>
  <c r="D13" i="3"/>
  <c r="C13" i="3"/>
  <c r="B13" i="3"/>
  <c r="H12" i="3"/>
  <c r="G12" i="3"/>
  <c r="I12" i="3" s="1"/>
  <c r="E12" i="3"/>
  <c r="D12" i="3"/>
  <c r="C12" i="3"/>
  <c r="B12" i="3"/>
  <c r="H11" i="3"/>
  <c r="G11" i="3"/>
  <c r="E11" i="3"/>
  <c r="D11" i="3"/>
  <c r="F11" i="3" s="1"/>
  <c r="C11" i="3"/>
  <c r="B11" i="3"/>
  <c r="H107" i="5"/>
  <c r="I107" i="5" s="1"/>
  <c r="G107" i="5"/>
  <c r="E107" i="5"/>
  <c r="D107" i="5"/>
  <c r="K107" i="5" s="1"/>
  <c r="C107" i="5"/>
  <c r="B107" i="5"/>
  <c r="H106" i="5"/>
  <c r="G106" i="5"/>
  <c r="I106" i="5" s="1"/>
  <c r="E106" i="5"/>
  <c r="D106" i="5"/>
  <c r="C106" i="5"/>
  <c r="B106" i="5"/>
  <c r="H105" i="5"/>
  <c r="G105" i="5"/>
  <c r="I105" i="5" s="1"/>
  <c r="E105" i="5"/>
  <c r="D105" i="5"/>
  <c r="C105" i="5"/>
  <c r="B105" i="5"/>
  <c r="I104" i="5"/>
  <c r="H104" i="5"/>
  <c r="G104" i="5"/>
  <c r="E104" i="5"/>
  <c r="D104" i="5"/>
  <c r="C104" i="5"/>
  <c r="B104" i="5"/>
  <c r="K103" i="5"/>
  <c r="I103" i="5"/>
  <c r="H103" i="5"/>
  <c r="G103" i="5"/>
  <c r="F103" i="5"/>
  <c r="E103" i="5"/>
  <c r="D103" i="5"/>
  <c r="C103" i="5"/>
  <c r="B103" i="5"/>
  <c r="H102" i="5"/>
  <c r="G102" i="5"/>
  <c r="F102" i="5"/>
  <c r="E102" i="5"/>
  <c r="D102" i="5"/>
  <c r="C102" i="5"/>
  <c r="B102" i="5"/>
  <c r="H101" i="5"/>
  <c r="G101" i="5"/>
  <c r="I101" i="5" s="1"/>
  <c r="E101" i="5"/>
  <c r="D101" i="5"/>
  <c r="C101" i="5"/>
  <c r="B101" i="5"/>
  <c r="I100" i="5"/>
  <c r="H100" i="5"/>
  <c r="G100" i="5"/>
  <c r="E100" i="5"/>
  <c r="D100" i="5"/>
  <c r="C100" i="5"/>
  <c r="B100" i="5"/>
  <c r="I99" i="5"/>
  <c r="H99" i="5"/>
  <c r="G99" i="5"/>
  <c r="F99" i="5"/>
  <c r="E99" i="5"/>
  <c r="K99" i="5" s="1"/>
  <c r="D99" i="5"/>
  <c r="C99" i="5"/>
  <c r="B99" i="5"/>
  <c r="H98" i="5"/>
  <c r="G98" i="5"/>
  <c r="F98" i="5"/>
  <c r="E98" i="5"/>
  <c r="D98" i="5"/>
  <c r="C98" i="5"/>
  <c r="B98" i="5"/>
  <c r="H97" i="5"/>
  <c r="G97" i="5"/>
  <c r="I97" i="5" s="1"/>
  <c r="E97" i="5"/>
  <c r="D97" i="5"/>
  <c r="K97" i="5" s="1"/>
  <c r="C97" i="5"/>
  <c r="B97" i="5"/>
  <c r="I96" i="5"/>
  <c r="H96" i="5"/>
  <c r="G96" i="5"/>
  <c r="E96" i="5"/>
  <c r="D96" i="5"/>
  <c r="C96" i="5"/>
  <c r="B96" i="5"/>
  <c r="I95" i="5"/>
  <c r="H95" i="5"/>
  <c r="G95" i="5"/>
  <c r="F95" i="5"/>
  <c r="E95" i="5"/>
  <c r="K95" i="5" s="1"/>
  <c r="D95" i="5"/>
  <c r="C95" i="5"/>
  <c r="B95" i="5"/>
  <c r="H94" i="5"/>
  <c r="G94" i="5"/>
  <c r="F94" i="5"/>
  <c r="E94" i="5"/>
  <c r="D94" i="5"/>
  <c r="C94" i="5"/>
  <c r="B94" i="5"/>
  <c r="H93" i="5"/>
  <c r="G93" i="5"/>
  <c r="I93" i="5" s="1"/>
  <c r="E93" i="5"/>
  <c r="D93" i="5"/>
  <c r="C93" i="5"/>
  <c r="B93" i="5"/>
  <c r="I92" i="5"/>
  <c r="H92" i="5"/>
  <c r="G92" i="5"/>
  <c r="E92" i="5"/>
  <c r="D92" i="5"/>
  <c r="K92" i="5" s="1"/>
  <c r="C92" i="5"/>
  <c r="B92" i="5"/>
  <c r="I91" i="5"/>
  <c r="H91" i="5"/>
  <c r="G91" i="5"/>
  <c r="E91" i="5"/>
  <c r="D91" i="5"/>
  <c r="C91" i="5"/>
  <c r="B91" i="5"/>
  <c r="H90" i="5"/>
  <c r="G90" i="5"/>
  <c r="F90" i="5"/>
  <c r="E90" i="5"/>
  <c r="D90" i="5"/>
  <c r="C90" i="5"/>
  <c r="B90" i="5"/>
  <c r="H89" i="5"/>
  <c r="G89" i="5"/>
  <c r="I89" i="5" s="1"/>
  <c r="E89" i="5"/>
  <c r="D89" i="5"/>
  <c r="C89" i="5"/>
  <c r="B89" i="5"/>
  <c r="H88" i="5"/>
  <c r="I88" i="5" s="1"/>
  <c r="G88" i="5"/>
  <c r="E88" i="5"/>
  <c r="D88" i="5"/>
  <c r="C88" i="5"/>
  <c r="B88" i="5"/>
  <c r="I87" i="5"/>
  <c r="H87" i="5"/>
  <c r="G87" i="5"/>
  <c r="E87" i="5"/>
  <c r="D87" i="5"/>
  <c r="C87" i="5"/>
  <c r="B87" i="5"/>
  <c r="H86" i="5"/>
  <c r="G86" i="5"/>
  <c r="I86" i="5" s="1"/>
  <c r="K86" i="5" s="1"/>
  <c r="F86" i="5"/>
  <c r="E86" i="5"/>
  <c r="D86" i="5"/>
  <c r="C86" i="5"/>
  <c r="B86" i="5"/>
  <c r="H85" i="5"/>
  <c r="G85" i="5"/>
  <c r="I85" i="5" s="1"/>
  <c r="E85" i="5"/>
  <c r="D85" i="5"/>
  <c r="C85" i="5"/>
  <c r="B85" i="5"/>
  <c r="H84" i="5"/>
  <c r="I84" i="5" s="1"/>
  <c r="G84" i="5"/>
  <c r="E84" i="5"/>
  <c r="D84" i="5"/>
  <c r="C84" i="5"/>
  <c r="B84" i="5"/>
  <c r="I83" i="5"/>
  <c r="H83" i="5"/>
  <c r="G83" i="5"/>
  <c r="E83" i="5"/>
  <c r="D83" i="5"/>
  <c r="C83" i="5"/>
  <c r="B83" i="5"/>
  <c r="H82" i="5"/>
  <c r="G82" i="5"/>
  <c r="I82" i="5" s="1"/>
  <c r="K82" i="5" s="1"/>
  <c r="F82" i="5"/>
  <c r="E82" i="5"/>
  <c r="D82" i="5"/>
  <c r="C82" i="5"/>
  <c r="B82" i="5"/>
  <c r="H81" i="5"/>
  <c r="G81" i="5"/>
  <c r="I81" i="5" s="1"/>
  <c r="E81" i="5"/>
  <c r="D81" i="5"/>
  <c r="C81" i="5"/>
  <c r="B81" i="5"/>
  <c r="H80" i="5"/>
  <c r="I80" i="5" s="1"/>
  <c r="G80" i="5"/>
  <c r="E80" i="5"/>
  <c r="D80" i="5"/>
  <c r="C80" i="5"/>
  <c r="B80" i="5"/>
  <c r="I79" i="5"/>
  <c r="H79" i="5"/>
  <c r="G79" i="5"/>
  <c r="E79" i="5"/>
  <c r="D79" i="5"/>
  <c r="C79" i="5"/>
  <c r="B79" i="5"/>
  <c r="H78" i="5"/>
  <c r="G78" i="5"/>
  <c r="I78" i="5" s="1"/>
  <c r="K78" i="5" s="1"/>
  <c r="F78" i="5"/>
  <c r="E78" i="5"/>
  <c r="D78" i="5"/>
  <c r="C78" i="5"/>
  <c r="B78" i="5"/>
  <c r="H77" i="5"/>
  <c r="G77" i="5"/>
  <c r="I77" i="5" s="1"/>
  <c r="E77" i="5"/>
  <c r="D77" i="5"/>
  <c r="K77" i="5" s="1"/>
  <c r="C77" i="5"/>
  <c r="B77" i="5"/>
  <c r="H76" i="5"/>
  <c r="I76" i="5" s="1"/>
  <c r="G76" i="5"/>
  <c r="E76" i="5"/>
  <c r="D76" i="5"/>
  <c r="C76" i="5"/>
  <c r="B76" i="5"/>
  <c r="I75" i="5"/>
  <c r="H75" i="5"/>
  <c r="G75" i="5"/>
  <c r="E75" i="5"/>
  <c r="D75" i="5"/>
  <c r="C75" i="5"/>
  <c r="B75" i="5"/>
  <c r="H74" i="5"/>
  <c r="G74" i="5"/>
  <c r="I74" i="5" s="1"/>
  <c r="K74" i="5" s="1"/>
  <c r="F74" i="5"/>
  <c r="E74" i="5"/>
  <c r="D74" i="5"/>
  <c r="C74" i="5"/>
  <c r="B74" i="5"/>
  <c r="H73" i="5"/>
  <c r="G73" i="5"/>
  <c r="I73" i="5" s="1"/>
  <c r="E73" i="5"/>
  <c r="D73" i="5"/>
  <c r="C73" i="5"/>
  <c r="B73" i="5"/>
  <c r="H72" i="5"/>
  <c r="I72" i="5" s="1"/>
  <c r="G72" i="5"/>
  <c r="E72" i="5"/>
  <c r="D72" i="5"/>
  <c r="C72" i="5"/>
  <c r="B72" i="5"/>
  <c r="I71" i="5"/>
  <c r="H71" i="5"/>
  <c r="G71" i="5"/>
  <c r="E71" i="5"/>
  <c r="D71" i="5"/>
  <c r="C71" i="5"/>
  <c r="B71" i="5"/>
  <c r="H70" i="5"/>
  <c r="G70" i="5"/>
  <c r="I70" i="5" s="1"/>
  <c r="K70" i="5" s="1"/>
  <c r="F70" i="5"/>
  <c r="E70" i="5"/>
  <c r="D70" i="5"/>
  <c r="C70" i="5"/>
  <c r="B70" i="5"/>
  <c r="H69" i="5"/>
  <c r="G69" i="5"/>
  <c r="I69" i="5" s="1"/>
  <c r="E69" i="5"/>
  <c r="D69" i="5"/>
  <c r="K69" i="5" s="1"/>
  <c r="C69" i="5"/>
  <c r="B69" i="5"/>
  <c r="H68" i="5"/>
  <c r="I68" i="5" s="1"/>
  <c r="G68" i="5"/>
  <c r="E68" i="5"/>
  <c r="D68" i="5"/>
  <c r="C68" i="5"/>
  <c r="B68" i="5"/>
  <c r="I67" i="5"/>
  <c r="H67" i="5"/>
  <c r="G67" i="5"/>
  <c r="E67" i="5"/>
  <c r="D67" i="5"/>
  <c r="C67" i="5"/>
  <c r="B67" i="5"/>
  <c r="H66" i="5"/>
  <c r="G66" i="5"/>
  <c r="I66" i="5" s="1"/>
  <c r="K66" i="5" s="1"/>
  <c r="F66" i="5"/>
  <c r="E66" i="5"/>
  <c r="D66" i="5"/>
  <c r="C66" i="5"/>
  <c r="B66" i="5"/>
  <c r="H65" i="5"/>
  <c r="G65" i="5"/>
  <c r="I65" i="5" s="1"/>
  <c r="E65" i="5"/>
  <c r="D65" i="5"/>
  <c r="C65" i="5"/>
  <c r="B65" i="5"/>
  <c r="H64" i="5"/>
  <c r="I64" i="5" s="1"/>
  <c r="G64" i="5"/>
  <c r="E64" i="5"/>
  <c r="D64" i="5"/>
  <c r="C64" i="5"/>
  <c r="B64" i="5"/>
  <c r="I63" i="5"/>
  <c r="H63" i="5"/>
  <c r="G63" i="5"/>
  <c r="E63" i="5"/>
  <c r="D63" i="5"/>
  <c r="C63" i="5"/>
  <c r="B63" i="5"/>
  <c r="H62" i="5"/>
  <c r="G62" i="5"/>
  <c r="I62" i="5" s="1"/>
  <c r="K62" i="5" s="1"/>
  <c r="F62" i="5"/>
  <c r="E62" i="5"/>
  <c r="D62" i="5"/>
  <c r="C62" i="5"/>
  <c r="B62" i="5"/>
  <c r="H61" i="5"/>
  <c r="G61" i="5"/>
  <c r="I61" i="5" s="1"/>
  <c r="E61" i="5"/>
  <c r="D61" i="5"/>
  <c r="C61" i="5"/>
  <c r="B61" i="5"/>
  <c r="I60" i="5"/>
  <c r="H60" i="5"/>
  <c r="G60" i="5"/>
  <c r="E60" i="5"/>
  <c r="D60" i="5"/>
  <c r="K60" i="5" s="1"/>
  <c r="C60" i="5"/>
  <c r="B60" i="5"/>
  <c r="I59" i="5"/>
  <c r="H59" i="5"/>
  <c r="G59" i="5"/>
  <c r="E59" i="5"/>
  <c r="D59" i="5"/>
  <c r="C59" i="5"/>
  <c r="B59" i="5"/>
  <c r="H58" i="5"/>
  <c r="G58" i="5"/>
  <c r="I58" i="5" s="1"/>
  <c r="K58" i="5" s="1"/>
  <c r="F58" i="5"/>
  <c r="E58" i="5"/>
  <c r="D58" i="5"/>
  <c r="C58" i="5"/>
  <c r="B58" i="5"/>
  <c r="H57" i="5"/>
  <c r="G57" i="5"/>
  <c r="I57" i="5" s="1"/>
  <c r="E57" i="5"/>
  <c r="D57" i="5"/>
  <c r="C57" i="5"/>
  <c r="B57" i="5"/>
  <c r="H56" i="5"/>
  <c r="I56" i="5" s="1"/>
  <c r="G56" i="5"/>
  <c r="E56" i="5"/>
  <c r="D56" i="5"/>
  <c r="C56" i="5"/>
  <c r="B56" i="5"/>
  <c r="I55" i="5"/>
  <c r="H55" i="5"/>
  <c r="G55" i="5"/>
  <c r="E55" i="5"/>
  <c r="D55" i="5"/>
  <c r="C55" i="5"/>
  <c r="B55" i="5"/>
  <c r="H54" i="5"/>
  <c r="G54" i="5"/>
  <c r="I54" i="5" s="1"/>
  <c r="K54" i="5" s="1"/>
  <c r="F54" i="5"/>
  <c r="E54" i="5"/>
  <c r="D54" i="5"/>
  <c r="C54" i="5"/>
  <c r="B54" i="5"/>
  <c r="H53" i="5"/>
  <c r="G53" i="5"/>
  <c r="I53" i="5" s="1"/>
  <c r="E53" i="5"/>
  <c r="D53" i="5"/>
  <c r="C53" i="5"/>
  <c r="B53" i="5"/>
  <c r="H52" i="5"/>
  <c r="I52" i="5" s="1"/>
  <c r="G52" i="5"/>
  <c r="E52" i="5"/>
  <c r="D52" i="5"/>
  <c r="C52" i="5"/>
  <c r="B52" i="5"/>
  <c r="I51" i="5"/>
  <c r="H51" i="5"/>
  <c r="G51" i="5"/>
  <c r="E51" i="5"/>
  <c r="K51" i="5" s="1"/>
  <c r="D51" i="5"/>
  <c r="C51" i="5"/>
  <c r="B51" i="5"/>
  <c r="H50" i="5"/>
  <c r="G50" i="5"/>
  <c r="I50" i="5" s="1"/>
  <c r="K50" i="5" s="1"/>
  <c r="F50" i="5"/>
  <c r="E50" i="5"/>
  <c r="D50" i="5"/>
  <c r="C50" i="5"/>
  <c r="B50" i="5"/>
  <c r="H49" i="5"/>
  <c r="G49" i="5"/>
  <c r="I49" i="5" s="1"/>
  <c r="E49" i="5"/>
  <c r="D49" i="5"/>
  <c r="C49" i="5"/>
  <c r="B49" i="5"/>
  <c r="I48" i="5"/>
  <c r="H48" i="5"/>
  <c r="G48" i="5"/>
  <c r="E48" i="5"/>
  <c r="D48" i="5"/>
  <c r="K48" i="5" s="1"/>
  <c r="C48" i="5"/>
  <c r="B48" i="5"/>
  <c r="I47" i="5"/>
  <c r="H47" i="5"/>
  <c r="G47" i="5"/>
  <c r="E47" i="5"/>
  <c r="D47" i="5"/>
  <c r="C47" i="5"/>
  <c r="B47" i="5"/>
  <c r="H46" i="5"/>
  <c r="G46" i="5"/>
  <c r="I46" i="5" s="1"/>
  <c r="K46" i="5" s="1"/>
  <c r="F46" i="5"/>
  <c r="E46" i="5"/>
  <c r="D46" i="5"/>
  <c r="C46" i="5"/>
  <c r="B46" i="5"/>
  <c r="H45" i="5"/>
  <c r="G45" i="5"/>
  <c r="I45" i="5" s="1"/>
  <c r="E45" i="5"/>
  <c r="D45" i="5"/>
  <c r="C45" i="5"/>
  <c r="B45" i="5"/>
  <c r="H44" i="5"/>
  <c r="I44" i="5" s="1"/>
  <c r="G44" i="5"/>
  <c r="E44" i="5"/>
  <c r="D44" i="5"/>
  <c r="C44" i="5"/>
  <c r="B44" i="5"/>
  <c r="K43" i="5"/>
  <c r="I43" i="5"/>
  <c r="H43" i="5"/>
  <c r="G43" i="5"/>
  <c r="F43" i="5"/>
  <c r="E43" i="5"/>
  <c r="D43" i="5"/>
  <c r="C43" i="5"/>
  <c r="B43" i="5"/>
  <c r="H42" i="5"/>
  <c r="G42" i="5"/>
  <c r="I42" i="5" s="1"/>
  <c r="K42" i="5" s="1"/>
  <c r="F42" i="5"/>
  <c r="E42" i="5"/>
  <c r="D42" i="5"/>
  <c r="C42" i="5"/>
  <c r="B42" i="5"/>
  <c r="H41" i="5"/>
  <c r="G41" i="5"/>
  <c r="I41" i="5" s="1"/>
  <c r="E41" i="5"/>
  <c r="D41" i="5"/>
  <c r="C41" i="5"/>
  <c r="B41" i="5"/>
  <c r="H40" i="5"/>
  <c r="I40" i="5" s="1"/>
  <c r="G40" i="5"/>
  <c r="E40" i="5"/>
  <c r="D40" i="5"/>
  <c r="C40" i="5"/>
  <c r="B40" i="5"/>
  <c r="I39" i="5"/>
  <c r="H39" i="5"/>
  <c r="G39" i="5"/>
  <c r="E39" i="5"/>
  <c r="D39" i="5"/>
  <c r="C39" i="5"/>
  <c r="B39" i="5"/>
  <c r="H38" i="5"/>
  <c r="G38" i="5"/>
  <c r="I38" i="5" s="1"/>
  <c r="K38" i="5" s="1"/>
  <c r="F38" i="5"/>
  <c r="E38" i="5"/>
  <c r="D38" i="5"/>
  <c r="C38" i="5"/>
  <c r="B38" i="5"/>
  <c r="H37" i="5"/>
  <c r="G37" i="5"/>
  <c r="I37" i="5" s="1"/>
  <c r="E37" i="5"/>
  <c r="D37" i="5"/>
  <c r="C37" i="5"/>
  <c r="B37" i="5"/>
  <c r="H36" i="5"/>
  <c r="I36" i="5" s="1"/>
  <c r="G36" i="5"/>
  <c r="E36" i="5"/>
  <c r="D36" i="5"/>
  <c r="C36" i="5"/>
  <c r="B36" i="5"/>
  <c r="K35" i="5"/>
  <c r="I35" i="5"/>
  <c r="H35" i="5"/>
  <c r="G35" i="5"/>
  <c r="F35" i="5"/>
  <c r="E35" i="5"/>
  <c r="D35" i="5"/>
  <c r="C35" i="5"/>
  <c r="B35" i="5"/>
  <c r="H34" i="5"/>
  <c r="G34" i="5"/>
  <c r="I34" i="5" s="1"/>
  <c r="K34" i="5" s="1"/>
  <c r="F34" i="5"/>
  <c r="E34" i="5"/>
  <c r="D34" i="5"/>
  <c r="C34" i="5"/>
  <c r="B34" i="5"/>
  <c r="H33" i="5"/>
  <c r="G33" i="5"/>
  <c r="I33" i="5" s="1"/>
  <c r="E33" i="5"/>
  <c r="D33" i="5"/>
  <c r="C33" i="5"/>
  <c r="B33" i="5"/>
  <c r="H32" i="5"/>
  <c r="I32" i="5" s="1"/>
  <c r="G32" i="5"/>
  <c r="E32" i="5"/>
  <c r="D32" i="5"/>
  <c r="C32" i="5"/>
  <c r="B32" i="5"/>
  <c r="I31" i="5"/>
  <c r="H31" i="5"/>
  <c r="G31" i="5"/>
  <c r="E31" i="5"/>
  <c r="D31" i="5"/>
  <c r="C31" i="5"/>
  <c r="B31" i="5"/>
  <c r="K30" i="5"/>
  <c r="H30" i="5"/>
  <c r="G30" i="5"/>
  <c r="I30" i="5" s="1"/>
  <c r="F30" i="5"/>
  <c r="E30" i="5"/>
  <c r="D30" i="5"/>
  <c r="C30" i="5"/>
  <c r="B30" i="5"/>
  <c r="H29" i="5"/>
  <c r="G29" i="5"/>
  <c r="I29" i="5" s="1"/>
  <c r="E29" i="5"/>
  <c r="D29" i="5"/>
  <c r="C29" i="5"/>
  <c r="B29" i="5"/>
  <c r="H28" i="5"/>
  <c r="I28" i="5" s="1"/>
  <c r="G28" i="5"/>
  <c r="E28" i="5"/>
  <c r="D28" i="5"/>
  <c r="C28" i="5"/>
  <c r="B28" i="5"/>
  <c r="I27" i="5"/>
  <c r="H27" i="5"/>
  <c r="G27" i="5"/>
  <c r="E27" i="5"/>
  <c r="D27" i="5"/>
  <c r="C27" i="5"/>
  <c r="B27" i="5"/>
  <c r="K26" i="5"/>
  <c r="H26" i="5"/>
  <c r="G26" i="5"/>
  <c r="I26" i="5" s="1"/>
  <c r="F26" i="5"/>
  <c r="E26" i="5"/>
  <c r="D26" i="5"/>
  <c r="C26" i="5"/>
  <c r="B26" i="5"/>
  <c r="H25" i="5"/>
  <c r="G25" i="5"/>
  <c r="I25" i="5" s="1"/>
  <c r="E25" i="5"/>
  <c r="D25" i="5"/>
  <c r="C25" i="5"/>
  <c r="B25" i="5"/>
  <c r="H24" i="5"/>
  <c r="I24" i="5" s="1"/>
  <c r="G24" i="5"/>
  <c r="E24" i="5"/>
  <c r="D24" i="5"/>
  <c r="C24" i="5"/>
  <c r="B24" i="5"/>
  <c r="I23" i="5"/>
  <c r="H23" i="5"/>
  <c r="G23" i="5"/>
  <c r="E23" i="5"/>
  <c r="D23" i="5"/>
  <c r="C23" i="5"/>
  <c r="B23" i="5"/>
  <c r="H22" i="5"/>
  <c r="G22" i="5"/>
  <c r="I22" i="5" s="1"/>
  <c r="K22" i="5" s="1"/>
  <c r="F22" i="5"/>
  <c r="E22" i="5"/>
  <c r="D22" i="5"/>
  <c r="C22" i="5"/>
  <c r="B22" i="5"/>
  <c r="H21" i="5"/>
  <c r="G21" i="5"/>
  <c r="I21" i="5" s="1"/>
  <c r="E21" i="5"/>
  <c r="D21" i="5"/>
  <c r="C21" i="5"/>
  <c r="B21" i="5"/>
  <c r="H20" i="5"/>
  <c r="I20" i="5" s="1"/>
  <c r="G20" i="5"/>
  <c r="E20" i="5"/>
  <c r="D20" i="5"/>
  <c r="C20" i="5"/>
  <c r="B20" i="5"/>
  <c r="I19" i="5"/>
  <c r="H19" i="5"/>
  <c r="G19" i="5"/>
  <c r="E19" i="5"/>
  <c r="D19" i="5"/>
  <c r="C19" i="5"/>
  <c r="B19" i="5"/>
  <c r="H18" i="5"/>
  <c r="G18" i="5"/>
  <c r="I18" i="5" s="1"/>
  <c r="K18" i="5" s="1"/>
  <c r="F18" i="5"/>
  <c r="E18" i="5"/>
  <c r="D18" i="5"/>
  <c r="C18" i="5"/>
  <c r="B18" i="5"/>
  <c r="H17" i="5"/>
  <c r="G17" i="5"/>
  <c r="I17" i="5" s="1"/>
  <c r="E17" i="5"/>
  <c r="D17" i="5"/>
  <c r="C17" i="5"/>
  <c r="B17" i="5"/>
  <c r="H16" i="5"/>
  <c r="I16" i="5" s="1"/>
  <c r="G16" i="5"/>
  <c r="E16" i="5"/>
  <c r="D16" i="5"/>
  <c r="C16" i="5"/>
  <c r="B16" i="5"/>
  <c r="I15" i="5"/>
  <c r="H15" i="5"/>
  <c r="G15" i="5"/>
  <c r="E15" i="5"/>
  <c r="D15" i="5"/>
  <c r="C15" i="5"/>
  <c r="B15" i="5"/>
  <c r="H14" i="5"/>
  <c r="G14" i="5"/>
  <c r="I14" i="5" s="1"/>
  <c r="K14" i="5" s="1"/>
  <c r="F14" i="5"/>
  <c r="E14" i="5"/>
  <c r="D14" i="5"/>
  <c r="C14" i="5"/>
  <c r="B14" i="5"/>
  <c r="H13" i="5"/>
  <c r="G13" i="5"/>
  <c r="I13" i="5" s="1"/>
  <c r="E13" i="5"/>
  <c r="D13" i="5"/>
  <c r="C13" i="5"/>
  <c r="B13" i="5"/>
  <c r="H12" i="5"/>
  <c r="I12" i="5" s="1"/>
  <c r="G12" i="5"/>
  <c r="E12" i="5"/>
  <c r="D12" i="5"/>
  <c r="C12" i="5"/>
  <c r="B12" i="5"/>
  <c r="I11" i="5"/>
  <c r="H11" i="5"/>
  <c r="G11" i="5"/>
  <c r="E11" i="5"/>
  <c r="D11" i="5"/>
  <c r="C11" i="5"/>
  <c r="B11" i="5"/>
  <c r="H107" i="7"/>
  <c r="G107" i="7"/>
  <c r="I107" i="7" s="1"/>
  <c r="E107" i="7"/>
  <c r="D107" i="7"/>
  <c r="K107" i="7" s="1"/>
  <c r="C107" i="7"/>
  <c r="B107" i="7"/>
  <c r="H106" i="7"/>
  <c r="I106" i="7" s="1"/>
  <c r="G106" i="7"/>
  <c r="E106" i="7"/>
  <c r="D106" i="7"/>
  <c r="C106" i="7"/>
  <c r="B106" i="7"/>
  <c r="I105" i="7"/>
  <c r="H105" i="7"/>
  <c r="G105" i="7"/>
  <c r="E105" i="7"/>
  <c r="D105" i="7"/>
  <c r="C105" i="7"/>
  <c r="B105" i="7"/>
  <c r="H104" i="7"/>
  <c r="G104" i="7"/>
  <c r="I104" i="7" s="1"/>
  <c r="K104" i="7" s="1"/>
  <c r="F104" i="7"/>
  <c r="E104" i="7"/>
  <c r="D104" i="7"/>
  <c r="C104" i="7"/>
  <c r="B104" i="7"/>
  <c r="H103" i="7"/>
  <c r="G103" i="7"/>
  <c r="I103" i="7" s="1"/>
  <c r="E103" i="7"/>
  <c r="D103" i="7"/>
  <c r="K103" i="7" s="1"/>
  <c r="C103" i="7"/>
  <c r="B103" i="7"/>
  <c r="H102" i="7"/>
  <c r="I102" i="7" s="1"/>
  <c r="G102" i="7"/>
  <c r="E102" i="7"/>
  <c r="D102" i="7"/>
  <c r="C102" i="7"/>
  <c r="B102" i="7"/>
  <c r="I101" i="7"/>
  <c r="H101" i="7"/>
  <c r="G101" i="7"/>
  <c r="E101" i="7"/>
  <c r="D101" i="7"/>
  <c r="C101" i="7"/>
  <c r="B101" i="7"/>
  <c r="H100" i="7"/>
  <c r="G100" i="7"/>
  <c r="I100" i="7" s="1"/>
  <c r="K100" i="7" s="1"/>
  <c r="F100" i="7"/>
  <c r="E100" i="7"/>
  <c r="D100" i="7"/>
  <c r="C100" i="7"/>
  <c r="B100" i="7"/>
  <c r="H99" i="7"/>
  <c r="G99" i="7"/>
  <c r="I99" i="7" s="1"/>
  <c r="E99" i="7"/>
  <c r="D99" i="7"/>
  <c r="C99" i="7"/>
  <c r="B99" i="7"/>
  <c r="H98" i="7"/>
  <c r="I98" i="7" s="1"/>
  <c r="G98" i="7"/>
  <c r="E98" i="7"/>
  <c r="D98" i="7"/>
  <c r="C98" i="7"/>
  <c r="B98" i="7"/>
  <c r="K97" i="7"/>
  <c r="I97" i="7"/>
  <c r="H97" i="7"/>
  <c r="G97" i="7"/>
  <c r="F97" i="7"/>
  <c r="E97" i="7"/>
  <c r="D97" i="7"/>
  <c r="C97" i="7"/>
  <c r="B97" i="7"/>
  <c r="H96" i="7"/>
  <c r="G96" i="7"/>
  <c r="I96" i="7" s="1"/>
  <c r="K96" i="7" s="1"/>
  <c r="F96" i="7"/>
  <c r="E96" i="7"/>
  <c r="D96" i="7"/>
  <c r="C96" i="7"/>
  <c r="B96" i="7"/>
  <c r="H95" i="7"/>
  <c r="G95" i="7"/>
  <c r="I95" i="7" s="1"/>
  <c r="E95" i="7"/>
  <c r="D95" i="7"/>
  <c r="C95" i="7"/>
  <c r="B95" i="7"/>
  <c r="H94" i="7"/>
  <c r="I94" i="7" s="1"/>
  <c r="G94" i="7"/>
  <c r="E94" i="7"/>
  <c r="D94" i="7"/>
  <c r="C94" i="7"/>
  <c r="B94" i="7"/>
  <c r="I93" i="7"/>
  <c r="H93" i="7"/>
  <c r="G93" i="7"/>
  <c r="E93" i="7"/>
  <c r="D93" i="7"/>
  <c r="C93" i="7"/>
  <c r="B93" i="7"/>
  <c r="K92" i="7"/>
  <c r="H92" i="7"/>
  <c r="G92" i="7"/>
  <c r="I92" i="7" s="1"/>
  <c r="F92" i="7"/>
  <c r="E92" i="7"/>
  <c r="D92" i="7"/>
  <c r="C92" i="7"/>
  <c r="B92" i="7"/>
  <c r="H91" i="7"/>
  <c r="G91" i="7"/>
  <c r="I91" i="7" s="1"/>
  <c r="E91" i="7"/>
  <c r="D91" i="7"/>
  <c r="C91" i="7"/>
  <c r="B91" i="7"/>
  <c r="H90" i="7"/>
  <c r="I90" i="7" s="1"/>
  <c r="G90" i="7"/>
  <c r="E90" i="7"/>
  <c r="D90" i="7"/>
  <c r="C90" i="7"/>
  <c r="B90" i="7"/>
  <c r="I89" i="7"/>
  <c r="H89" i="7"/>
  <c r="G89" i="7"/>
  <c r="E89" i="7"/>
  <c r="D89" i="7"/>
  <c r="C89" i="7"/>
  <c r="B89" i="7"/>
  <c r="H88" i="7"/>
  <c r="G88" i="7"/>
  <c r="I88" i="7" s="1"/>
  <c r="K88" i="7" s="1"/>
  <c r="F88" i="7"/>
  <c r="E88" i="7"/>
  <c r="D88" i="7"/>
  <c r="C88" i="7"/>
  <c r="B88" i="7"/>
  <c r="H87" i="7"/>
  <c r="G87" i="7"/>
  <c r="I87" i="7" s="1"/>
  <c r="E87" i="7"/>
  <c r="D87" i="7"/>
  <c r="C87" i="7"/>
  <c r="B87" i="7"/>
  <c r="H86" i="7"/>
  <c r="I86" i="7" s="1"/>
  <c r="G86" i="7"/>
  <c r="E86" i="7"/>
  <c r="D86" i="7"/>
  <c r="C86" i="7"/>
  <c r="B86" i="7"/>
  <c r="I85" i="7"/>
  <c r="H85" i="7"/>
  <c r="G85" i="7"/>
  <c r="E85" i="7"/>
  <c r="D85" i="7"/>
  <c r="C85" i="7"/>
  <c r="B85" i="7"/>
  <c r="H84" i="7"/>
  <c r="G84" i="7"/>
  <c r="I84" i="7" s="1"/>
  <c r="K84" i="7" s="1"/>
  <c r="F84" i="7"/>
  <c r="E84" i="7"/>
  <c r="D84" i="7"/>
  <c r="C84" i="7"/>
  <c r="B84" i="7"/>
  <c r="H83" i="7"/>
  <c r="G83" i="7"/>
  <c r="I83" i="7" s="1"/>
  <c r="E83" i="7"/>
  <c r="D83" i="7"/>
  <c r="C83" i="7"/>
  <c r="B83" i="7"/>
  <c r="H82" i="7"/>
  <c r="I82" i="7" s="1"/>
  <c r="G82" i="7"/>
  <c r="E82" i="7"/>
  <c r="D82" i="7"/>
  <c r="C82" i="7"/>
  <c r="B82" i="7"/>
  <c r="I81" i="7"/>
  <c r="H81" i="7"/>
  <c r="G81" i="7"/>
  <c r="E81" i="7"/>
  <c r="D81" i="7"/>
  <c r="C81" i="7"/>
  <c r="B81" i="7"/>
  <c r="H80" i="7"/>
  <c r="G80" i="7"/>
  <c r="I80" i="7" s="1"/>
  <c r="K80" i="7" s="1"/>
  <c r="F80" i="7"/>
  <c r="E80" i="7"/>
  <c r="D80" i="7"/>
  <c r="C80" i="7"/>
  <c r="B80" i="7"/>
  <c r="H79" i="7"/>
  <c r="G79" i="7"/>
  <c r="I79" i="7" s="1"/>
  <c r="E79" i="7"/>
  <c r="D79" i="7"/>
  <c r="C79" i="7"/>
  <c r="B79" i="7"/>
  <c r="H78" i="7"/>
  <c r="I78" i="7" s="1"/>
  <c r="G78" i="7"/>
  <c r="E78" i="7"/>
  <c r="D78" i="7"/>
  <c r="C78" i="7"/>
  <c r="B78" i="7"/>
  <c r="K77" i="7"/>
  <c r="I77" i="7"/>
  <c r="H77" i="7"/>
  <c r="G77" i="7"/>
  <c r="F77" i="7"/>
  <c r="E77" i="7"/>
  <c r="D77" i="7"/>
  <c r="C77" i="7"/>
  <c r="B77" i="7"/>
  <c r="H76" i="7"/>
  <c r="G76" i="7"/>
  <c r="I76" i="7" s="1"/>
  <c r="K76" i="7" s="1"/>
  <c r="F76" i="7"/>
  <c r="E76" i="7"/>
  <c r="D76" i="7"/>
  <c r="C76" i="7"/>
  <c r="B76" i="7"/>
  <c r="H75" i="7"/>
  <c r="G75" i="7"/>
  <c r="I75" i="7" s="1"/>
  <c r="E75" i="7"/>
  <c r="D75" i="7"/>
  <c r="C75" i="7"/>
  <c r="B75" i="7"/>
  <c r="H74" i="7"/>
  <c r="I74" i="7" s="1"/>
  <c r="G74" i="7"/>
  <c r="E74" i="7"/>
  <c r="D74" i="7"/>
  <c r="C74" i="7"/>
  <c r="B74" i="7"/>
  <c r="I73" i="7"/>
  <c r="H73" i="7"/>
  <c r="G73" i="7"/>
  <c r="E73" i="7"/>
  <c r="D73" i="7"/>
  <c r="C73" i="7"/>
  <c r="B73" i="7"/>
  <c r="H72" i="7"/>
  <c r="G72" i="7"/>
  <c r="I72" i="7" s="1"/>
  <c r="K72" i="7" s="1"/>
  <c r="F72" i="7"/>
  <c r="E72" i="7"/>
  <c r="D72" i="7"/>
  <c r="C72" i="7"/>
  <c r="B72" i="7"/>
  <c r="H71" i="7"/>
  <c r="G71" i="7"/>
  <c r="I71" i="7" s="1"/>
  <c r="E71" i="7"/>
  <c r="D71" i="7"/>
  <c r="C71" i="7"/>
  <c r="B71" i="7"/>
  <c r="H70" i="7"/>
  <c r="I70" i="7" s="1"/>
  <c r="G70" i="7"/>
  <c r="E70" i="7"/>
  <c r="D70" i="7"/>
  <c r="C70" i="7"/>
  <c r="B70" i="7"/>
  <c r="I69" i="7"/>
  <c r="H69" i="7"/>
  <c r="G69" i="7"/>
  <c r="E69" i="7"/>
  <c r="K69" i="7" s="1"/>
  <c r="D69" i="7"/>
  <c r="C69" i="7"/>
  <c r="B69" i="7"/>
  <c r="H68" i="7"/>
  <c r="G68" i="7"/>
  <c r="I68" i="7" s="1"/>
  <c r="K68" i="7" s="1"/>
  <c r="F68" i="7"/>
  <c r="E68" i="7"/>
  <c r="D68" i="7"/>
  <c r="C68" i="7"/>
  <c r="B68" i="7"/>
  <c r="H67" i="7"/>
  <c r="G67" i="7"/>
  <c r="I67" i="7" s="1"/>
  <c r="E67" i="7"/>
  <c r="D67" i="7"/>
  <c r="C67" i="7"/>
  <c r="B67" i="7"/>
  <c r="H66" i="7"/>
  <c r="I66" i="7" s="1"/>
  <c r="G66" i="7"/>
  <c r="E66" i="7"/>
  <c r="D66" i="7"/>
  <c r="C66" i="7"/>
  <c r="B66" i="7"/>
  <c r="I65" i="7"/>
  <c r="H65" i="7"/>
  <c r="G65" i="7"/>
  <c r="E65" i="7"/>
  <c r="D65" i="7"/>
  <c r="C65" i="7"/>
  <c r="B65" i="7"/>
  <c r="H64" i="7"/>
  <c r="G64" i="7"/>
  <c r="I64" i="7" s="1"/>
  <c r="K64" i="7" s="1"/>
  <c r="F64" i="7"/>
  <c r="E64" i="7"/>
  <c r="D64" i="7"/>
  <c r="C64" i="7"/>
  <c r="B64" i="7"/>
  <c r="H63" i="7"/>
  <c r="G63" i="7"/>
  <c r="I63" i="7" s="1"/>
  <c r="E63" i="7"/>
  <c r="D63" i="7"/>
  <c r="C63" i="7"/>
  <c r="B63" i="7"/>
  <c r="H62" i="7"/>
  <c r="I62" i="7" s="1"/>
  <c r="G62" i="7"/>
  <c r="E62" i="7"/>
  <c r="D62" i="7"/>
  <c r="C62" i="7"/>
  <c r="B62" i="7"/>
  <c r="I61" i="7"/>
  <c r="H61" i="7"/>
  <c r="G61" i="7"/>
  <c r="E61" i="7"/>
  <c r="D61" i="7"/>
  <c r="C61" i="7"/>
  <c r="B61" i="7"/>
  <c r="K60" i="7"/>
  <c r="H60" i="7"/>
  <c r="G60" i="7"/>
  <c r="I60" i="7" s="1"/>
  <c r="F60" i="7"/>
  <c r="E60" i="7"/>
  <c r="D60" i="7"/>
  <c r="C60" i="7"/>
  <c r="B60" i="7"/>
  <c r="H59" i="7"/>
  <c r="G59" i="7"/>
  <c r="I59" i="7" s="1"/>
  <c r="E59" i="7"/>
  <c r="D59" i="7"/>
  <c r="C59" i="7"/>
  <c r="B59" i="7"/>
  <c r="H58" i="7"/>
  <c r="I58" i="7" s="1"/>
  <c r="G58" i="7"/>
  <c r="E58" i="7"/>
  <c r="D58" i="7"/>
  <c r="C58" i="7"/>
  <c r="B58" i="7"/>
  <c r="I57" i="7"/>
  <c r="H57" i="7"/>
  <c r="G57" i="7"/>
  <c r="E57" i="7"/>
  <c r="D57" i="7"/>
  <c r="C57" i="7"/>
  <c r="B57" i="7"/>
  <c r="H56" i="7"/>
  <c r="G56" i="7"/>
  <c r="I56" i="7" s="1"/>
  <c r="K56" i="7" s="1"/>
  <c r="F56" i="7"/>
  <c r="E56" i="7"/>
  <c r="D56" i="7"/>
  <c r="C56" i="7"/>
  <c r="B56" i="7"/>
  <c r="H55" i="7"/>
  <c r="G55" i="7"/>
  <c r="I55" i="7" s="1"/>
  <c r="E55" i="7"/>
  <c r="D55" i="7"/>
  <c r="C55" i="7"/>
  <c r="B55" i="7"/>
  <c r="H54" i="7"/>
  <c r="I54" i="7" s="1"/>
  <c r="G54" i="7"/>
  <c r="E54" i="7"/>
  <c r="D54" i="7"/>
  <c r="C54" i="7"/>
  <c r="B54" i="7"/>
  <c r="I53" i="7"/>
  <c r="H53" i="7"/>
  <c r="G53" i="7"/>
  <c r="E53" i="7"/>
  <c r="D53" i="7"/>
  <c r="C53" i="7"/>
  <c r="B53" i="7"/>
  <c r="H52" i="7"/>
  <c r="G52" i="7"/>
  <c r="I52" i="7" s="1"/>
  <c r="K52" i="7" s="1"/>
  <c r="F52" i="7"/>
  <c r="E52" i="7"/>
  <c r="D52" i="7"/>
  <c r="C52" i="7"/>
  <c r="B52" i="7"/>
  <c r="H51" i="7"/>
  <c r="G51" i="7"/>
  <c r="I51" i="7" s="1"/>
  <c r="E51" i="7"/>
  <c r="D51" i="7"/>
  <c r="K51" i="7" s="1"/>
  <c r="C51" i="7"/>
  <c r="B51" i="7"/>
  <c r="H50" i="7"/>
  <c r="I50" i="7" s="1"/>
  <c r="G50" i="7"/>
  <c r="E50" i="7"/>
  <c r="D50" i="7"/>
  <c r="C50" i="7"/>
  <c r="B50" i="7"/>
  <c r="I49" i="7"/>
  <c r="H49" i="7"/>
  <c r="G49" i="7"/>
  <c r="E49" i="7"/>
  <c r="D49" i="7"/>
  <c r="C49" i="7"/>
  <c r="B49" i="7"/>
  <c r="K48" i="7"/>
  <c r="H48" i="7"/>
  <c r="G48" i="7"/>
  <c r="I48" i="7" s="1"/>
  <c r="F48" i="7"/>
  <c r="E48" i="7"/>
  <c r="D48" i="7"/>
  <c r="C48" i="7"/>
  <c r="B48" i="7"/>
  <c r="H47" i="7"/>
  <c r="G47" i="7"/>
  <c r="I47" i="7" s="1"/>
  <c r="E47" i="7"/>
  <c r="D47" i="7"/>
  <c r="C47" i="7"/>
  <c r="B47" i="7"/>
  <c r="H46" i="7"/>
  <c r="I46" i="7" s="1"/>
  <c r="G46" i="7"/>
  <c r="E46" i="7"/>
  <c r="D46" i="7"/>
  <c r="C46" i="7"/>
  <c r="B46" i="7"/>
  <c r="I45" i="7"/>
  <c r="H45" i="7"/>
  <c r="G45" i="7"/>
  <c r="E45" i="7"/>
  <c r="D45" i="7"/>
  <c r="C45" i="7"/>
  <c r="B45" i="7"/>
  <c r="H44" i="7"/>
  <c r="G44" i="7"/>
  <c r="I44" i="7" s="1"/>
  <c r="K44" i="7" s="1"/>
  <c r="F44" i="7"/>
  <c r="E44" i="7"/>
  <c r="D44" i="7"/>
  <c r="C44" i="7"/>
  <c r="B44" i="7"/>
  <c r="H43" i="7"/>
  <c r="G43" i="7"/>
  <c r="I43" i="7" s="1"/>
  <c r="E43" i="7"/>
  <c r="D43" i="7"/>
  <c r="K43" i="7" s="1"/>
  <c r="C43" i="7"/>
  <c r="B43" i="7"/>
  <c r="H42" i="7"/>
  <c r="I42" i="7" s="1"/>
  <c r="G42" i="7"/>
  <c r="E42" i="7"/>
  <c r="D42" i="7"/>
  <c r="C42" i="7"/>
  <c r="B42" i="7"/>
  <c r="I41" i="7"/>
  <c r="H41" i="7"/>
  <c r="G41" i="7"/>
  <c r="E41" i="7"/>
  <c r="D41" i="7"/>
  <c r="C41" i="7"/>
  <c r="B41" i="7"/>
  <c r="H40" i="7"/>
  <c r="G40" i="7"/>
  <c r="I40" i="7" s="1"/>
  <c r="K40" i="7" s="1"/>
  <c r="F40" i="7"/>
  <c r="E40" i="7"/>
  <c r="D40" i="7"/>
  <c r="C40" i="7"/>
  <c r="B40" i="7"/>
  <c r="H39" i="7"/>
  <c r="G39" i="7"/>
  <c r="I39" i="7" s="1"/>
  <c r="E39" i="7"/>
  <c r="D39" i="7"/>
  <c r="C39" i="7"/>
  <c r="B39" i="7"/>
  <c r="H38" i="7"/>
  <c r="I38" i="7" s="1"/>
  <c r="G38" i="7"/>
  <c r="E38" i="7"/>
  <c r="D38" i="7"/>
  <c r="C38" i="7"/>
  <c r="B38" i="7"/>
  <c r="I37" i="7"/>
  <c r="H37" i="7"/>
  <c r="G37" i="7"/>
  <c r="E37" i="7"/>
  <c r="D37" i="7"/>
  <c r="C37" i="7"/>
  <c r="B37" i="7"/>
  <c r="H36" i="7"/>
  <c r="G36" i="7"/>
  <c r="I36" i="7" s="1"/>
  <c r="K36" i="7" s="1"/>
  <c r="F36" i="7"/>
  <c r="E36" i="7"/>
  <c r="D36" i="7"/>
  <c r="C36" i="7"/>
  <c r="B36" i="7"/>
  <c r="H35" i="7"/>
  <c r="G35" i="7"/>
  <c r="I35" i="7" s="1"/>
  <c r="E35" i="7"/>
  <c r="D35" i="7"/>
  <c r="K35" i="7" s="1"/>
  <c r="C35" i="7"/>
  <c r="B35" i="7"/>
  <c r="H34" i="7"/>
  <c r="I34" i="7" s="1"/>
  <c r="G34" i="7"/>
  <c r="E34" i="7"/>
  <c r="D34" i="7"/>
  <c r="C34" i="7"/>
  <c r="B34" i="7"/>
  <c r="I33" i="7"/>
  <c r="H33" i="7"/>
  <c r="G33" i="7"/>
  <c r="E33" i="7"/>
  <c r="D33" i="7"/>
  <c r="C33" i="7"/>
  <c r="B33" i="7"/>
  <c r="H32" i="7"/>
  <c r="G32" i="7"/>
  <c r="I32" i="7" s="1"/>
  <c r="K32" i="7" s="1"/>
  <c r="F32" i="7"/>
  <c r="E32" i="7"/>
  <c r="D32" i="7"/>
  <c r="C32" i="7"/>
  <c r="B32" i="7"/>
  <c r="H31" i="7"/>
  <c r="G31" i="7"/>
  <c r="I31" i="7" s="1"/>
  <c r="E31" i="7"/>
  <c r="D31" i="7"/>
  <c r="C31" i="7"/>
  <c r="B31" i="7"/>
  <c r="I30" i="7"/>
  <c r="H30" i="7"/>
  <c r="G30" i="7"/>
  <c r="E30" i="7"/>
  <c r="D30" i="7"/>
  <c r="K30" i="7" s="1"/>
  <c r="C30" i="7"/>
  <c r="B30" i="7"/>
  <c r="I29" i="7"/>
  <c r="H29" i="7"/>
  <c r="G29" i="7"/>
  <c r="E29" i="7"/>
  <c r="D29" i="7"/>
  <c r="C29" i="7"/>
  <c r="B29" i="7"/>
  <c r="H28" i="7"/>
  <c r="G28" i="7"/>
  <c r="I28" i="7" s="1"/>
  <c r="K28" i="7" s="1"/>
  <c r="F28" i="7"/>
  <c r="E28" i="7"/>
  <c r="D28" i="7"/>
  <c r="C28" i="7"/>
  <c r="B28" i="7"/>
  <c r="H27" i="7"/>
  <c r="G27" i="7"/>
  <c r="I27" i="7" s="1"/>
  <c r="E27" i="7"/>
  <c r="D27" i="7"/>
  <c r="C27" i="7"/>
  <c r="B27" i="7"/>
  <c r="I26" i="7"/>
  <c r="H26" i="7"/>
  <c r="G26" i="7"/>
  <c r="E26" i="7"/>
  <c r="D26" i="7"/>
  <c r="K26" i="7" s="1"/>
  <c r="C26" i="7"/>
  <c r="B26" i="7"/>
  <c r="I25" i="7"/>
  <c r="H25" i="7"/>
  <c r="G25" i="7"/>
  <c r="E25" i="7"/>
  <c r="D25" i="7"/>
  <c r="C25" i="7"/>
  <c r="B25" i="7"/>
  <c r="H24" i="7"/>
  <c r="G24" i="7"/>
  <c r="I24" i="7" s="1"/>
  <c r="K24" i="7" s="1"/>
  <c r="F24" i="7"/>
  <c r="E24" i="7"/>
  <c r="D24" i="7"/>
  <c r="C24" i="7"/>
  <c r="B24" i="7"/>
  <c r="H23" i="7"/>
  <c r="G23" i="7"/>
  <c r="I23" i="7" s="1"/>
  <c r="E23" i="7"/>
  <c r="D23" i="7"/>
  <c r="C23" i="7"/>
  <c r="B23" i="7"/>
  <c r="H22" i="7"/>
  <c r="I22" i="7" s="1"/>
  <c r="G22" i="7"/>
  <c r="E22" i="7"/>
  <c r="D22" i="7"/>
  <c r="C22" i="7"/>
  <c r="B22" i="7"/>
  <c r="I21" i="7"/>
  <c r="H21" i="7"/>
  <c r="G21" i="7"/>
  <c r="E21" i="7"/>
  <c r="D21" i="7"/>
  <c r="C21" i="7"/>
  <c r="B21" i="7"/>
  <c r="H20" i="7"/>
  <c r="G20" i="7"/>
  <c r="I20" i="7" s="1"/>
  <c r="K20" i="7" s="1"/>
  <c r="F20" i="7"/>
  <c r="E20" i="7"/>
  <c r="D20" i="7"/>
  <c r="C20" i="7"/>
  <c r="B20" i="7"/>
  <c r="H19" i="7"/>
  <c r="G19" i="7"/>
  <c r="I19" i="7" s="1"/>
  <c r="E19" i="7"/>
  <c r="D19" i="7"/>
  <c r="C19" i="7"/>
  <c r="B19" i="7"/>
  <c r="H18" i="7"/>
  <c r="I18" i="7" s="1"/>
  <c r="G18" i="7"/>
  <c r="E18" i="7"/>
  <c r="D18" i="7"/>
  <c r="C18" i="7"/>
  <c r="B18" i="7"/>
  <c r="I17" i="7"/>
  <c r="H17" i="7"/>
  <c r="G17" i="7"/>
  <c r="E17" i="7"/>
  <c r="D17" i="7"/>
  <c r="C17" i="7"/>
  <c r="B17" i="7"/>
  <c r="H16" i="7"/>
  <c r="G16" i="7"/>
  <c r="I16" i="7" s="1"/>
  <c r="K16" i="7" s="1"/>
  <c r="F16" i="7"/>
  <c r="E16" i="7"/>
  <c r="D16" i="7"/>
  <c r="C16" i="7"/>
  <c r="B16" i="7"/>
  <c r="H15" i="7"/>
  <c r="G15" i="7"/>
  <c r="I15" i="7" s="1"/>
  <c r="E15" i="7"/>
  <c r="D15" i="7"/>
  <c r="C15" i="7"/>
  <c r="B15" i="7"/>
  <c r="H14" i="7"/>
  <c r="G14" i="7"/>
  <c r="I14" i="7" s="1"/>
  <c r="E14" i="7"/>
  <c r="D14" i="7"/>
  <c r="C14" i="7"/>
  <c r="B14" i="7"/>
  <c r="I13" i="7"/>
  <c r="H13" i="7"/>
  <c r="G13" i="7"/>
  <c r="E13" i="7"/>
  <c r="D13" i="7"/>
  <c r="C13" i="7"/>
  <c r="B13" i="7"/>
  <c r="I12" i="7"/>
  <c r="H12" i="7"/>
  <c r="G12" i="7"/>
  <c r="F12" i="7"/>
  <c r="K12" i="7" s="1"/>
  <c r="E12" i="7"/>
  <c r="D12" i="7"/>
  <c r="C12" i="7"/>
  <c r="B12" i="7"/>
  <c r="H11" i="7"/>
  <c r="G11" i="7"/>
  <c r="F11" i="7"/>
  <c r="E11" i="7"/>
  <c r="D11" i="7"/>
  <c r="C11" i="7"/>
  <c r="B11" i="7"/>
  <c r="H107" i="9"/>
  <c r="I107" i="9" s="1"/>
  <c r="G107" i="9"/>
  <c r="E107" i="9"/>
  <c r="D107" i="9"/>
  <c r="K107" i="9" s="1"/>
  <c r="C107" i="9"/>
  <c r="B107" i="9"/>
  <c r="H106" i="9"/>
  <c r="G106" i="9"/>
  <c r="I106" i="9" s="1"/>
  <c r="E106" i="9"/>
  <c r="D106" i="9"/>
  <c r="C106" i="9"/>
  <c r="B106" i="9"/>
  <c r="H105" i="9"/>
  <c r="G105" i="9"/>
  <c r="I105" i="9" s="1"/>
  <c r="E105" i="9"/>
  <c r="D105" i="9"/>
  <c r="C105" i="9"/>
  <c r="B105" i="9"/>
  <c r="I104" i="9"/>
  <c r="H104" i="9"/>
  <c r="G104" i="9"/>
  <c r="E104" i="9"/>
  <c r="D104" i="9"/>
  <c r="C104" i="9"/>
  <c r="B104" i="9"/>
  <c r="K103" i="9"/>
  <c r="I103" i="9"/>
  <c r="H103" i="9"/>
  <c r="G103" i="9"/>
  <c r="F103" i="9"/>
  <c r="E103" i="9"/>
  <c r="D103" i="9"/>
  <c r="C103" i="9"/>
  <c r="B103" i="9"/>
  <c r="H102" i="9"/>
  <c r="G102" i="9"/>
  <c r="F102" i="9"/>
  <c r="E102" i="9"/>
  <c r="D102" i="9"/>
  <c r="C102" i="9"/>
  <c r="B102" i="9"/>
  <c r="H101" i="9"/>
  <c r="G101" i="9"/>
  <c r="I101" i="9" s="1"/>
  <c r="E101" i="9"/>
  <c r="D101" i="9"/>
  <c r="C101" i="9"/>
  <c r="B101" i="9"/>
  <c r="I100" i="9"/>
  <c r="H100" i="9"/>
  <c r="G100" i="9"/>
  <c r="E100" i="9"/>
  <c r="D100" i="9"/>
  <c r="C100" i="9"/>
  <c r="B100" i="9"/>
  <c r="I99" i="9"/>
  <c r="H99" i="9"/>
  <c r="G99" i="9"/>
  <c r="F99" i="9"/>
  <c r="E99" i="9"/>
  <c r="K99" i="9" s="1"/>
  <c r="D99" i="9"/>
  <c r="C99" i="9"/>
  <c r="B99" i="9"/>
  <c r="H98" i="9"/>
  <c r="G98" i="9"/>
  <c r="F98" i="9"/>
  <c r="E98" i="9"/>
  <c r="D98" i="9"/>
  <c r="C98" i="9"/>
  <c r="B98" i="9"/>
  <c r="H97" i="9"/>
  <c r="G97" i="9"/>
  <c r="I97" i="9" s="1"/>
  <c r="E97" i="9"/>
  <c r="D97" i="9"/>
  <c r="K97" i="9" s="1"/>
  <c r="C97" i="9"/>
  <c r="B97" i="9"/>
  <c r="I96" i="9"/>
  <c r="H96" i="9"/>
  <c r="G96" i="9"/>
  <c r="E96" i="9"/>
  <c r="D96" i="9"/>
  <c r="C96" i="9"/>
  <c r="B96" i="9"/>
  <c r="I95" i="9"/>
  <c r="H95" i="9"/>
  <c r="G95" i="9"/>
  <c r="F95" i="9"/>
  <c r="E95" i="9"/>
  <c r="K95" i="9" s="1"/>
  <c r="D95" i="9"/>
  <c r="C95" i="9"/>
  <c r="B95" i="9"/>
  <c r="H94" i="9"/>
  <c r="G94" i="9"/>
  <c r="F94" i="9"/>
  <c r="E94" i="9"/>
  <c r="D94" i="9"/>
  <c r="C94" i="9"/>
  <c r="B94" i="9"/>
  <c r="H93" i="9"/>
  <c r="G93" i="9"/>
  <c r="I93" i="9" s="1"/>
  <c r="E93" i="9"/>
  <c r="D93" i="9"/>
  <c r="C93" i="9"/>
  <c r="B93" i="9"/>
  <c r="I92" i="9"/>
  <c r="H92" i="9"/>
  <c r="G92" i="9"/>
  <c r="E92" i="9"/>
  <c r="D92" i="9"/>
  <c r="K92" i="9" s="1"/>
  <c r="C92" i="9"/>
  <c r="B92" i="9"/>
  <c r="I91" i="9"/>
  <c r="H91" i="9"/>
  <c r="G91" i="9"/>
  <c r="E91" i="9"/>
  <c r="D91" i="9"/>
  <c r="C91" i="9"/>
  <c r="B91" i="9"/>
  <c r="H90" i="9"/>
  <c r="G90" i="9"/>
  <c r="F90" i="9"/>
  <c r="E90" i="9"/>
  <c r="D90" i="9"/>
  <c r="C90" i="9"/>
  <c r="B90" i="9"/>
  <c r="H89" i="9"/>
  <c r="G89" i="9"/>
  <c r="I89" i="9" s="1"/>
  <c r="E89" i="9"/>
  <c r="D89" i="9"/>
  <c r="C89" i="9"/>
  <c r="B89" i="9"/>
  <c r="H88" i="9"/>
  <c r="I88" i="9" s="1"/>
  <c r="G88" i="9"/>
  <c r="E88" i="9"/>
  <c r="D88" i="9"/>
  <c r="C88" i="9"/>
  <c r="B88" i="9"/>
  <c r="I87" i="9"/>
  <c r="H87" i="9"/>
  <c r="G87" i="9"/>
  <c r="E87" i="9"/>
  <c r="D87" i="9"/>
  <c r="C87" i="9"/>
  <c r="B87" i="9"/>
  <c r="H86" i="9"/>
  <c r="G86" i="9"/>
  <c r="I86" i="9" s="1"/>
  <c r="K86" i="9" s="1"/>
  <c r="F86" i="9"/>
  <c r="E86" i="9"/>
  <c r="D86" i="9"/>
  <c r="C86" i="9"/>
  <c r="B86" i="9"/>
  <c r="H85" i="9"/>
  <c r="G85" i="9"/>
  <c r="I85" i="9" s="1"/>
  <c r="E85" i="9"/>
  <c r="D85" i="9"/>
  <c r="C85" i="9"/>
  <c r="B85" i="9"/>
  <c r="H84" i="9"/>
  <c r="I84" i="9" s="1"/>
  <c r="G84" i="9"/>
  <c r="E84" i="9"/>
  <c r="D84" i="9"/>
  <c r="C84" i="9"/>
  <c r="B84" i="9"/>
  <c r="I83" i="9"/>
  <c r="H83" i="9"/>
  <c r="G83" i="9"/>
  <c r="E83" i="9"/>
  <c r="D83" i="9"/>
  <c r="C83" i="9"/>
  <c r="B83" i="9"/>
  <c r="H82" i="9"/>
  <c r="G82" i="9"/>
  <c r="I82" i="9" s="1"/>
  <c r="K82" i="9" s="1"/>
  <c r="F82" i="9"/>
  <c r="E82" i="9"/>
  <c r="D82" i="9"/>
  <c r="C82" i="9"/>
  <c r="B82" i="9"/>
  <c r="H81" i="9"/>
  <c r="G81" i="9"/>
  <c r="I81" i="9" s="1"/>
  <c r="E81" i="9"/>
  <c r="D81" i="9"/>
  <c r="C81" i="9"/>
  <c r="B81" i="9"/>
  <c r="H80" i="9"/>
  <c r="I80" i="9" s="1"/>
  <c r="G80" i="9"/>
  <c r="E80" i="9"/>
  <c r="D80" i="9"/>
  <c r="C80" i="9"/>
  <c r="B80" i="9"/>
  <c r="I79" i="9"/>
  <c r="H79" i="9"/>
  <c r="G79" i="9"/>
  <c r="E79" i="9"/>
  <c r="D79" i="9"/>
  <c r="C79" i="9"/>
  <c r="B79" i="9"/>
  <c r="H78" i="9"/>
  <c r="G78" i="9"/>
  <c r="I78" i="9" s="1"/>
  <c r="K78" i="9" s="1"/>
  <c r="F78" i="9"/>
  <c r="E78" i="9"/>
  <c r="D78" i="9"/>
  <c r="C78" i="9"/>
  <c r="B78" i="9"/>
  <c r="H77" i="9"/>
  <c r="G77" i="9"/>
  <c r="I77" i="9" s="1"/>
  <c r="E77" i="9"/>
  <c r="D77" i="9"/>
  <c r="K77" i="9" s="1"/>
  <c r="C77" i="9"/>
  <c r="B77" i="9"/>
  <c r="H76" i="9"/>
  <c r="I76" i="9" s="1"/>
  <c r="G76" i="9"/>
  <c r="E76" i="9"/>
  <c r="D76" i="9"/>
  <c r="C76" i="9"/>
  <c r="B76" i="9"/>
  <c r="I75" i="9"/>
  <c r="H75" i="9"/>
  <c r="G75" i="9"/>
  <c r="E75" i="9"/>
  <c r="D75" i="9"/>
  <c r="C75" i="9"/>
  <c r="B75" i="9"/>
  <c r="H74" i="9"/>
  <c r="G74" i="9"/>
  <c r="I74" i="9" s="1"/>
  <c r="K74" i="9" s="1"/>
  <c r="F74" i="9"/>
  <c r="E74" i="9"/>
  <c r="D74" i="9"/>
  <c r="C74" i="9"/>
  <c r="B74" i="9"/>
  <c r="H73" i="9"/>
  <c r="G73" i="9"/>
  <c r="I73" i="9" s="1"/>
  <c r="E73" i="9"/>
  <c r="D73" i="9"/>
  <c r="C73" i="9"/>
  <c r="B73" i="9"/>
  <c r="H72" i="9"/>
  <c r="I72" i="9" s="1"/>
  <c r="G72" i="9"/>
  <c r="E72" i="9"/>
  <c r="D72" i="9"/>
  <c r="C72" i="9"/>
  <c r="B72" i="9"/>
  <c r="I71" i="9"/>
  <c r="H71" i="9"/>
  <c r="G71" i="9"/>
  <c r="E71" i="9"/>
  <c r="D71" i="9"/>
  <c r="C71" i="9"/>
  <c r="B71" i="9"/>
  <c r="H70" i="9"/>
  <c r="G70" i="9"/>
  <c r="I70" i="9" s="1"/>
  <c r="K70" i="9" s="1"/>
  <c r="F70" i="9"/>
  <c r="E70" i="9"/>
  <c r="D70" i="9"/>
  <c r="C70" i="9"/>
  <c r="B70" i="9"/>
  <c r="H69" i="9"/>
  <c r="G69" i="9"/>
  <c r="I69" i="9" s="1"/>
  <c r="E69" i="9"/>
  <c r="D69" i="9"/>
  <c r="K69" i="9" s="1"/>
  <c r="C69" i="9"/>
  <c r="B69" i="9"/>
  <c r="H68" i="9"/>
  <c r="I68" i="9" s="1"/>
  <c r="G68" i="9"/>
  <c r="E68" i="9"/>
  <c r="D68" i="9"/>
  <c r="C68" i="9"/>
  <c r="B68" i="9"/>
  <c r="I67" i="9"/>
  <c r="H67" i="9"/>
  <c r="G67" i="9"/>
  <c r="E67" i="9"/>
  <c r="D67" i="9"/>
  <c r="C67" i="9"/>
  <c r="B67" i="9"/>
  <c r="H66" i="9"/>
  <c r="G66" i="9"/>
  <c r="I66" i="9" s="1"/>
  <c r="K66" i="9" s="1"/>
  <c r="F66" i="9"/>
  <c r="E66" i="9"/>
  <c r="D66" i="9"/>
  <c r="C66" i="9"/>
  <c r="B66" i="9"/>
  <c r="H65" i="9"/>
  <c r="G65" i="9"/>
  <c r="I65" i="9" s="1"/>
  <c r="E65" i="9"/>
  <c r="D65" i="9"/>
  <c r="C65" i="9"/>
  <c r="B65" i="9"/>
  <c r="H64" i="9"/>
  <c r="I64" i="9" s="1"/>
  <c r="G64" i="9"/>
  <c r="E64" i="9"/>
  <c r="D64" i="9"/>
  <c r="C64" i="9"/>
  <c r="B64" i="9"/>
  <c r="I63" i="9"/>
  <c r="H63" i="9"/>
  <c r="G63" i="9"/>
  <c r="E63" i="9"/>
  <c r="D63" i="9"/>
  <c r="C63" i="9"/>
  <c r="B63" i="9"/>
  <c r="H62" i="9"/>
  <c r="G62" i="9"/>
  <c r="I62" i="9" s="1"/>
  <c r="K62" i="9" s="1"/>
  <c r="F62" i="9"/>
  <c r="E62" i="9"/>
  <c r="D62" i="9"/>
  <c r="C62" i="9"/>
  <c r="B62" i="9"/>
  <c r="H61" i="9"/>
  <c r="G61" i="9"/>
  <c r="I61" i="9" s="1"/>
  <c r="E61" i="9"/>
  <c r="D61" i="9"/>
  <c r="C61" i="9"/>
  <c r="B61" i="9"/>
  <c r="I60" i="9"/>
  <c r="H60" i="9"/>
  <c r="G60" i="9"/>
  <c r="E60" i="9"/>
  <c r="D60" i="9"/>
  <c r="K60" i="9" s="1"/>
  <c r="C60" i="9"/>
  <c r="B60" i="9"/>
  <c r="I59" i="9"/>
  <c r="H59" i="9"/>
  <c r="G59" i="9"/>
  <c r="E59" i="9"/>
  <c r="D59" i="9"/>
  <c r="C59" i="9"/>
  <c r="B59" i="9"/>
  <c r="H58" i="9"/>
  <c r="G58" i="9"/>
  <c r="I58" i="9" s="1"/>
  <c r="K58" i="9" s="1"/>
  <c r="F58" i="9"/>
  <c r="E58" i="9"/>
  <c r="D58" i="9"/>
  <c r="C58" i="9"/>
  <c r="B58" i="9"/>
  <c r="H57" i="9"/>
  <c r="G57" i="9"/>
  <c r="I57" i="9" s="1"/>
  <c r="E57" i="9"/>
  <c r="D57" i="9"/>
  <c r="C57" i="9"/>
  <c r="B57" i="9"/>
  <c r="H56" i="9"/>
  <c r="I56" i="9" s="1"/>
  <c r="G56" i="9"/>
  <c r="E56" i="9"/>
  <c r="D56" i="9"/>
  <c r="C56" i="9"/>
  <c r="B56" i="9"/>
  <c r="I55" i="9"/>
  <c r="H55" i="9"/>
  <c r="G55" i="9"/>
  <c r="E55" i="9"/>
  <c r="D55" i="9"/>
  <c r="C55" i="9"/>
  <c r="B55" i="9"/>
  <c r="H54" i="9"/>
  <c r="G54" i="9"/>
  <c r="I54" i="9" s="1"/>
  <c r="K54" i="9" s="1"/>
  <c r="F54" i="9"/>
  <c r="E54" i="9"/>
  <c r="D54" i="9"/>
  <c r="C54" i="9"/>
  <c r="B54" i="9"/>
  <c r="H53" i="9"/>
  <c r="G53" i="9"/>
  <c r="I53" i="9" s="1"/>
  <c r="E53" i="9"/>
  <c r="D53" i="9"/>
  <c r="C53" i="9"/>
  <c r="B53" i="9"/>
  <c r="H52" i="9"/>
  <c r="I52" i="9" s="1"/>
  <c r="G52" i="9"/>
  <c r="E52" i="9"/>
  <c r="D52" i="9"/>
  <c r="C52" i="9"/>
  <c r="B52" i="9"/>
  <c r="I51" i="9"/>
  <c r="H51" i="9"/>
  <c r="G51" i="9"/>
  <c r="E51" i="9"/>
  <c r="K51" i="9" s="1"/>
  <c r="D51" i="9"/>
  <c r="C51" i="9"/>
  <c r="B51" i="9"/>
  <c r="H50" i="9"/>
  <c r="G50" i="9"/>
  <c r="I50" i="9" s="1"/>
  <c r="K50" i="9" s="1"/>
  <c r="F50" i="9"/>
  <c r="E50" i="9"/>
  <c r="D50" i="9"/>
  <c r="C50" i="9"/>
  <c r="B50" i="9"/>
  <c r="H49" i="9"/>
  <c r="G49" i="9"/>
  <c r="I49" i="9" s="1"/>
  <c r="E49" i="9"/>
  <c r="D49" i="9"/>
  <c r="C49" i="9"/>
  <c r="B49" i="9"/>
  <c r="I48" i="9"/>
  <c r="H48" i="9"/>
  <c r="G48" i="9"/>
  <c r="E48" i="9"/>
  <c r="D48" i="9"/>
  <c r="K48" i="9" s="1"/>
  <c r="C48" i="9"/>
  <c r="B48" i="9"/>
  <c r="I47" i="9"/>
  <c r="H47" i="9"/>
  <c r="G47" i="9"/>
  <c r="E47" i="9"/>
  <c r="D47" i="9"/>
  <c r="C47" i="9"/>
  <c r="B47" i="9"/>
  <c r="H46" i="9"/>
  <c r="G46" i="9"/>
  <c r="I46" i="9" s="1"/>
  <c r="K46" i="9" s="1"/>
  <c r="F46" i="9"/>
  <c r="E46" i="9"/>
  <c r="D46" i="9"/>
  <c r="C46" i="9"/>
  <c r="B46" i="9"/>
  <c r="H45" i="9"/>
  <c r="G45" i="9"/>
  <c r="I45" i="9" s="1"/>
  <c r="E45" i="9"/>
  <c r="D45" i="9"/>
  <c r="C45" i="9"/>
  <c r="B45" i="9"/>
  <c r="H44" i="9"/>
  <c r="I44" i="9" s="1"/>
  <c r="G44" i="9"/>
  <c r="E44" i="9"/>
  <c r="D44" i="9"/>
  <c r="C44" i="9"/>
  <c r="B44" i="9"/>
  <c r="K43" i="9"/>
  <c r="I43" i="9"/>
  <c r="H43" i="9"/>
  <c r="G43" i="9"/>
  <c r="F43" i="9"/>
  <c r="E43" i="9"/>
  <c r="D43" i="9"/>
  <c r="C43" i="9"/>
  <c r="B43" i="9"/>
  <c r="H42" i="9"/>
  <c r="G42" i="9"/>
  <c r="I42" i="9" s="1"/>
  <c r="K42" i="9" s="1"/>
  <c r="F42" i="9"/>
  <c r="E42" i="9"/>
  <c r="D42" i="9"/>
  <c r="C42" i="9"/>
  <c r="B42" i="9"/>
  <c r="H41" i="9"/>
  <c r="G41" i="9"/>
  <c r="I41" i="9" s="1"/>
  <c r="E41" i="9"/>
  <c r="D41" i="9"/>
  <c r="C41" i="9"/>
  <c r="B41" i="9"/>
  <c r="H40" i="9"/>
  <c r="I40" i="9" s="1"/>
  <c r="G40" i="9"/>
  <c r="E40" i="9"/>
  <c r="D40" i="9"/>
  <c r="C40" i="9"/>
  <c r="B40" i="9"/>
  <c r="I39" i="9"/>
  <c r="H39" i="9"/>
  <c r="G39" i="9"/>
  <c r="E39" i="9"/>
  <c r="D39" i="9"/>
  <c r="C39" i="9"/>
  <c r="B39" i="9"/>
  <c r="H38" i="9"/>
  <c r="G38" i="9"/>
  <c r="I38" i="9" s="1"/>
  <c r="K38" i="9" s="1"/>
  <c r="F38" i="9"/>
  <c r="E38" i="9"/>
  <c r="D38" i="9"/>
  <c r="C38" i="9"/>
  <c r="B38" i="9"/>
  <c r="H37" i="9"/>
  <c r="G37" i="9"/>
  <c r="I37" i="9" s="1"/>
  <c r="E37" i="9"/>
  <c r="D37" i="9"/>
  <c r="C37" i="9"/>
  <c r="B37" i="9"/>
  <c r="H36" i="9"/>
  <c r="I36" i="9" s="1"/>
  <c r="G36" i="9"/>
  <c r="E36" i="9"/>
  <c r="D36" i="9"/>
  <c r="C36" i="9"/>
  <c r="B36" i="9"/>
  <c r="K35" i="9"/>
  <c r="I35" i="9"/>
  <c r="H35" i="9"/>
  <c r="G35" i="9"/>
  <c r="F35" i="9"/>
  <c r="E35" i="9"/>
  <c r="D35" i="9"/>
  <c r="C35" i="9"/>
  <c r="B35" i="9"/>
  <c r="H34" i="9"/>
  <c r="G34" i="9"/>
  <c r="I34" i="9" s="1"/>
  <c r="K34" i="9" s="1"/>
  <c r="F34" i="9"/>
  <c r="E34" i="9"/>
  <c r="D34" i="9"/>
  <c r="C34" i="9"/>
  <c r="B34" i="9"/>
  <c r="H33" i="9"/>
  <c r="G33" i="9"/>
  <c r="I33" i="9" s="1"/>
  <c r="E33" i="9"/>
  <c r="D33" i="9"/>
  <c r="C33" i="9"/>
  <c r="B33" i="9"/>
  <c r="H32" i="9"/>
  <c r="I32" i="9" s="1"/>
  <c r="G32" i="9"/>
  <c r="E32" i="9"/>
  <c r="D32" i="9"/>
  <c r="C32" i="9"/>
  <c r="B32" i="9"/>
  <c r="I31" i="9"/>
  <c r="H31" i="9"/>
  <c r="G31" i="9"/>
  <c r="E31" i="9"/>
  <c r="D31" i="9"/>
  <c r="C31" i="9"/>
  <c r="B31" i="9"/>
  <c r="K30" i="9"/>
  <c r="H30" i="9"/>
  <c r="G30" i="9"/>
  <c r="I30" i="9" s="1"/>
  <c r="F30" i="9"/>
  <c r="E30" i="9"/>
  <c r="D30" i="9"/>
  <c r="C30" i="9"/>
  <c r="B30" i="9"/>
  <c r="H29" i="9"/>
  <c r="G29" i="9"/>
  <c r="I29" i="9" s="1"/>
  <c r="E29" i="9"/>
  <c r="D29" i="9"/>
  <c r="C29" i="9"/>
  <c r="B29" i="9"/>
  <c r="H28" i="9"/>
  <c r="I28" i="9" s="1"/>
  <c r="G28" i="9"/>
  <c r="E28" i="9"/>
  <c r="D28" i="9"/>
  <c r="C28" i="9"/>
  <c r="B28" i="9"/>
  <c r="I27" i="9"/>
  <c r="H27" i="9"/>
  <c r="G27" i="9"/>
  <c r="E27" i="9"/>
  <c r="D27" i="9"/>
  <c r="C27" i="9"/>
  <c r="B27" i="9"/>
  <c r="K26" i="9"/>
  <c r="H26" i="9"/>
  <c r="G26" i="9"/>
  <c r="I26" i="9" s="1"/>
  <c r="F26" i="9"/>
  <c r="E26" i="9"/>
  <c r="D26" i="9"/>
  <c r="C26" i="9"/>
  <c r="B26" i="9"/>
  <c r="H25" i="9"/>
  <c r="G25" i="9"/>
  <c r="I25" i="9" s="1"/>
  <c r="E25" i="9"/>
  <c r="D25" i="9"/>
  <c r="C25" i="9"/>
  <c r="B25" i="9"/>
  <c r="H24" i="9"/>
  <c r="I24" i="9" s="1"/>
  <c r="G24" i="9"/>
  <c r="E24" i="9"/>
  <c r="D24" i="9"/>
  <c r="C24" i="9"/>
  <c r="B24" i="9"/>
  <c r="I23" i="9"/>
  <c r="H23" i="9"/>
  <c r="G23" i="9"/>
  <c r="E23" i="9"/>
  <c r="F23" i="9" s="1"/>
  <c r="D23" i="9"/>
  <c r="C23" i="9"/>
  <c r="B23" i="9"/>
  <c r="H22" i="9"/>
  <c r="G22" i="9"/>
  <c r="I22" i="9" s="1"/>
  <c r="K22" i="9" s="1"/>
  <c r="F22" i="9"/>
  <c r="E22" i="9"/>
  <c r="D22" i="9"/>
  <c r="C22" i="9"/>
  <c r="B22" i="9"/>
  <c r="H21" i="9"/>
  <c r="G21" i="9"/>
  <c r="I21" i="9" s="1"/>
  <c r="E21" i="9"/>
  <c r="D21" i="9"/>
  <c r="C21" i="9"/>
  <c r="B21" i="9"/>
  <c r="H20" i="9"/>
  <c r="I20" i="9" s="1"/>
  <c r="G20" i="9"/>
  <c r="E20" i="9"/>
  <c r="D20" i="9"/>
  <c r="C20" i="9"/>
  <c r="B20" i="9"/>
  <c r="I19" i="9"/>
  <c r="H19" i="9"/>
  <c r="G19" i="9"/>
  <c r="E19" i="9"/>
  <c r="D19" i="9"/>
  <c r="C19" i="9"/>
  <c r="B19" i="9"/>
  <c r="H18" i="9"/>
  <c r="G18" i="9"/>
  <c r="I18" i="9" s="1"/>
  <c r="K18" i="9" s="1"/>
  <c r="F18" i="9"/>
  <c r="E18" i="9"/>
  <c r="D18" i="9"/>
  <c r="C18" i="9"/>
  <c r="B18" i="9"/>
  <c r="H17" i="9"/>
  <c r="G17" i="9"/>
  <c r="I17" i="9" s="1"/>
  <c r="E17" i="9"/>
  <c r="D17" i="9"/>
  <c r="C17" i="9"/>
  <c r="B17" i="9"/>
  <c r="H16" i="9"/>
  <c r="I16" i="9" s="1"/>
  <c r="G16" i="9"/>
  <c r="E16" i="9"/>
  <c r="D16" i="9"/>
  <c r="C16" i="9"/>
  <c r="B16" i="9"/>
  <c r="I15" i="9"/>
  <c r="H15" i="9"/>
  <c r="G15" i="9"/>
  <c r="E15" i="9"/>
  <c r="F15" i="9" s="1"/>
  <c r="D15" i="9"/>
  <c r="C15" i="9"/>
  <c r="B15" i="9"/>
  <c r="H14" i="9"/>
  <c r="G14" i="9"/>
  <c r="I14" i="9" s="1"/>
  <c r="K14" i="9" s="1"/>
  <c r="F14" i="9"/>
  <c r="E14" i="9"/>
  <c r="D14" i="9"/>
  <c r="C14" i="9"/>
  <c r="B14" i="9"/>
  <c r="H13" i="9"/>
  <c r="G13" i="9"/>
  <c r="I13" i="9" s="1"/>
  <c r="E13" i="9"/>
  <c r="D13" i="9"/>
  <c r="C13" i="9"/>
  <c r="B13" i="9"/>
  <c r="H12" i="9"/>
  <c r="I12" i="9" s="1"/>
  <c r="G12" i="9"/>
  <c r="E12" i="9"/>
  <c r="D12" i="9"/>
  <c r="C12" i="9"/>
  <c r="B12" i="9"/>
  <c r="I11" i="9"/>
  <c r="H11" i="9"/>
  <c r="G11" i="9"/>
  <c r="E11" i="9"/>
  <c r="D11" i="9"/>
  <c r="C11" i="9"/>
  <c r="B11" i="9"/>
  <c r="I107" i="11"/>
  <c r="H107" i="11"/>
  <c r="G107" i="11"/>
  <c r="E107" i="11"/>
  <c r="D107" i="11"/>
  <c r="K107" i="11" s="1"/>
  <c r="C107" i="11"/>
  <c r="B107" i="11"/>
  <c r="H11" i="11"/>
  <c r="G11" i="11"/>
  <c r="I11" i="11" s="1"/>
  <c r="E11" i="11"/>
  <c r="D11" i="11"/>
  <c r="C11" i="11"/>
  <c r="B11" i="11"/>
  <c r="K93" i="35" l="1"/>
  <c r="K95" i="35"/>
  <c r="K106" i="35"/>
  <c r="K45" i="35"/>
  <c r="K47" i="35"/>
  <c r="K55" i="35"/>
  <c r="K13" i="35"/>
  <c r="K19" i="35"/>
  <c r="K27" i="35"/>
  <c r="K29" i="35"/>
  <c r="K38" i="35"/>
  <c r="K61" i="35"/>
  <c r="K71" i="35"/>
  <c r="K79" i="35"/>
  <c r="K87" i="35"/>
  <c r="F13" i="35"/>
  <c r="F17" i="35"/>
  <c r="K17" i="35" s="1"/>
  <c r="F21" i="35"/>
  <c r="K21" i="35" s="1"/>
  <c r="F25" i="35"/>
  <c r="K25" i="35" s="1"/>
  <c r="F29" i="35"/>
  <c r="F33" i="35"/>
  <c r="K33" i="35" s="1"/>
  <c r="F37" i="35"/>
  <c r="K37" i="35" s="1"/>
  <c r="F41" i="35"/>
  <c r="K41" i="35" s="1"/>
  <c r="F45" i="35"/>
  <c r="F49" i="35"/>
  <c r="K49" i="35" s="1"/>
  <c r="F53" i="35"/>
  <c r="K53" i="35" s="1"/>
  <c r="F57" i="35"/>
  <c r="K57" i="35" s="1"/>
  <c r="F61" i="35"/>
  <c r="F65" i="35"/>
  <c r="K65" i="35" s="1"/>
  <c r="F69" i="35"/>
  <c r="F73" i="35"/>
  <c r="K73" i="35" s="1"/>
  <c r="F77" i="35"/>
  <c r="F81" i="35"/>
  <c r="K81" i="35" s="1"/>
  <c r="F85" i="35"/>
  <c r="K85" i="35" s="1"/>
  <c r="F89" i="35"/>
  <c r="K89" i="35" s="1"/>
  <c r="F93" i="35"/>
  <c r="F97" i="35"/>
  <c r="F101" i="35"/>
  <c r="K101" i="35" s="1"/>
  <c r="F105" i="35"/>
  <c r="K105" i="35" s="1"/>
  <c r="I11" i="35"/>
  <c r="K11" i="35" s="1"/>
  <c r="F14" i="35"/>
  <c r="K14" i="35" s="1"/>
  <c r="I15" i="35"/>
  <c r="K15" i="35" s="1"/>
  <c r="F18" i="35"/>
  <c r="K18" i="35" s="1"/>
  <c r="I19" i="35"/>
  <c r="F22" i="35"/>
  <c r="K22" i="35" s="1"/>
  <c r="I23" i="35"/>
  <c r="K23" i="35" s="1"/>
  <c r="F26" i="35"/>
  <c r="I27" i="35"/>
  <c r="F30" i="35"/>
  <c r="I31" i="35"/>
  <c r="K31" i="35" s="1"/>
  <c r="F34" i="35"/>
  <c r="K34" i="35" s="1"/>
  <c r="F38" i="35"/>
  <c r="I39" i="35"/>
  <c r="K39" i="35" s="1"/>
  <c r="F42" i="35"/>
  <c r="K42" i="35" s="1"/>
  <c r="F46" i="35"/>
  <c r="K46" i="35" s="1"/>
  <c r="I47" i="35"/>
  <c r="F50" i="35"/>
  <c r="K50" i="35" s="1"/>
  <c r="I51" i="35"/>
  <c r="F54" i="35"/>
  <c r="K54" i="35" s="1"/>
  <c r="I55" i="35"/>
  <c r="F58" i="35"/>
  <c r="K58" i="35" s="1"/>
  <c r="I59" i="35"/>
  <c r="K59" i="35" s="1"/>
  <c r="F62" i="35"/>
  <c r="K62" i="35" s="1"/>
  <c r="I63" i="35"/>
  <c r="K63" i="35" s="1"/>
  <c r="F66" i="35"/>
  <c r="K66" i="35" s="1"/>
  <c r="I67" i="35"/>
  <c r="K67" i="35" s="1"/>
  <c r="F70" i="35"/>
  <c r="K70" i="35" s="1"/>
  <c r="I71" i="35"/>
  <c r="F74" i="35"/>
  <c r="K74" i="35" s="1"/>
  <c r="I75" i="35"/>
  <c r="K75" i="35" s="1"/>
  <c r="F78" i="35"/>
  <c r="K78" i="35" s="1"/>
  <c r="I79" i="35"/>
  <c r="F82" i="35"/>
  <c r="K82" i="35" s="1"/>
  <c r="I83" i="35"/>
  <c r="K83" i="35" s="1"/>
  <c r="F86" i="35"/>
  <c r="K86" i="35" s="1"/>
  <c r="I87" i="35"/>
  <c r="F90" i="35"/>
  <c r="K90" i="35" s="1"/>
  <c r="I91" i="35"/>
  <c r="K91" i="35" s="1"/>
  <c r="F94" i="35"/>
  <c r="K94" i="35" s="1"/>
  <c r="I95" i="35"/>
  <c r="F98" i="35"/>
  <c r="K98" i="35" s="1"/>
  <c r="I99" i="35"/>
  <c r="K99" i="35" s="1"/>
  <c r="F102" i="35"/>
  <c r="K102" i="35" s="1"/>
  <c r="F106" i="35"/>
  <c r="K36" i="31"/>
  <c r="K101" i="31"/>
  <c r="K53" i="31"/>
  <c r="K21" i="31"/>
  <c r="K39" i="31"/>
  <c r="K20" i="31"/>
  <c r="K52" i="31"/>
  <c r="K84" i="31"/>
  <c r="K99" i="31"/>
  <c r="F12" i="31"/>
  <c r="K12" i="31" s="1"/>
  <c r="F16" i="31"/>
  <c r="K16" i="31" s="1"/>
  <c r="F20" i="31"/>
  <c r="F24" i="31"/>
  <c r="F28" i="31"/>
  <c r="F32" i="31"/>
  <c r="K32" i="31" s="1"/>
  <c r="F36" i="31"/>
  <c r="F40" i="31"/>
  <c r="K40" i="31" s="1"/>
  <c r="F44" i="31"/>
  <c r="K44" i="31" s="1"/>
  <c r="F48" i="31"/>
  <c r="F52" i="31"/>
  <c r="F56" i="31"/>
  <c r="K56" i="31" s="1"/>
  <c r="F60" i="31"/>
  <c r="F64" i="31"/>
  <c r="F68" i="31"/>
  <c r="F72" i="31"/>
  <c r="K72" i="31" s="1"/>
  <c r="F76" i="31"/>
  <c r="K76" i="31" s="1"/>
  <c r="F80" i="31"/>
  <c r="K80" i="31" s="1"/>
  <c r="F84" i="31"/>
  <c r="F88" i="31"/>
  <c r="K88" i="31" s="1"/>
  <c r="F92" i="31"/>
  <c r="F96" i="31"/>
  <c r="K96" i="31" s="1"/>
  <c r="F100" i="31"/>
  <c r="F104" i="31"/>
  <c r="K104" i="31" s="1"/>
  <c r="F13" i="31"/>
  <c r="K13" i="31" s="1"/>
  <c r="F17" i="31"/>
  <c r="K17" i="31" s="1"/>
  <c r="F21" i="31"/>
  <c r="F25" i="31"/>
  <c r="K25" i="31" s="1"/>
  <c r="F29" i="31"/>
  <c r="K29" i="31" s="1"/>
  <c r="F33" i="31"/>
  <c r="K33" i="31" s="1"/>
  <c r="F37" i="31"/>
  <c r="K37" i="31" s="1"/>
  <c r="F41" i="31"/>
  <c r="K41" i="31" s="1"/>
  <c r="F45" i="31"/>
  <c r="K45" i="31" s="1"/>
  <c r="F49" i="31"/>
  <c r="K49" i="31" s="1"/>
  <c r="F53" i="31"/>
  <c r="F57" i="31"/>
  <c r="K57" i="31" s="1"/>
  <c r="F61" i="31"/>
  <c r="K61" i="31" s="1"/>
  <c r="F65" i="31"/>
  <c r="K65" i="31" s="1"/>
  <c r="F69" i="31"/>
  <c r="F73" i="31"/>
  <c r="K73" i="31" s="1"/>
  <c r="F77" i="31"/>
  <c r="F81" i="31"/>
  <c r="K81" i="31" s="1"/>
  <c r="F85" i="31"/>
  <c r="F89" i="31"/>
  <c r="K89" i="31" s="1"/>
  <c r="F93" i="31"/>
  <c r="K93" i="31" s="1"/>
  <c r="F97" i="31"/>
  <c r="F101" i="31"/>
  <c r="F105" i="31"/>
  <c r="I106" i="31"/>
  <c r="K106" i="31" s="1"/>
  <c r="F11" i="31"/>
  <c r="K11" i="31" s="1"/>
  <c r="F19" i="31"/>
  <c r="K19" i="31" s="1"/>
  <c r="F23" i="31"/>
  <c r="K23" i="31" s="1"/>
  <c r="F27" i="31"/>
  <c r="K27" i="31" s="1"/>
  <c r="F31" i="31"/>
  <c r="K31" i="31" s="1"/>
  <c r="F39" i="31"/>
  <c r="F47" i="31"/>
  <c r="K47" i="31" s="1"/>
  <c r="F51" i="31"/>
  <c r="F59" i="31"/>
  <c r="K59" i="31" s="1"/>
  <c r="F63" i="31"/>
  <c r="K63" i="31" s="1"/>
  <c r="F71" i="31"/>
  <c r="K71" i="31" s="1"/>
  <c r="F75" i="31"/>
  <c r="K75" i="31" s="1"/>
  <c r="F79" i="31"/>
  <c r="K79" i="31" s="1"/>
  <c r="F83" i="31"/>
  <c r="K83" i="31" s="1"/>
  <c r="F87" i="31"/>
  <c r="K87" i="31" s="1"/>
  <c r="F91" i="31"/>
  <c r="K91" i="31" s="1"/>
  <c r="F95" i="31"/>
  <c r="K95" i="31" s="1"/>
  <c r="F99" i="31"/>
  <c r="K65" i="29"/>
  <c r="K71" i="29"/>
  <c r="K89" i="29"/>
  <c r="K104" i="29"/>
  <c r="K24" i="29"/>
  <c r="K33" i="29"/>
  <c r="K40" i="29"/>
  <c r="K47" i="29"/>
  <c r="K64" i="29"/>
  <c r="K72" i="29"/>
  <c r="K80" i="29"/>
  <c r="K15" i="29"/>
  <c r="K25" i="29"/>
  <c r="K41" i="29"/>
  <c r="K63" i="29"/>
  <c r="K56" i="29"/>
  <c r="K57" i="29"/>
  <c r="K96" i="29"/>
  <c r="F12" i="29"/>
  <c r="K12" i="29" s="1"/>
  <c r="F16" i="29"/>
  <c r="K16" i="29" s="1"/>
  <c r="F20" i="29"/>
  <c r="K20" i="29" s="1"/>
  <c r="F24" i="29"/>
  <c r="F28" i="29"/>
  <c r="K28" i="29" s="1"/>
  <c r="F32" i="29"/>
  <c r="K32" i="29" s="1"/>
  <c r="F36" i="29"/>
  <c r="K36" i="29" s="1"/>
  <c r="F40" i="29"/>
  <c r="F44" i="29"/>
  <c r="K44" i="29" s="1"/>
  <c r="F48" i="29"/>
  <c r="F52" i="29"/>
  <c r="K52" i="29" s="1"/>
  <c r="F56" i="29"/>
  <c r="F60" i="29"/>
  <c r="F64" i="29"/>
  <c r="F68" i="29"/>
  <c r="K68" i="29" s="1"/>
  <c r="F72" i="29"/>
  <c r="F76" i="29"/>
  <c r="K76" i="29" s="1"/>
  <c r="F80" i="29"/>
  <c r="F84" i="29"/>
  <c r="K84" i="29" s="1"/>
  <c r="F88" i="29"/>
  <c r="K88" i="29" s="1"/>
  <c r="F92" i="29"/>
  <c r="F96" i="29"/>
  <c r="F100" i="29"/>
  <c r="K100" i="29" s="1"/>
  <c r="F104" i="29"/>
  <c r="F13" i="29"/>
  <c r="K13" i="29" s="1"/>
  <c r="F17" i="29"/>
  <c r="K17" i="29" s="1"/>
  <c r="F21" i="29"/>
  <c r="K21" i="29" s="1"/>
  <c r="F25" i="29"/>
  <c r="F29" i="29"/>
  <c r="K29" i="29" s="1"/>
  <c r="F33" i="29"/>
  <c r="F37" i="29"/>
  <c r="K37" i="29" s="1"/>
  <c r="F41" i="29"/>
  <c r="F45" i="29"/>
  <c r="K45" i="29" s="1"/>
  <c r="F49" i="29"/>
  <c r="K49" i="29" s="1"/>
  <c r="F53" i="29"/>
  <c r="K53" i="29" s="1"/>
  <c r="F57" i="29"/>
  <c r="F61" i="29"/>
  <c r="K61" i="29" s="1"/>
  <c r="F65" i="29"/>
  <c r="F69" i="29"/>
  <c r="F73" i="29"/>
  <c r="K73" i="29" s="1"/>
  <c r="F77" i="29"/>
  <c r="F81" i="29"/>
  <c r="K81" i="29" s="1"/>
  <c r="F85" i="29"/>
  <c r="K85" i="29" s="1"/>
  <c r="F89" i="29"/>
  <c r="F93" i="29"/>
  <c r="K93" i="29" s="1"/>
  <c r="F97" i="29"/>
  <c r="F101" i="29"/>
  <c r="K101" i="29" s="1"/>
  <c r="F105" i="29"/>
  <c r="K105" i="29" s="1"/>
  <c r="F11" i="29"/>
  <c r="K11" i="29" s="1"/>
  <c r="F15" i="29"/>
  <c r="F19" i="29"/>
  <c r="K19" i="29" s="1"/>
  <c r="F23" i="29"/>
  <c r="K23" i="29" s="1"/>
  <c r="F27" i="29"/>
  <c r="K27" i="29" s="1"/>
  <c r="F31" i="29"/>
  <c r="K31" i="29" s="1"/>
  <c r="F39" i="29"/>
  <c r="K39" i="29" s="1"/>
  <c r="F47" i="29"/>
  <c r="F51" i="29"/>
  <c r="F55" i="29"/>
  <c r="K55" i="29" s="1"/>
  <c r="F59" i="29"/>
  <c r="K59" i="29" s="1"/>
  <c r="F63" i="29"/>
  <c r="F67" i="29"/>
  <c r="K67" i="29" s="1"/>
  <c r="F71" i="29"/>
  <c r="F75" i="29"/>
  <c r="K75" i="29" s="1"/>
  <c r="F79" i="29"/>
  <c r="K79" i="29" s="1"/>
  <c r="F83" i="29"/>
  <c r="K83" i="29" s="1"/>
  <c r="F87" i="29"/>
  <c r="K87" i="29" s="1"/>
  <c r="F91" i="29"/>
  <c r="K91" i="29" s="1"/>
  <c r="F95" i="29"/>
  <c r="K95" i="29" s="1"/>
  <c r="F99" i="29"/>
  <c r="K99" i="29" s="1"/>
  <c r="F107" i="29"/>
  <c r="K102" i="27"/>
  <c r="K13" i="27"/>
  <c r="K38" i="27"/>
  <c r="K81" i="27"/>
  <c r="K83" i="27"/>
  <c r="K29" i="27"/>
  <c r="K54" i="27"/>
  <c r="K101" i="27"/>
  <c r="K19" i="27"/>
  <c r="K45" i="27"/>
  <c r="K67" i="27"/>
  <c r="F13" i="27"/>
  <c r="F17" i="27"/>
  <c r="K17" i="27" s="1"/>
  <c r="F21" i="27"/>
  <c r="K21" i="27" s="1"/>
  <c r="F25" i="27"/>
  <c r="K25" i="27" s="1"/>
  <c r="F29" i="27"/>
  <c r="F33" i="27"/>
  <c r="K33" i="27" s="1"/>
  <c r="F37" i="27"/>
  <c r="K37" i="27" s="1"/>
  <c r="F41" i="27"/>
  <c r="K41" i="27" s="1"/>
  <c r="F45" i="27"/>
  <c r="F49" i="27"/>
  <c r="K49" i="27" s="1"/>
  <c r="F53" i="27"/>
  <c r="K53" i="27" s="1"/>
  <c r="F57" i="27"/>
  <c r="K57" i="27" s="1"/>
  <c r="F61" i="27"/>
  <c r="K61" i="27" s="1"/>
  <c r="F65" i="27"/>
  <c r="K65" i="27" s="1"/>
  <c r="F69" i="27"/>
  <c r="F73" i="27"/>
  <c r="K73" i="27" s="1"/>
  <c r="F81" i="27"/>
  <c r="F85" i="27"/>
  <c r="K85" i="27" s="1"/>
  <c r="F89" i="27"/>
  <c r="K89" i="27" s="1"/>
  <c r="F93" i="27"/>
  <c r="K93" i="27" s="1"/>
  <c r="F101" i="27"/>
  <c r="F105" i="27"/>
  <c r="K105" i="27" s="1"/>
  <c r="F14" i="27"/>
  <c r="K14" i="27" s="1"/>
  <c r="F18" i="27"/>
  <c r="K18" i="27" s="1"/>
  <c r="F22" i="27"/>
  <c r="K22" i="27" s="1"/>
  <c r="F26" i="27"/>
  <c r="F30" i="27"/>
  <c r="F34" i="27"/>
  <c r="K34" i="27" s="1"/>
  <c r="F38" i="27"/>
  <c r="F42" i="27"/>
  <c r="K42" i="27" s="1"/>
  <c r="F46" i="27"/>
  <c r="K46" i="27" s="1"/>
  <c r="F50" i="27"/>
  <c r="K50" i="27" s="1"/>
  <c r="F54" i="27"/>
  <c r="F58" i="27"/>
  <c r="K58" i="27" s="1"/>
  <c r="F62" i="27"/>
  <c r="K62" i="27" s="1"/>
  <c r="F66" i="27"/>
  <c r="K66" i="27" s="1"/>
  <c r="F70" i="27"/>
  <c r="K70" i="27" s="1"/>
  <c r="F74" i="27"/>
  <c r="K74" i="27" s="1"/>
  <c r="F78" i="27"/>
  <c r="K78" i="27" s="1"/>
  <c r="F82" i="27"/>
  <c r="K82" i="27" s="1"/>
  <c r="F86" i="27"/>
  <c r="K86" i="27" s="1"/>
  <c r="F90" i="27"/>
  <c r="K90" i="27" s="1"/>
  <c r="F94" i="27"/>
  <c r="K94" i="27" s="1"/>
  <c r="F98" i="27"/>
  <c r="K98" i="27" s="1"/>
  <c r="F102" i="27"/>
  <c r="F106" i="27"/>
  <c r="K106" i="27" s="1"/>
  <c r="F11" i="27"/>
  <c r="K11" i="27" s="1"/>
  <c r="F15" i="27"/>
  <c r="K15" i="27" s="1"/>
  <c r="F19" i="27"/>
  <c r="F23" i="27"/>
  <c r="K23" i="27" s="1"/>
  <c r="F27" i="27"/>
  <c r="K27" i="27" s="1"/>
  <c r="F31" i="27"/>
  <c r="K31" i="27" s="1"/>
  <c r="F35" i="27"/>
  <c r="F39" i="27"/>
  <c r="K39" i="27" s="1"/>
  <c r="F43" i="27"/>
  <c r="F47" i="27"/>
  <c r="K47" i="27" s="1"/>
  <c r="F51" i="27"/>
  <c r="F55" i="27"/>
  <c r="K55" i="27" s="1"/>
  <c r="F59" i="27"/>
  <c r="K59" i="27" s="1"/>
  <c r="F63" i="27"/>
  <c r="K63" i="27" s="1"/>
  <c r="F67" i="27"/>
  <c r="F71" i="27"/>
  <c r="K71" i="27" s="1"/>
  <c r="F75" i="27"/>
  <c r="K75" i="27" s="1"/>
  <c r="F79" i="27"/>
  <c r="K79" i="27" s="1"/>
  <c r="F83" i="27"/>
  <c r="F87" i="27"/>
  <c r="K87" i="27" s="1"/>
  <c r="F91" i="27"/>
  <c r="K91" i="27" s="1"/>
  <c r="F95" i="27"/>
  <c r="K95" i="27" s="1"/>
  <c r="F99" i="27"/>
  <c r="K99" i="27" s="1"/>
  <c r="F103" i="27"/>
  <c r="F107" i="27"/>
  <c r="K29" i="25"/>
  <c r="K57" i="25"/>
  <c r="K17" i="25"/>
  <c r="K32" i="25"/>
  <c r="K45" i="25"/>
  <c r="K81" i="25"/>
  <c r="K28" i="25"/>
  <c r="K95" i="25"/>
  <c r="K13" i="25"/>
  <c r="K24" i="25"/>
  <c r="K40" i="25"/>
  <c r="K64" i="25"/>
  <c r="K80" i="25"/>
  <c r="K91" i="25"/>
  <c r="F12" i="25"/>
  <c r="K12" i="25" s="1"/>
  <c r="F16" i="25"/>
  <c r="K16" i="25" s="1"/>
  <c r="F20" i="25"/>
  <c r="K20" i="25" s="1"/>
  <c r="F24" i="25"/>
  <c r="F28" i="25"/>
  <c r="F32" i="25"/>
  <c r="F36" i="25"/>
  <c r="K36" i="25" s="1"/>
  <c r="F40" i="25"/>
  <c r="F44" i="25"/>
  <c r="K44" i="25" s="1"/>
  <c r="F48" i="25"/>
  <c r="F52" i="25"/>
  <c r="K52" i="25" s="1"/>
  <c r="F56" i="25"/>
  <c r="K56" i="25" s="1"/>
  <c r="F60" i="25"/>
  <c r="F64" i="25"/>
  <c r="F68" i="25"/>
  <c r="K68" i="25" s="1"/>
  <c r="F72" i="25"/>
  <c r="K72" i="25" s="1"/>
  <c r="F76" i="25"/>
  <c r="K76" i="25" s="1"/>
  <c r="F80" i="25"/>
  <c r="F84" i="25"/>
  <c r="K84" i="25" s="1"/>
  <c r="F88" i="25"/>
  <c r="K88" i="25" s="1"/>
  <c r="F92" i="25"/>
  <c r="F96" i="25"/>
  <c r="K96" i="25" s="1"/>
  <c r="F100" i="25"/>
  <c r="K100" i="25" s="1"/>
  <c r="F104" i="25"/>
  <c r="K104" i="25" s="1"/>
  <c r="F13" i="25"/>
  <c r="F17" i="25"/>
  <c r="F21" i="25"/>
  <c r="K21" i="25" s="1"/>
  <c r="F25" i="25"/>
  <c r="K25" i="25" s="1"/>
  <c r="F29" i="25"/>
  <c r="F33" i="25"/>
  <c r="K33" i="25" s="1"/>
  <c r="F37" i="25"/>
  <c r="K37" i="25" s="1"/>
  <c r="F41" i="25"/>
  <c r="K41" i="25" s="1"/>
  <c r="F45" i="25"/>
  <c r="F49" i="25"/>
  <c r="K49" i="25" s="1"/>
  <c r="F53" i="25"/>
  <c r="K53" i="25" s="1"/>
  <c r="F57" i="25"/>
  <c r="F61" i="25"/>
  <c r="K61" i="25" s="1"/>
  <c r="F65" i="25"/>
  <c r="K65" i="25" s="1"/>
  <c r="F69" i="25"/>
  <c r="F73" i="25"/>
  <c r="K73" i="25" s="1"/>
  <c r="F77" i="25"/>
  <c r="F81" i="25"/>
  <c r="F85" i="25"/>
  <c r="K85" i="25" s="1"/>
  <c r="F89" i="25"/>
  <c r="K89" i="25" s="1"/>
  <c r="F93" i="25"/>
  <c r="K93" i="25" s="1"/>
  <c r="F97" i="25"/>
  <c r="F101" i="25"/>
  <c r="K101" i="25" s="1"/>
  <c r="F105" i="25"/>
  <c r="K105" i="25" s="1"/>
  <c r="F106" i="25"/>
  <c r="K106" i="25" s="1"/>
  <c r="F11" i="25"/>
  <c r="K11" i="25" s="1"/>
  <c r="F15" i="25"/>
  <c r="K15" i="25" s="1"/>
  <c r="F19" i="25"/>
  <c r="K19" i="25" s="1"/>
  <c r="F23" i="25"/>
  <c r="K23" i="25" s="1"/>
  <c r="F27" i="25"/>
  <c r="K27" i="25" s="1"/>
  <c r="F31" i="25"/>
  <c r="K31" i="25" s="1"/>
  <c r="F39" i="25"/>
  <c r="K39" i="25" s="1"/>
  <c r="F47" i="25"/>
  <c r="K47" i="25" s="1"/>
  <c r="F51" i="25"/>
  <c r="F55" i="25"/>
  <c r="K55" i="25" s="1"/>
  <c r="F59" i="25"/>
  <c r="K59" i="25" s="1"/>
  <c r="F63" i="25"/>
  <c r="K63" i="25" s="1"/>
  <c r="F67" i="25"/>
  <c r="K67" i="25" s="1"/>
  <c r="F71" i="25"/>
  <c r="K71" i="25" s="1"/>
  <c r="F75" i="25"/>
  <c r="K75" i="25" s="1"/>
  <c r="F79" i="25"/>
  <c r="K79" i="25" s="1"/>
  <c r="F83" i="25"/>
  <c r="K83" i="25" s="1"/>
  <c r="F87" i="25"/>
  <c r="K87" i="25" s="1"/>
  <c r="F91" i="25"/>
  <c r="F95" i="25"/>
  <c r="F99" i="25"/>
  <c r="K99" i="25" s="1"/>
  <c r="F107" i="25"/>
  <c r="K99" i="23"/>
  <c r="K102" i="23"/>
  <c r="K54" i="23"/>
  <c r="K44" i="23"/>
  <c r="K70" i="23"/>
  <c r="K14" i="23"/>
  <c r="K19" i="23"/>
  <c r="K28" i="23"/>
  <c r="K83" i="23"/>
  <c r="K86" i="23"/>
  <c r="F12" i="23"/>
  <c r="K12" i="23" s="1"/>
  <c r="F16" i="23"/>
  <c r="K16" i="23" s="1"/>
  <c r="F20" i="23"/>
  <c r="K20" i="23" s="1"/>
  <c r="F24" i="23"/>
  <c r="K24" i="23" s="1"/>
  <c r="F28" i="23"/>
  <c r="F32" i="23"/>
  <c r="K32" i="23" s="1"/>
  <c r="F36" i="23"/>
  <c r="K36" i="23" s="1"/>
  <c r="F40" i="23"/>
  <c r="K40" i="23" s="1"/>
  <c r="F44" i="23"/>
  <c r="F48" i="23"/>
  <c r="F52" i="23"/>
  <c r="K52" i="23" s="1"/>
  <c r="F56" i="23"/>
  <c r="K56" i="23" s="1"/>
  <c r="F60" i="23"/>
  <c r="F64" i="23"/>
  <c r="K64" i="23" s="1"/>
  <c r="F68" i="23"/>
  <c r="K68" i="23" s="1"/>
  <c r="F72" i="23"/>
  <c r="K72" i="23" s="1"/>
  <c r="F76" i="23"/>
  <c r="K76" i="23" s="1"/>
  <c r="F80" i="23"/>
  <c r="K80" i="23" s="1"/>
  <c r="F84" i="23"/>
  <c r="K84" i="23" s="1"/>
  <c r="F88" i="23"/>
  <c r="K88" i="23" s="1"/>
  <c r="F92" i="23"/>
  <c r="F96" i="23"/>
  <c r="K96" i="23" s="1"/>
  <c r="F100" i="23"/>
  <c r="K100" i="23" s="1"/>
  <c r="F104" i="23"/>
  <c r="K104" i="23" s="1"/>
  <c r="F14" i="23"/>
  <c r="F18" i="23"/>
  <c r="K18" i="23" s="1"/>
  <c r="F22" i="23"/>
  <c r="K22" i="23" s="1"/>
  <c r="F34" i="23"/>
  <c r="K34" i="23" s="1"/>
  <c r="F38" i="23"/>
  <c r="K38" i="23" s="1"/>
  <c r="F42" i="23"/>
  <c r="K42" i="23" s="1"/>
  <c r="F46" i="23"/>
  <c r="K46" i="23" s="1"/>
  <c r="F50" i="23"/>
  <c r="K50" i="23" s="1"/>
  <c r="F54" i="23"/>
  <c r="F58" i="23"/>
  <c r="K58" i="23" s="1"/>
  <c r="F62" i="23"/>
  <c r="K62" i="23" s="1"/>
  <c r="F66" i="23"/>
  <c r="K66" i="23" s="1"/>
  <c r="F70" i="23"/>
  <c r="F74" i="23"/>
  <c r="K74" i="23" s="1"/>
  <c r="F78" i="23"/>
  <c r="K78" i="23" s="1"/>
  <c r="F82" i="23"/>
  <c r="K82" i="23" s="1"/>
  <c r="F86" i="23"/>
  <c r="F90" i="23"/>
  <c r="K90" i="23" s="1"/>
  <c r="F94" i="23"/>
  <c r="K94" i="23" s="1"/>
  <c r="F98" i="23"/>
  <c r="K98" i="23" s="1"/>
  <c r="F102" i="23"/>
  <c r="F106" i="23"/>
  <c r="K106" i="23" s="1"/>
  <c r="F11" i="23"/>
  <c r="K11" i="23" s="1"/>
  <c r="F15" i="23"/>
  <c r="K15" i="23" s="1"/>
  <c r="F19" i="23"/>
  <c r="F23" i="23"/>
  <c r="K23" i="23" s="1"/>
  <c r="F27" i="23"/>
  <c r="K27" i="23" s="1"/>
  <c r="F31" i="23"/>
  <c r="K31" i="23" s="1"/>
  <c r="F35" i="23"/>
  <c r="F39" i="23"/>
  <c r="K39" i="23" s="1"/>
  <c r="F43" i="23"/>
  <c r="F47" i="23"/>
  <c r="K47" i="23" s="1"/>
  <c r="F51" i="23"/>
  <c r="F55" i="23"/>
  <c r="K55" i="23" s="1"/>
  <c r="F59" i="23"/>
  <c r="K59" i="23" s="1"/>
  <c r="F63" i="23"/>
  <c r="K63" i="23" s="1"/>
  <c r="F67" i="23"/>
  <c r="K67" i="23" s="1"/>
  <c r="F71" i="23"/>
  <c r="K71" i="23" s="1"/>
  <c r="F75" i="23"/>
  <c r="K75" i="23" s="1"/>
  <c r="F79" i="23"/>
  <c r="K79" i="23" s="1"/>
  <c r="F83" i="23"/>
  <c r="F87" i="23"/>
  <c r="K87" i="23" s="1"/>
  <c r="F91" i="23"/>
  <c r="K91" i="23" s="1"/>
  <c r="F95" i="23"/>
  <c r="K95" i="23" s="1"/>
  <c r="F99" i="23"/>
  <c r="F103" i="23"/>
  <c r="F107" i="23"/>
  <c r="K54" i="21"/>
  <c r="K56" i="21"/>
  <c r="K67" i="21"/>
  <c r="K104" i="21"/>
  <c r="K72" i="21"/>
  <c r="K24" i="21"/>
  <c r="K38" i="21"/>
  <c r="K40" i="21"/>
  <c r="K86" i="21"/>
  <c r="K88" i="21"/>
  <c r="K99" i="21"/>
  <c r="F12" i="21"/>
  <c r="K12" i="21" s="1"/>
  <c r="F16" i="21"/>
  <c r="K16" i="21" s="1"/>
  <c r="F20" i="21"/>
  <c r="K20" i="21" s="1"/>
  <c r="F24" i="21"/>
  <c r="F28" i="21"/>
  <c r="K28" i="21" s="1"/>
  <c r="F32" i="21"/>
  <c r="K32" i="21" s="1"/>
  <c r="F36" i="21"/>
  <c r="K36" i="21" s="1"/>
  <c r="F40" i="21"/>
  <c r="F44" i="21"/>
  <c r="K44" i="21" s="1"/>
  <c r="F48" i="21"/>
  <c r="F52" i="21"/>
  <c r="K52" i="21" s="1"/>
  <c r="F56" i="21"/>
  <c r="F60" i="21"/>
  <c r="F64" i="21"/>
  <c r="K64" i="21" s="1"/>
  <c r="F68" i="21"/>
  <c r="K68" i="21" s="1"/>
  <c r="F72" i="21"/>
  <c r="F76" i="21"/>
  <c r="K76" i="21" s="1"/>
  <c r="F80" i="21"/>
  <c r="K80" i="21" s="1"/>
  <c r="F84" i="21"/>
  <c r="K84" i="21" s="1"/>
  <c r="F88" i="21"/>
  <c r="F92" i="21"/>
  <c r="F96" i="21"/>
  <c r="K96" i="21" s="1"/>
  <c r="F100" i="21"/>
  <c r="K100" i="21" s="1"/>
  <c r="F104" i="21"/>
  <c r="F18" i="21"/>
  <c r="K18" i="21" s="1"/>
  <c r="F22" i="21"/>
  <c r="K22" i="21" s="1"/>
  <c r="F34" i="21"/>
  <c r="K34" i="21" s="1"/>
  <c r="F38" i="21"/>
  <c r="F42" i="21"/>
  <c r="K42" i="21" s="1"/>
  <c r="F46" i="21"/>
  <c r="K46" i="21" s="1"/>
  <c r="F50" i="21"/>
  <c r="K50" i="21" s="1"/>
  <c r="F54" i="21"/>
  <c r="F58" i="21"/>
  <c r="K58" i="21" s="1"/>
  <c r="F62" i="21"/>
  <c r="K62" i="21" s="1"/>
  <c r="F66" i="21"/>
  <c r="K66" i="21" s="1"/>
  <c r="F70" i="21"/>
  <c r="K70" i="21" s="1"/>
  <c r="F74" i="21"/>
  <c r="K74" i="21" s="1"/>
  <c r="F78" i="21"/>
  <c r="K78" i="21" s="1"/>
  <c r="F82" i="21"/>
  <c r="K82" i="21" s="1"/>
  <c r="F86" i="21"/>
  <c r="F90" i="21"/>
  <c r="K90" i="21" s="1"/>
  <c r="F94" i="21"/>
  <c r="K94" i="21" s="1"/>
  <c r="F98" i="21"/>
  <c r="K98" i="21" s="1"/>
  <c r="F102" i="21"/>
  <c r="K102" i="21" s="1"/>
  <c r="F106" i="21"/>
  <c r="K106" i="21" s="1"/>
  <c r="F11" i="21"/>
  <c r="K11" i="21" s="1"/>
  <c r="F15" i="21"/>
  <c r="F19" i="21"/>
  <c r="F23" i="21"/>
  <c r="K23" i="21" s="1"/>
  <c r="F27" i="21"/>
  <c r="K27" i="21" s="1"/>
  <c r="F31" i="21"/>
  <c r="K31" i="21" s="1"/>
  <c r="F35" i="21"/>
  <c r="F39" i="21"/>
  <c r="K39" i="21" s="1"/>
  <c r="F43" i="21"/>
  <c r="F47" i="21"/>
  <c r="K47" i="21" s="1"/>
  <c r="F51" i="21"/>
  <c r="F55" i="21"/>
  <c r="K55" i="21" s="1"/>
  <c r="F59" i="21"/>
  <c r="K59" i="21" s="1"/>
  <c r="F63" i="21"/>
  <c r="K63" i="21" s="1"/>
  <c r="F67" i="21"/>
  <c r="F71" i="21"/>
  <c r="K71" i="21" s="1"/>
  <c r="F75" i="21"/>
  <c r="K75" i="21" s="1"/>
  <c r="F79" i="21"/>
  <c r="K79" i="21" s="1"/>
  <c r="F83" i="21"/>
  <c r="K83" i="21" s="1"/>
  <c r="F87" i="21"/>
  <c r="K87" i="21" s="1"/>
  <c r="F91" i="21"/>
  <c r="K91" i="21" s="1"/>
  <c r="F95" i="21"/>
  <c r="K95" i="21" s="1"/>
  <c r="F99" i="21"/>
  <c r="F103" i="21"/>
  <c r="F107" i="21"/>
  <c r="K24" i="19"/>
  <c r="K40" i="19"/>
  <c r="K106" i="19"/>
  <c r="K70" i="19"/>
  <c r="K72" i="19"/>
  <c r="K78" i="19"/>
  <c r="K86" i="19"/>
  <c r="K88" i="19"/>
  <c r="K25" i="19"/>
  <c r="K39" i="19"/>
  <c r="K41" i="19"/>
  <c r="K56" i="19"/>
  <c r="F12" i="19"/>
  <c r="K12" i="19" s="1"/>
  <c r="F16" i="19"/>
  <c r="K16" i="19" s="1"/>
  <c r="F20" i="19"/>
  <c r="K20" i="19" s="1"/>
  <c r="F24" i="19"/>
  <c r="F28" i="19"/>
  <c r="K28" i="19" s="1"/>
  <c r="F32" i="19"/>
  <c r="K32" i="19" s="1"/>
  <c r="F36" i="19"/>
  <c r="K36" i="19" s="1"/>
  <c r="F40" i="19"/>
  <c r="F44" i="19"/>
  <c r="K44" i="19" s="1"/>
  <c r="F48" i="19"/>
  <c r="F52" i="19"/>
  <c r="K52" i="19" s="1"/>
  <c r="F56" i="19"/>
  <c r="F60" i="19"/>
  <c r="F64" i="19"/>
  <c r="K64" i="19" s="1"/>
  <c r="F68" i="19"/>
  <c r="K68" i="19" s="1"/>
  <c r="F72" i="19"/>
  <c r="F76" i="19"/>
  <c r="K76" i="19" s="1"/>
  <c r="F80" i="19"/>
  <c r="K80" i="19" s="1"/>
  <c r="F84" i="19"/>
  <c r="K84" i="19" s="1"/>
  <c r="F88" i="19"/>
  <c r="F92" i="19"/>
  <c r="F96" i="19"/>
  <c r="K96" i="19" s="1"/>
  <c r="F100" i="19"/>
  <c r="K100" i="19" s="1"/>
  <c r="F104" i="19"/>
  <c r="K104" i="19" s="1"/>
  <c r="F13" i="19"/>
  <c r="K13" i="19" s="1"/>
  <c r="F17" i="19"/>
  <c r="K17" i="19" s="1"/>
  <c r="F21" i="19"/>
  <c r="K21" i="19" s="1"/>
  <c r="F25" i="19"/>
  <c r="F29" i="19"/>
  <c r="K29" i="19" s="1"/>
  <c r="F33" i="19"/>
  <c r="K33" i="19" s="1"/>
  <c r="F37" i="19"/>
  <c r="K37" i="19" s="1"/>
  <c r="F41" i="19"/>
  <c r="F45" i="19"/>
  <c r="K45" i="19" s="1"/>
  <c r="F49" i="19"/>
  <c r="K49" i="19" s="1"/>
  <c r="F53" i="19"/>
  <c r="K53" i="19" s="1"/>
  <c r="F57" i="19"/>
  <c r="K57" i="19" s="1"/>
  <c r="F61" i="19"/>
  <c r="K61" i="19" s="1"/>
  <c r="F65" i="19"/>
  <c r="K65" i="19" s="1"/>
  <c r="F69" i="19"/>
  <c r="I70" i="19"/>
  <c r="F73" i="19"/>
  <c r="K73" i="19" s="1"/>
  <c r="I74" i="19"/>
  <c r="K74" i="19" s="1"/>
  <c r="F77" i="19"/>
  <c r="I78" i="19"/>
  <c r="F81" i="19"/>
  <c r="K81" i="19" s="1"/>
  <c r="I82" i="19"/>
  <c r="K82" i="19" s="1"/>
  <c r="F85" i="19"/>
  <c r="K85" i="19" s="1"/>
  <c r="I86" i="19"/>
  <c r="F89" i="19"/>
  <c r="K89" i="19" s="1"/>
  <c r="I90" i="19"/>
  <c r="K90" i="19" s="1"/>
  <c r="F93" i="19"/>
  <c r="K93" i="19" s="1"/>
  <c r="I94" i="19"/>
  <c r="K94" i="19" s="1"/>
  <c r="F97" i="19"/>
  <c r="I98" i="19"/>
  <c r="K98" i="19" s="1"/>
  <c r="F101" i="19"/>
  <c r="K101" i="19" s="1"/>
  <c r="I102" i="19"/>
  <c r="K102" i="19" s="1"/>
  <c r="F105" i="19"/>
  <c r="K105" i="19" s="1"/>
  <c r="F11" i="19"/>
  <c r="K11" i="19" s="1"/>
  <c r="F15" i="19"/>
  <c r="K15" i="19" s="1"/>
  <c r="F19" i="19"/>
  <c r="K19" i="19" s="1"/>
  <c r="F23" i="19"/>
  <c r="K23" i="19" s="1"/>
  <c r="F27" i="19"/>
  <c r="K27" i="19" s="1"/>
  <c r="F31" i="19"/>
  <c r="K31" i="19" s="1"/>
  <c r="F39" i="19"/>
  <c r="F47" i="19"/>
  <c r="K47" i="19" s="1"/>
  <c r="F51" i="19"/>
  <c r="F55" i="19"/>
  <c r="K55" i="19" s="1"/>
  <c r="F59" i="19"/>
  <c r="K59" i="19" s="1"/>
  <c r="F63" i="19"/>
  <c r="K63" i="19" s="1"/>
  <c r="F67" i="19"/>
  <c r="K67" i="19" s="1"/>
  <c r="F107" i="17"/>
  <c r="K41" i="17"/>
  <c r="K106" i="17"/>
  <c r="K58" i="17"/>
  <c r="K105" i="17"/>
  <c r="K57" i="17"/>
  <c r="K74" i="17"/>
  <c r="K90" i="17"/>
  <c r="K25" i="17"/>
  <c r="K42" i="17"/>
  <c r="K73" i="17"/>
  <c r="K11" i="17"/>
  <c r="K15" i="17"/>
  <c r="K19" i="17"/>
  <c r="K23" i="17"/>
  <c r="K27" i="17"/>
  <c r="K31" i="17"/>
  <c r="K39" i="17"/>
  <c r="K47" i="17"/>
  <c r="K51" i="17"/>
  <c r="K55" i="17"/>
  <c r="K59" i="17"/>
  <c r="K63" i="17"/>
  <c r="K67" i="17"/>
  <c r="K71" i="17"/>
  <c r="K75" i="17"/>
  <c r="K79" i="17"/>
  <c r="K83" i="17"/>
  <c r="K87" i="17"/>
  <c r="K91" i="17"/>
  <c r="K95" i="17"/>
  <c r="K99" i="17"/>
  <c r="F13" i="17"/>
  <c r="K13" i="17" s="1"/>
  <c r="F17" i="17"/>
  <c r="K17" i="17" s="1"/>
  <c r="F21" i="17"/>
  <c r="K21" i="17" s="1"/>
  <c r="F25" i="17"/>
  <c r="F29" i="17"/>
  <c r="K29" i="17" s="1"/>
  <c r="F33" i="17"/>
  <c r="K33" i="17" s="1"/>
  <c r="F37" i="17"/>
  <c r="K37" i="17" s="1"/>
  <c r="F41" i="17"/>
  <c r="F45" i="17"/>
  <c r="K45" i="17" s="1"/>
  <c r="F49" i="17"/>
  <c r="K49" i="17" s="1"/>
  <c r="F53" i="17"/>
  <c r="K53" i="17" s="1"/>
  <c r="F57" i="17"/>
  <c r="F61" i="17"/>
  <c r="K61" i="17" s="1"/>
  <c r="F65" i="17"/>
  <c r="K65" i="17" s="1"/>
  <c r="F69" i="17"/>
  <c r="F73" i="17"/>
  <c r="F77" i="17"/>
  <c r="F81" i="17"/>
  <c r="K81" i="17" s="1"/>
  <c r="F85" i="17"/>
  <c r="K85" i="17" s="1"/>
  <c r="F89" i="17"/>
  <c r="K89" i="17" s="1"/>
  <c r="F93" i="17"/>
  <c r="K93" i="17" s="1"/>
  <c r="F97" i="17"/>
  <c r="F101" i="17"/>
  <c r="K101" i="17" s="1"/>
  <c r="F105" i="17"/>
  <c r="F14" i="17"/>
  <c r="K14" i="17" s="1"/>
  <c r="F18" i="17"/>
  <c r="K18" i="17" s="1"/>
  <c r="F22" i="17"/>
  <c r="K22" i="17" s="1"/>
  <c r="F26" i="17"/>
  <c r="F30" i="17"/>
  <c r="F34" i="17"/>
  <c r="K34" i="17" s="1"/>
  <c r="F38" i="17"/>
  <c r="K38" i="17" s="1"/>
  <c r="F42" i="17"/>
  <c r="F46" i="17"/>
  <c r="K46" i="17" s="1"/>
  <c r="F50" i="17"/>
  <c r="K50" i="17" s="1"/>
  <c r="F54" i="17"/>
  <c r="K54" i="17" s="1"/>
  <c r="F58" i="17"/>
  <c r="F62" i="17"/>
  <c r="K62" i="17" s="1"/>
  <c r="F66" i="17"/>
  <c r="K66" i="17" s="1"/>
  <c r="F70" i="17"/>
  <c r="K70" i="17" s="1"/>
  <c r="F74" i="17"/>
  <c r="F78" i="17"/>
  <c r="K78" i="17" s="1"/>
  <c r="F82" i="17"/>
  <c r="K82" i="17" s="1"/>
  <c r="F86" i="17"/>
  <c r="K86" i="17" s="1"/>
  <c r="F90" i="17"/>
  <c r="F94" i="17"/>
  <c r="K94" i="17" s="1"/>
  <c r="F98" i="17"/>
  <c r="K98" i="17" s="1"/>
  <c r="F102" i="17"/>
  <c r="K102" i="17" s="1"/>
  <c r="F106" i="17"/>
  <c r="K102" i="15"/>
  <c r="K54" i="15"/>
  <c r="K44" i="15"/>
  <c r="K70" i="15"/>
  <c r="K14" i="15"/>
  <c r="K19" i="15"/>
  <c r="K28" i="15"/>
  <c r="K83" i="15"/>
  <c r="K86" i="15"/>
  <c r="F12" i="15"/>
  <c r="K12" i="15" s="1"/>
  <c r="F16" i="15"/>
  <c r="K16" i="15" s="1"/>
  <c r="F20" i="15"/>
  <c r="K20" i="15" s="1"/>
  <c r="F24" i="15"/>
  <c r="K24" i="15" s="1"/>
  <c r="F28" i="15"/>
  <c r="F32" i="15"/>
  <c r="K32" i="15" s="1"/>
  <c r="F36" i="15"/>
  <c r="K36" i="15" s="1"/>
  <c r="F40" i="15"/>
  <c r="K40" i="15" s="1"/>
  <c r="F44" i="15"/>
  <c r="F48" i="15"/>
  <c r="F52" i="15"/>
  <c r="K52" i="15" s="1"/>
  <c r="F56" i="15"/>
  <c r="K56" i="15" s="1"/>
  <c r="F60" i="15"/>
  <c r="F64" i="15"/>
  <c r="K64" i="15" s="1"/>
  <c r="F68" i="15"/>
  <c r="K68" i="15" s="1"/>
  <c r="F72" i="15"/>
  <c r="K72" i="15" s="1"/>
  <c r="F76" i="15"/>
  <c r="K76" i="15" s="1"/>
  <c r="F80" i="15"/>
  <c r="K80" i="15" s="1"/>
  <c r="F84" i="15"/>
  <c r="K84" i="15" s="1"/>
  <c r="F88" i="15"/>
  <c r="K88" i="15" s="1"/>
  <c r="F92" i="15"/>
  <c r="F96" i="15"/>
  <c r="K96" i="15" s="1"/>
  <c r="F100" i="15"/>
  <c r="K100" i="15" s="1"/>
  <c r="F104" i="15"/>
  <c r="K104" i="15" s="1"/>
  <c r="F14" i="15"/>
  <c r="F18" i="15"/>
  <c r="K18" i="15" s="1"/>
  <c r="F22" i="15"/>
  <c r="K22" i="15" s="1"/>
  <c r="F34" i="15"/>
  <c r="K34" i="15" s="1"/>
  <c r="F38" i="15"/>
  <c r="K38" i="15" s="1"/>
  <c r="F42" i="15"/>
  <c r="K42" i="15" s="1"/>
  <c r="F46" i="15"/>
  <c r="K46" i="15" s="1"/>
  <c r="F50" i="15"/>
  <c r="K50" i="15" s="1"/>
  <c r="F54" i="15"/>
  <c r="F58" i="15"/>
  <c r="K58" i="15" s="1"/>
  <c r="F62" i="15"/>
  <c r="K62" i="15" s="1"/>
  <c r="F66" i="15"/>
  <c r="K66" i="15" s="1"/>
  <c r="F70" i="15"/>
  <c r="F74" i="15"/>
  <c r="K74" i="15" s="1"/>
  <c r="F78" i="15"/>
  <c r="K78" i="15" s="1"/>
  <c r="F82" i="15"/>
  <c r="K82" i="15" s="1"/>
  <c r="F86" i="15"/>
  <c r="F90" i="15"/>
  <c r="K90" i="15" s="1"/>
  <c r="F94" i="15"/>
  <c r="K94" i="15" s="1"/>
  <c r="F98" i="15"/>
  <c r="K98" i="15" s="1"/>
  <c r="F102" i="15"/>
  <c r="F106" i="15"/>
  <c r="K106" i="15" s="1"/>
  <c r="F11" i="15"/>
  <c r="K11" i="15" s="1"/>
  <c r="F15" i="15"/>
  <c r="K15" i="15" s="1"/>
  <c r="F19" i="15"/>
  <c r="F23" i="15"/>
  <c r="K23" i="15" s="1"/>
  <c r="F27" i="15"/>
  <c r="K27" i="15" s="1"/>
  <c r="F31" i="15"/>
  <c r="K31" i="15" s="1"/>
  <c r="F35" i="15"/>
  <c r="F39" i="15"/>
  <c r="K39" i="15" s="1"/>
  <c r="F43" i="15"/>
  <c r="F47" i="15"/>
  <c r="K47" i="15" s="1"/>
  <c r="F51" i="15"/>
  <c r="F55" i="15"/>
  <c r="K55" i="15" s="1"/>
  <c r="F59" i="15"/>
  <c r="K59" i="15" s="1"/>
  <c r="F63" i="15"/>
  <c r="K63" i="15" s="1"/>
  <c r="F67" i="15"/>
  <c r="K67" i="15" s="1"/>
  <c r="F71" i="15"/>
  <c r="K71" i="15" s="1"/>
  <c r="F75" i="15"/>
  <c r="K75" i="15" s="1"/>
  <c r="F79" i="15"/>
  <c r="K79" i="15" s="1"/>
  <c r="F83" i="15"/>
  <c r="F87" i="15"/>
  <c r="K87" i="15" s="1"/>
  <c r="F91" i="15"/>
  <c r="K91" i="15" s="1"/>
  <c r="F95" i="15"/>
  <c r="K95" i="15" s="1"/>
  <c r="F99" i="15"/>
  <c r="K99" i="15" s="1"/>
  <c r="F103" i="15"/>
  <c r="F107" i="15"/>
  <c r="K13" i="14"/>
  <c r="K29" i="14"/>
  <c r="K44" i="14"/>
  <c r="K46" i="14"/>
  <c r="K93" i="14"/>
  <c r="K61" i="14"/>
  <c r="K64" i="14"/>
  <c r="K12" i="14"/>
  <c r="K28" i="14"/>
  <c r="K45" i="14"/>
  <c r="K94" i="14"/>
  <c r="K80" i="14"/>
  <c r="F13" i="14"/>
  <c r="F17" i="14"/>
  <c r="K17" i="14" s="1"/>
  <c r="F21" i="14"/>
  <c r="K21" i="14" s="1"/>
  <c r="F25" i="14"/>
  <c r="K25" i="14" s="1"/>
  <c r="F29" i="14"/>
  <c r="F33" i="14"/>
  <c r="K33" i="14" s="1"/>
  <c r="F37" i="14"/>
  <c r="K37" i="14" s="1"/>
  <c r="F41" i="14"/>
  <c r="K41" i="14" s="1"/>
  <c r="F45" i="14"/>
  <c r="F49" i="14"/>
  <c r="K49" i="14" s="1"/>
  <c r="F53" i="14"/>
  <c r="K53" i="14" s="1"/>
  <c r="F57" i="14"/>
  <c r="K57" i="14" s="1"/>
  <c r="F61" i="14"/>
  <c r="F65" i="14"/>
  <c r="K65" i="14" s="1"/>
  <c r="F69" i="14"/>
  <c r="F73" i="14"/>
  <c r="K73" i="14" s="1"/>
  <c r="F77" i="14"/>
  <c r="F81" i="14"/>
  <c r="K81" i="14" s="1"/>
  <c r="F85" i="14"/>
  <c r="K85" i="14" s="1"/>
  <c r="F89" i="14"/>
  <c r="K89" i="14" s="1"/>
  <c r="F93" i="14"/>
  <c r="F97" i="14"/>
  <c r="F101" i="14"/>
  <c r="K101" i="14" s="1"/>
  <c r="F105" i="14"/>
  <c r="K105" i="14" s="1"/>
  <c r="F14" i="14"/>
  <c r="K14" i="14" s="1"/>
  <c r="F18" i="14"/>
  <c r="K18" i="14" s="1"/>
  <c r="F22" i="14"/>
  <c r="K22" i="14" s="1"/>
  <c r="F26" i="14"/>
  <c r="F30" i="14"/>
  <c r="F34" i="14"/>
  <c r="K34" i="14" s="1"/>
  <c r="F38" i="14"/>
  <c r="K38" i="14" s="1"/>
  <c r="F42" i="14"/>
  <c r="K42" i="14" s="1"/>
  <c r="F46" i="14"/>
  <c r="F50" i="14"/>
  <c r="K50" i="14" s="1"/>
  <c r="F54" i="14"/>
  <c r="K54" i="14" s="1"/>
  <c r="F58" i="14"/>
  <c r="K58" i="14" s="1"/>
  <c r="F62" i="14"/>
  <c r="K62" i="14" s="1"/>
  <c r="F66" i="14"/>
  <c r="K66" i="14" s="1"/>
  <c r="F70" i="14"/>
  <c r="K70" i="14" s="1"/>
  <c r="F74" i="14"/>
  <c r="K74" i="14" s="1"/>
  <c r="F78" i="14"/>
  <c r="K78" i="14" s="1"/>
  <c r="F82" i="14"/>
  <c r="F86" i="14"/>
  <c r="K86" i="14" s="1"/>
  <c r="F90" i="14"/>
  <c r="K90" i="14" s="1"/>
  <c r="F94" i="14"/>
  <c r="F98" i="14"/>
  <c r="K98" i="14" s="1"/>
  <c r="F102" i="14"/>
  <c r="K102" i="14" s="1"/>
  <c r="F106" i="14"/>
  <c r="K106" i="14" s="1"/>
  <c r="F12" i="14"/>
  <c r="F16" i="14"/>
  <c r="K16" i="14" s="1"/>
  <c r="F20" i="14"/>
  <c r="K20" i="14" s="1"/>
  <c r="F24" i="14"/>
  <c r="K24" i="14" s="1"/>
  <c r="F28" i="14"/>
  <c r="F32" i="14"/>
  <c r="K32" i="14" s="1"/>
  <c r="F36" i="14"/>
  <c r="K36" i="14" s="1"/>
  <c r="F40" i="14"/>
  <c r="K40" i="14" s="1"/>
  <c r="F44" i="14"/>
  <c r="F52" i="14"/>
  <c r="K52" i="14" s="1"/>
  <c r="F56" i="14"/>
  <c r="K56" i="14" s="1"/>
  <c r="F60" i="14"/>
  <c r="F64" i="14"/>
  <c r="F68" i="14"/>
  <c r="K68" i="14" s="1"/>
  <c r="F72" i="14"/>
  <c r="K72" i="14" s="1"/>
  <c r="F76" i="14"/>
  <c r="K76" i="14" s="1"/>
  <c r="F80" i="14"/>
  <c r="F84" i="14"/>
  <c r="K84" i="14" s="1"/>
  <c r="F88" i="14"/>
  <c r="K88" i="14" s="1"/>
  <c r="F92" i="14"/>
  <c r="F96" i="14"/>
  <c r="K96" i="14" s="1"/>
  <c r="F100" i="14"/>
  <c r="K100" i="14" s="1"/>
  <c r="F104" i="14"/>
  <c r="K104" i="14" s="1"/>
  <c r="K19" i="13"/>
  <c r="K22" i="13"/>
  <c r="K66" i="13"/>
  <c r="K99" i="13"/>
  <c r="K68" i="13"/>
  <c r="K20" i="13"/>
  <c r="K50" i="13"/>
  <c r="K100" i="13"/>
  <c r="K52" i="13"/>
  <c r="K84" i="13"/>
  <c r="F11" i="13"/>
  <c r="K11" i="13" s="1"/>
  <c r="F15" i="13"/>
  <c r="K15" i="13" s="1"/>
  <c r="F19" i="13"/>
  <c r="F23" i="13"/>
  <c r="K23" i="13" s="1"/>
  <c r="F27" i="13"/>
  <c r="F31" i="13"/>
  <c r="F35" i="13"/>
  <c r="F39" i="13"/>
  <c r="K39" i="13" s="1"/>
  <c r="F43" i="13"/>
  <c r="F47" i="13"/>
  <c r="F51" i="13"/>
  <c r="F55" i="13"/>
  <c r="K55" i="13" s="1"/>
  <c r="F59" i="13"/>
  <c r="K59" i="13" s="1"/>
  <c r="F63" i="13"/>
  <c r="K63" i="13" s="1"/>
  <c r="F67" i="13"/>
  <c r="F71" i="13"/>
  <c r="F75" i="13"/>
  <c r="K75" i="13" s="1"/>
  <c r="F79" i="13"/>
  <c r="K79" i="13" s="1"/>
  <c r="F83" i="13"/>
  <c r="K83" i="13" s="1"/>
  <c r="F87" i="13"/>
  <c r="K87" i="13" s="1"/>
  <c r="F91" i="13"/>
  <c r="K91" i="13" s="1"/>
  <c r="F95" i="13"/>
  <c r="F99" i="13"/>
  <c r="F103" i="13"/>
  <c r="F12" i="13"/>
  <c r="F16" i="13"/>
  <c r="F20" i="13"/>
  <c r="F24" i="13"/>
  <c r="K24" i="13" s="1"/>
  <c r="F28" i="13"/>
  <c r="F32" i="13"/>
  <c r="K32" i="13" s="1"/>
  <c r="F36" i="13"/>
  <c r="F40" i="13"/>
  <c r="K40" i="13" s="1"/>
  <c r="F44" i="13"/>
  <c r="K44" i="13" s="1"/>
  <c r="F48" i="13"/>
  <c r="F52" i="13"/>
  <c r="F56" i="13"/>
  <c r="F60" i="13"/>
  <c r="F64" i="13"/>
  <c r="K64" i="13" s="1"/>
  <c r="F68" i="13"/>
  <c r="F72" i="13"/>
  <c r="K72" i="13" s="1"/>
  <c r="F76" i="13"/>
  <c r="F80" i="13"/>
  <c r="K80" i="13" s="1"/>
  <c r="F84" i="13"/>
  <c r="F88" i="13"/>
  <c r="K88" i="13" s="1"/>
  <c r="F92" i="13"/>
  <c r="F96" i="13"/>
  <c r="K96" i="13" s="1"/>
  <c r="F100" i="13"/>
  <c r="I101" i="13"/>
  <c r="K101" i="13" s="1"/>
  <c r="F104" i="13"/>
  <c r="F14" i="13"/>
  <c r="K14" i="13" s="1"/>
  <c r="F22" i="13"/>
  <c r="F34" i="13"/>
  <c r="K34" i="13" s="1"/>
  <c r="F42" i="13"/>
  <c r="K42" i="13" s="1"/>
  <c r="F46" i="13"/>
  <c r="K46" i="13" s="1"/>
  <c r="F50" i="13"/>
  <c r="F54" i="13"/>
  <c r="K54" i="13" s="1"/>
  <c r="F58" i="13"/>
  <c r="K58" i="13" s="1"/>
  <c r="F62" i="13"/>
  <c r="K62" i="13" s="1"/>
  <c r="F66" i="13"/>
  <c r="F74" i="13"/>
  <c r="K74" i="13" s="1"/>
  <c r="F78" i="13"/>
  <c r="K78" i="13" s="1"/>
  <c r="F82" i="13"/>
  <c r="K82" i="13" s="1"/>
  <c r="F94" i="13"/>
  <c r="K94" i="13" s="1"/>
  <c r="F98" i="13"/>
  <c r="K98" i="13" s="1"/>
  <c r="F102" i="13"/>
  <c r="K102" i="13" s="1"/>
  <c r="F106" i="13"/>
  <c r="K14" i="12"/>
  <c r="K52" i="12"/>
  <c r="K68" i="12"/>
  <c r="K100" i="12"/>
  <c r="K20" i="12"/>
  <c r="K27" i="12"/>
  <c r="K54" i="12"/>
  <c r="K59" i="12"/>
  <c r="K75" i="12"/>
  <c r="K91" i="12"/>
  <c r="K106" i="12"/>
  <c r="K11" i="12"/>
  <c r="K93" i="12"/>
  <c r="F12" i="12"/>
  <c r="K12" i="12" s="1"/>
  <c r="F16" i="12"/>
  <c r="K16" i="12" s="1"/>
  <c r="F20" i="12"/>
  <c r="F24" i="12"/>
  <c r="K24" i="12" s="1"/>
  <c r="F28" i="12"/>
  <c r="K28" i="12" s="1"/>
  <c r="F32" i="12"/>
  <c r="K32" i="12" s="1"/>
  <c r="F36" i="12"/>
  <c r="K36" i="12" s="1"/>
  <c r="F40" i="12"/>
  <c r="K40" i="12" s="1"/>
  <c r="F44" i="12"/>
  <c r="K44" i="12" s="1"/>
  <c r="F48" i="12"/>
  <c r="F52" i="12"/>
  <c r="F56" i="12"/>
  <c r="K56" i="12" s="1"/>
  <c r="F60" i="12"/>
  <c r="F64" i="12"/>
  <c r="K64" i="12" s="1"/>
  <c r="F68" i="12"/>
  <c r="F72" i="12"/>
  <c r="K72" i="12" s="1"/>
  <c r="F76" i="12"/>
  <c r="K76" i="12" s="1"/>
  <c r="F80" i="12"/>
  <c r="K80" i="12" s="1"/>
  <c r="F84" i="12"/>
  <c r="K84" i="12" s="1"/>
  <c r="F88" i="12"/>
  <c r="K88" i="12" s="1"/>
  <c r="F92" i="12"/>
  <c r="F96" i="12"/>
  <c r="K96" i="12" s="1"/>
  <c r="F100" i="12"/>
  <c r="F104" i="12"/>
  <c r="K104" i="12" s="1"/>
  <c r="F69" i="12"/>
  <c r="F73" i="12"/>
  <c r="K73" i="12" s="1"/>
  <c r="F77" i="12"/>
  <c r="F81" i="12"/>
  <c r="K81" i="12" s="1"/>
  <c r="F85" i="12"/>
  <c r="K85" i="12" s="1"/>
  <c r="F89" i="12"/>
  <c r="K89" i="12" s="1"/>
  <c r="F93" i="12"/>
  <c r="F97" i="12"/>
  <c r="F101" i="12"/>
  <c r="K101" i="12" s="1"/>
  <c r="F105" i="12"/>
  <c r="K105" i="12" s="1"/>
  <c r="F14" i="12"/>
  <c r="F18" i="12"/>
  <c r="K18" i="12" s="1"/>
  <c r="F22" i="12"/>
  <c r="K22" i="12" s="1"/>
  <c r="F34" i="12"/>
  <c r="K34" i="12" s="1"/>
  <c r="F38" i="12"/>
  <c r="K38" i="12" s="1"/>
  <c r="F42" i="12"/>
  <c r="K42" i="12" s="1"/>
  <c r="F46" i="12"/>
  <c r="K46" i="12" s="1"/>
  <c r="F50" i="12"/>
  <c r="K50" i="12" s="1"/>
  <c r="F54" i="12"/>
  <c r="F58" i="12"/>
  <c r="K58" i="12" s="1"/>
  <c r="F62" i="12"/>
  <c r="K62" i="12" s="1"/>
  <c r="F66" i="12"/>
  <c r="K66" i="12" s="1"/>
  <c r="F11" i="12"/>
  <c r="F15" i="12"/>
  <c r="K15" i="12" s="1"/>
  <c r="F19" i="12"/>
  <c r="K19" i="12" s="1"/>
  <c r="F23" i="12"/>
  <c r="K23" i="12" s="1"/>
  <c r="F27" i="12"/>
  <c r="F31" i="12"/>
  <c r="K31" i="12" s="1"/>
  <c r="F35" i="12"/>
  <c r="F39" i="12"/>
  <c r="K39" i="12" s="1"/>
  <c r="F43" i="12"/>
  <c r="F47" i="12"/>
  <c r="K47" i="12" s="1"/>
  <c r="F51" i="12"/>
  <c r="F55" i="12"/>
  <c r="K55" i="12" s="1"/>
  <c r="F59" i="12"/>
  <c r="F63" i="12"/>
  <c r="K63" i="12" s="1"/>
  <c r="F67" i="12"/>
  <c r="K67" i="12" s="1"/>
  <c r="F71" i="12"/>
  <c r="K71" i="12" s="1"/>
  <c r="F75" i="12"/>
  <c r="F79" i="12"/>
  <c r="K79" i="12" s="1"/>
  <c r="F83" i="12"/>
  <c r="K83" i="12" s="1"/>
  <c r="F87" i="12"/>
  <c r="K87" i="12" s="1"/>
  <c r="F91" i="12"/>
  <c r="F95" i="12"/>
  <c r="K95" i="12" s="1"/>
  <c r="F99" i="12"/>
  <c r="K99" i="12" s="1"/>
  <c r="F107" i="12"/>
  <c r="K44" i="3"/>
  <c r="I11" i="3"/>
  <c r="K11" i="3" s="1"/>
  <c r="I17" i="3"/>
  <c r="I19" i="3"/>
  <c r="K19" i="3" s="1"/>
  <c r="I25" i="3"/>
  <c r="I27" i="3"/>
  <c r="K27" i="3" s="1"/>
  <c r="I33" i="3"/>
  <c r="I35" i="3"/>
  <c r="F60" i="3"/>
  <c r="I62" i="3"/>
  <c r="K64" i="3"/>
  <c r="I66" i="3"/>
  <c r="I70" i="3"/>
  <c r="I74" i="3"/>
  <c r="I78" i="3"/>
  <c r="I82" i="3"/>
  <c r="I86" i="3"/>
  <c r="I90" i="3"/>
  <c r="I103" i="3"/>
  <c r="F107" i="3"/>
  <c r="K68" i="3"/>
  <c r="K72" i="3"/>
  <c r="K76" i="3"/>
  <c r="K80" i="3"/>
  <c r="K84" i="3"/>
  <c r="K88" i="3"/>
  <c r="I13" i="3"/>
  <c r="K15" i="3"/>
  <c r="I21" i="3"/>
  <c r="K23" i="3"/>
  <c r="I29" i="3"/>
  <c r="K31" i="3"/>
  <c r="K35" i="3"/>
  <c r="F40" i="3"/>
  <c r="K40" i="3" s="1"/>
  <c r="K43" i="3"/>
  <c r="K51" i="3"/>
  <c r="K103" i="3"/>
  <c r="K104" i="3"/>
  <c r="F48" i="3"/>
  <c r="K69" i="3"/>
  <c r="F12" i="3"/>
  <c r="K12" i="3" s="1"/>
  <c r="K20" i="3"/>
  <c r="F13" i="3"/>
  <c r="K13" i="3" s="1"/>
  <c r="F17" i="3"/>
  <c r="F21" i="3"/>
  <c r="K21" i="3" s="1"/>
  <c r="F25" i="3"/>
  <c r="K25" i="3" s="1"/>
  <c r="F29" i="3"/>
  <c r="K29" i="3" s="1"/>
  <c r="F33" i="3"/>
  <c r="F37" i="3"/>
  <c r="K37" i="3" s="1"/>
  <c r="F41" i="3"/>
  <c r="K41" i="3" s="1"/>
  <c r="F45" i="3"/>
  <c r="K45" i="3" s="1"/>
  <c r="F49" i="3"/>
  <c r="K49" i="3" s="1"/>
  <c r="F53" i="3"/>
  <c r="K53" i="3" s="1"/>
  <c r="F57" i="3"/>
  <c r="K57" i="3" s="1"/>
  <c r="F61" i="3"/>
  <c r="K61" i="3" s="1"/>
  <c r="F65" i="3"/>
  <c r="K65" i="3" s="1"/>
  <c r="F69" i="3"/>
  <c r="F73" i="3"/>
  <c r="K73" i="3" s="1"/>
  <c r="F77" i="3"/>
  <c r="F81" i="3"/>
  <c r="K81" i="3" s="1"/>
  <c r="F85" i="3"/>
  <c r="K85" i="3" s="1"/>
  <c r="F89" i="3"/>
  <c r="K89" i="3" s="1"/>
  <c r="F93" i="3"/>
  <c r="K93" i="3" s="1"/>
  <c r="F97" i="3"/>
  <c r="F101" i="3"/>
  <c r="K101" i="3" s="1"/>
  <c r="F105" i="3"/>
  <c r="K105" i="3" s="1"/>
  <c r="F14" i="3"/>
  <c r="K14" i="3" s="1"/>
  <c r="F18" i="3"/>
  <c r="K18" i="3" s="1"/>
  <c r="F22" i="3"/>
  <c r="K22" i="3" s="1"/>
  <c r="F26" i="3"/>
  <c r="F30" i="3"/>
  <c r="F34" i="3"/>
  <c r="K34" i="3" s="1"/>
  <c r="F38" i="3"/>
  <c r="K38" i="3" s="1"/>
  <c r="I39" i="3"/>
  <c r="K39" i="3" s="1"/>
  <c r="F42" i="3"/>
  <c r="K42" i="3" s="1"/>
  <c r="F46" i="3"/>
  <c r="K46" i="3" s="1"/>
  <c r="I47" i="3"/>
  <c r="K47" i="3" s="1"/>
  <c r="F50" i="3"/>
  <c r="K50" i="3" s="1"/>
  <c r="I51" i="3"/>
  <c r="F54" i="3"/>
  <c r="K54" i="3" s="1"/>
  <c r="I55" i="3"/>
  <c r="K55" i="3" s="1"/>
  <c r="F58" i="3"/>
  <c r="K58" i="3" s="1"/>
  <c r="I59" i="3"/>
  <c r="K59" i="3" s="1"/>
  <c r="F62" i="3"/>
  <c r="I63" i="3"/>
  <c r="K63" i="3" s="1"/>
  <c r="F66" i="3"/>
  <c r="K66" i="3" s="1"/>
  <c r="I67" i="3"/>
  <c r="K67" i="3" s="1"/>
  <c r="F70" i="3"/>
  <c r="I71" i="3"/>
  <c r="K71" i="3" s="1"/>
  <c r="F74" i="3"/>
  <c r="K74" i="3" s="1"/>
  <c r="I75" i="3"/>
  <c r="K75" i="3" s="1"/>
  <c r="F78" i="3"/>
  <c r="K78" i="3" s="1"/>
  <c r="I79" i="3"/>
  <c r="K79" i="3" s="1"/>
  <c r="F82" i="3"/>
  <c r="K82" i="3" s="1"/>
  <c r="I83" i="3"/>
  <c r="K83" i="3" s="1"/>
  <c r="F86" i="3"/>
  <c r="K86" i="3" s="1"/>
  <c r="I87" i="3"/>
  <c r="K87" i="3" s="1"/>
  <c r="F90" i="3"/>
  <c r="K90" i="3" s="1"/>
  <c r="I91" i="3"/>
  <c r="K91" i="3" s="1"/>
  <c r="F94" i="3"/>
  <c r="K94" i="3" s="1"/>
  <c r="I95" i="3"/>
  <c r="K95" i="3" s="1"/>
  <c r="F98" i="3"/>
  <c r="K98" i="3" s="1"/>
  <c r="I99" i="3"/>
  <c r="K99" i="3" s="1"/>
  <c r="F102" i="3"/>
  <c r="K102" i="3" s="1"/>
  <c r="F106" i="3"/>
  <c r="K106" i="3" s="1"/>
  <c r="F16" i="3"/>
  <c r="K16" i="3" s="1"/>
  <c r="F24" i="3"/>
  <c r="K24" i="3" s="1"/>
  <c r="F28" i="3"/>
  <c r="K28" i="3" s="1"/>
  <c r="F32" i="3"/>
  <c r="K32" i="3" s="1"/>
  <c r="F36" i="3"/>
  <c r="K36" i="3" s="1"/>
  <c r="K29" i="5"/>
  <c r="K15" i="5"/>
  <c r="K20" i="5"/>
  <c r="K36" i="5"/>
  <c r="K63" i="5"/>
  <c r="K68" i="5"/>
  <c r="K79" i="5"/>
  <c r="K84" i="5"/>
  <c r="K100" i="5"/>
  <c r="K53" i="5"/>
  <c r="K13" i="5"/>
  <c r="K47" i="5"/>
  <c r="K64" i="5"/>
  <c r="K80" i="5"/>
  <c r="K85" i="5"/>
  <c r="K55" i="5"/>
  <c r="K106" i="5"/>
  <c r="F12" i="5"/>
  <c r="K12" i="5" s="1"/>
  <c r="F16" i="5"/>
  <c r="K16" i="5" s="1"/>
  <c r="F20" i="5"/>
  <c r="F24" i="5"/>
  <c r="K24" i="5" s="1"/>
  <c r="F28" i="5"/>
  <c r="K28" i="5" s="1"/>
  <c r="F32" i="5"/>
  <c r="K32" i="5" s="1"/>
  <c r="F36" i="5"/>
  <c r="F40" i="5"/>
  <c r="K40" i="5" s="1"/>
  <c r="F44" i="5"/>
  <c r="K44" i="5" s="1"/>
  <c r="F48" i="5"/>
  <c r="F52" i="5"/>
  <c r="K52" i="5" s="1"/>
  <c r="F56" i="5"/>
  <c r="K56" i="5" s="1"/>
  <c r="F60" i="5"/>
  <c r="F64" i="5"/>
  <c r="F68" i="5"/>
  <c r="F72" i="5"/>
  <c r="K72" i="5" s="1"/>
  <c r="F76" i="5"/>
  <c r="K76" i="5" s="1"/>
  <c r="F80" i="5"/>
  <c r="F84" i="5"/>
  <c r="F88" i="5"/>
  <c r="K88" i="5" s="1"/>
  <c r="F92" i="5"/>
  <c r="F96" i="5"/>
  <c r="K96" i="5" s="1"/>
  <c r="F100" i="5"/>
  <c r="F104" i="5"/>
  <c r="K104" i="5" s="1"/>
  <c r="F13" i="5"/>
  <c r="F17" i="5"/>
  <c r="K17" i="5" s="1"/>
  <c r="F21" i="5"/>
  <c r="K21" i="5" s="1"/>
  <c r="F25" i="5"/>
  <c r="K25" i="5" s="1"/>
  <c r="F29" i="5"/>
  <c r="F33" i="5"/>
  <c r="K33" i="5" s="1"/>
  <c r="F37" i="5"/>
  <c r="K37" i="5" s="1"/>
  <c r="F41" i="5"/>
  <c r="K41" i="5" s="1"/>
  <c r="F45" i="5"/>
  <c r="K45" i="5" s="1"/>
  <c r="F49" i="5"/>
  <c r="K49" i="5" s="1"/>
  <c r="F53" i="5"/>
  <c r="F57" i="5"/>
  <c r="K57" i="5" s="1"/>
  <c r="F61" i="5"/>
  <c r="K61" i="5" s="1"/>
  <c r="F65" i="5"/>
  <c r="K65" i="5" s="1"/>
  <c r="F69" i="5"/>
  <c r="F73" i="5"/>
  <c r="K73" i="5" s="1"/>
  <c r="F77" i="5"/>
  <c r="F81" i="5"/>
  <c r="K81" i="5" s="1"/>
  <c r="F85" i="5"/>
  <c r="F89" i="5"/>
  <c r="K89" i="5" s="1"/>
  <c r="I90" i="5"/>
  <c r="K90" i="5" s="1"/>
  <c r="F93" i="5"/>
  <c r="K93" i="5" s="1"/>
  <c r="I94" i="5"/>
  <c r="K94" i="5" s="1"/>
  <c r="F97" i="5"/>
  <c r="I98" i="5"/>
  <c r="K98" i="5" s="1"/>
  <c r="F101" i="5"/>
  <c r="K101" i="5" s="1"/>
  <c r="I102" i="5"/>
  <c r="K102" i="5" s="1"/>
  <c r="F105" i="5"/>
  <c r="K105" i="5" s="1"/>
  <c r="F106" i="5"/>
  <c r="F11" i="5"/>
  <c r="K11" i="5" s="1"/>
  <c r="F15" i="5"/>
  <c r="F19" i="5"/>
  <c r="K19" i="5" s="1"/>
  <c r="F23" i="5"/>
  <c r="K23" i="5" s="1"/>
  <c r="F27" i="5"/>
  <c r="K27" i="5" s="1"/>
  <c r="F31" i="5"/>
  <c r="K31" i="5" s="1"/>
  <c r="F39" i="5"/>
  <c r="K39" i="5" s="1"/>
  <c r="F47" i="5"/>
  <c r="F51" i="5"/>
  <c r="F55" i="5"/>
  <c r="F59" i="5"/>
  <c r="K59" i="5" s="1"/>
  <c r="F63" i="5"/>
  <c r="F67" i="5"/>
  <c r="K67" i="5" s="1"/>
  <c r="F71" i="5"/>
  <c r="K71" i="5" s="1"/>
  <c r="F75" i="5"/>
  <c r="K75" i="5" s="1"/>
  <c r="F79" i="5"/>
  <c r="F83" i="5"/>
  <c r="K83" i="5" s="1"/>
  <c r="F87" i="5"/>
  <c r="K87" i="5" s="1"/>
  <c r="F91" i="5"/>
  <c r="K91" i="5" s="1"/>
  <c r="F107" i="5"/>
  <c r="K71" i="7"/>
  <c r="K57" i="7"/>
  <c r="K22" i="7"/>
  <c r="K70" i="7"/>
  <c r="K87" i="7"/>
  <c r="K38" i="7"/>
  <c r="K11" i="7"/>
  <c r="K93" i="7"/>
  <c r="K102" i="7"/>
  <c r="K86" i="7"/>
  <c r="K23" i="7"/>
  <c r="K54" i="7"/>
  <c r="K106" i="7"/>
  <c r="F13" i="7"/>
  <c r="K13" i="7" s="1"/>
  <c r="I11" i="7"/>
  <c r="F14" i="7"/>
  <c r="K14" i="7" s="1"/>
  <c r="F18" i="7"/>
  <c r="K18" i="7" s="1"/>
  <c r="F22" i="7"/>
  <c r="F26" i="7"/>
  <c r="F30" i="7"/>
  <c r="F34" i="7"/>
  <c r="K34" i="7" s="1"/>
  <c r="F38" i="7"/>
  <c r="F42" i="7"/>
  <c r="K42" i="7" s="1"/>
  <c r="F46" i="7"/>
  <c r="K46" i="7" s="1"/>
  <c r="F50" i="7"/>
  <c r="K50" i="7" s="1"/>
  <c r="F54" i="7"/>
  <c r="F58" i="7"/>
  <c r="K58" i="7" s="1"/>
  <c r="F62" i="7"/>
  <c r="K62" i="7" s="1"/>
  <c r="F66" i="7"/>
  <c r="K66" i="7" s="1"/>
  <c r="F70" i="7"/>
  <c r="F74" i="7"/>
  <c r="K74" i="7" s="1"/>
  <c r="F78" i="7"/>
  <c r="K78" i="7" s="1"/>
  <c r="F82" i="7"/>
  <c r="K82" i="7" s="1"/>
  <c r="F86" i="7"/>
  <c r="F90" i="7"/>
  <c r="K90" i="7" s="1"/>
  <c r="F94" i="7"/>
  <c r="K94" i="7" s="1"/>
  <c r="F98" i="7"/>
  <c r="K98" i="7" s="1"/>
  <c r="F102" i="7"/>
  <c r="F106" i="7"/>
  <c r="F15" i="7"/>
  <c r="K15" i="7" s="1"/>
  <c r="F19" i="7"/>
  <c r="K19" i="7" s="1"/>
  <c r="F23" i="7"/>
  <c r="F27" i="7"/>
  <c r="K27" i="7" s="1"/>
  <c r="F31" i="7"/>
  <c r="K31" i="7" s="1"/>
  <c r="F35" i="7"/>
  <c r="F39" i="7"/>
  <c r="K39" i="7" s="1"/>
  <c r="F43" i="7"/>
  <c r="F47" i="7"/>
  <c r="K47" i="7" s="1"/>
  <c r="F51" i="7"/>
  <c r="F55" i="7"/>
  <c r="K55" i="7" s="1"/>
  <c r="F59" i="7"/>
  <c r="K59" i="7" s="1"/>
  <c r="F63" i="7"/>
  <c r="K63" i="7" s="1"/>
  <c r="F67" i="7"/>
  <c r="K67" i="7" s="1"/>
  <c r="F71" i="7"/>
  <c r="F75" i="7"/>
  <c r="K75" i="7" s="1"/>
  <c r="F79" i="7"/>
  <c r="K79" i="7" s="1"/>
  <c r="F83" i="7"/>
  <c r="K83" i="7" s="1"/>
  <c r="F87" i="7"/>
  <c r="F91" i="7"/>
  <c r="K91" i="7" s="1"/>
  <c r="F95" i="7"/>
  <c r="K95" i="7" s="1"/>
  <c r="F99" i="7"/>
  <c r="K99" i="7" s="1"/>
  <c r="F103" i="7"/>
  <c r="F107" i="7"/>
  <c r="F17" i="7"/>
  <c r="K17" i="7" s="1"/>
  <c r="F21" i="7"/>
  <c r="K21" i="7" s="1"/>
  <c r="F25" i="7"/>
  <c r="K25" i="7" s="1"/>
  <c r="F29" i="7"/>
  <c r="K29" i="7" s="1"/>
  <c r="F33" i="7"/>
  <c r="K33" i="7" s="1"/>
  <c r="F37" i="7"/>
  <c r="K37" i="7" s="1"/>
  <c r="F41" i="7"/>
  <c r="K41" i="7" s="1"/>
  <c r="F45" i="7"/>
  <c r="K45" i="7" s="1"/>
  <c r="F49" i="7"/>
  <c r="K49" i="7" s="1"/>
  <c r="F53" i="7"/>
  <c r="K53" i="7" s="1"/>
  <c r="F57" i="7"/>
  <c r="F61" i="7"/>
  <c r="K61" i="7" s="1"/>
  <c r="F65" i="7"/>
  <c r="K65" i="7" s="1"/>
  <c r="F69" i="7"/>
  <c r="F73" i="7"/>
  <c r="K73" i="7" s="1"/>
  <c r="F81" i="7"/>
  <c r="K81" i="7" s="1"/>
  <c r="F85" i="7"/>
  <c r="K85" i="7" s="1"/>
  <c r="F89" i="7"/>
  <c r="K89" i="7" s="1"/>
  <c r="F93" i="7"/>
  <c r="F101" i="7"/>
  <c r="K101" i="7" s="1"/>
  <c r="F105" i="7"/>
  <c r="K105" i="7" s="1"/>
  <c r="K32" i="9"/>
  <c r="K45" i="9"/>
  <c r="K79" i="9"/>
  <c r="K98" i="9"/>
  <c r="K13" i="9"/>
  <c r="K47" i="9"/>
  <c r="K61" i="9"/>
  <c r="K16" i="9"/>
  <c r="K29" i="9"/>
  <c r="K106" i="9"/>
  <c r="K15" i="9"/>
  <c r="F19" i="9"/>
  <c r="K19" i="9" s="1"/>
  <c r="K23" i="9"/>
  <c r="F12" i="9"/>
  <c r="K12" i="9" s="1"/>
  <c r="F16" i="9"/>
  <c r="F20" i="9"/>
  <c r="K20" i="9" s="1"/>
  <c r="F24" i="9"/>
  <c r="K24" i="9" s="1"/>
  <c r="F28" i="9"/>
  <c r="K28" i="9" s="1"/>
  <c r="F32" i="9"/>
  <c r="F36" i="9"/>
  <c r="K36" i="9" s="1"/>
  <c r="F40" i="9"/>
  <c r="K40" i="9" s="1"/>
  <c r="F44" i="9"/>
  <c r="K44" i="9" s="1"/>
  <c r="F48" i="9"/>
  <c r="F52" i="9"/>
  <c r="K52" i="9" s="1"/>
  <c r="F56" i="9"/>
  <c r="K56" i="9" s="1"/>
  <c r="F60" i="9"/>
  <c r="F64" i="9"/>
  <c r="K64" i="9" s="1"/>
  <c r="F68" i="9"/>
  <c r="K68" i="9" s="1"/>
  <c r="F72" i="9"/>
  <c r="K72" i="9" s="1"/>
  <c r="F76" i="9"/>
  <c r="K76" i="9" s="1"/>
  <c r="F80" i="9"/>
  <c r="K80" i="9" s="1"/>
  <c r="F84" i="9"/>
  <c r="K84" i="9" s="1"/>
  <c r="F88" i="9"/>
  <c r="K88" i="9" s="1"/>
  <c r="F92" i="9"/>
  <c r="F96" i="9"/>
  <c r="K96" i="9" s="1"/>
  <c r="F100" i="9"/>
  <c r="K100" i="9" s="1"/>
  <c r="F104" i="9"/>
  <c r="K104" i="9" s="1"/>
  <c r="F11" i="9"/>
  <c r="K11" i="9" s="1"/>
  <c r="F13" i="9"/>
  <c r="F17" i="9"/>
  <c r="K17" i="9" s="1"/>
  <c r="F21" i="9"/>
  <c r="K21" i="9" s="1"/>
  <c r="F25" i="9"/>
  <c r="K25" i="9" s="1"/>
  <c r="F29" i="9"/>
  <c r="F33" i="9"/>
  <c r="K33" i="9" s="1"/>
  <c r="F37" i="9"/>
  <c r="K37" i="9" s="1"/>
  <c r="F41" i="9"/>
  <c r="K41" i="9" s="1"/>
  <c r="F45" i="9"/>
  <c r="F49" i="9"/>
  <c r="K49" i="9" s="1"/>
  <c r="F53" i="9"/>
  <c r="K53" i="9" s="1"/>
  <c r="F57" i="9"/>
  <c r="K57" i="9" s="1"/>
  <c r="F61" i="9"/>
  <c r="F65" i="9"/>
  <c r="K65" i="9" s="1"/>
  <c r="F69" i="9"/>
  <c r="F73" i="9"/>
  <c r="K73" i="9" s="1"/>
  <c r="F77" i="9"/>
  <c r="F81" i="9"/>
  <c r="K81" i="9" s="1"/>
  <c r="F85" i="9"/>
  <c r="K85" i="9" s="1"/>
  <c r="F89" i="9"/>
  <c r="K89" i="9" s="1"/>
  <c r="I90" i="9"/>
  <c r="K90" i="9" s="1"/>
  <c r="F93" i="9"/>
  <c r="K93" i="9" s="1"/>
  <c r="I94" i="9"/>
  <c r="K94" i="9" s="1"/>
  <c r="F97" i="9"/>
  <c r="I98" i="9"/>
  <c r="F101" i="9"/>
  <c r="K101" i="9" s="1"/>
  <c r="I102" i="9"/>
  <c r="K102" i="9" s="1"/>
  <c r="F105" i="9"/>
  <c r="K105" i="9" s="1"/>
  <c r="F106" i="9"/>
  <c r="F27" i="9"/>
  <c r="K27" i="9" s="1"/>
  <c r="F31" i="9"/>
  <c r="K31" i="9" s="1"/>
  <c r="F39" i="9"/>
  <c r="K39" i="9" s="1"/>
  <c r="F47" i="9"/>
  <c r="F51" i="9"/>
  <c r="F55" i="9"/>
  <c r="K55" i="9" s="1"/>
  <c r="F59" i="9"/>
  <c r="K59" i="9" s="1"/>
  <c r="F63" i="9"/>
  <c r="K63" i="9" s="1"/>
  <c r="F67" i="9"/>
  <c r="K67" i="9" s="1"/>
  <c r="F71" i="9"/>
  <c r="K71" i="9" s="1"/>
  <c r="F75" i="9"/>
  <c r="K75" i="9" s="1"/>
  <c r="F79" i="9"/>
  <c r="F83" i="9"/>
  <c r="K83" i="9" s="1"/>
  <c r="F87" i="9"/>
  <c r="K87" i="9" s="1"/>
  <c r="F91" i="9"/>
  <c r="K91" i="9" s="1"/>
  <c r="F107" i="9"/>
  <c r="F107" i="11"/>
  <c r="F11" i="11"/>
  <c r="K11" i="11" s="1"/>
  <c r="H106" i="11"/>
  <c r="G106" i="11"/>
  <c r="I106" i="11" s="1"/>
  <c r="E106" i="11"/>
  <c r="D106" i="11"/>
  <c r="C106" i="11"/>
  <c r="B106" i="11"/>
  <c r="H105" i="11"/>
  <c r="G105" i="11"/>
  <c r="E105" i="11"/>
  <c r="D105" i="11"/>
  <c r="C105" i="11"/>
  <c r="B105" i="11"/>
  <c r="H104" i="11"/>
  <c r="G104" i="11"/>
  <c r="I104" i="11" s="1"/>
  <c r="E104" i="11"/>
  <c r="D104" i="11"/>
  <c r="C104" i="11"/>
  <c r="B104" i="11"/>
  <c r="H103" i="11"/>
  <c r="I103" i="11" s="1"/>
  <c r="G103" i="11"/>
  <c r="E103" i="11"/>
  <c r="D103" i="11"/>
  <c r="K103" i="11" s="1"/>
  <c r="C103" i="11"/>
  <c r="B103" i="11"/>
  <c r="H102" i="11"/>
  <c r="G102" i="11"/>
  <c r="I102" i="11" s="1"/>
  <c r="E102" i="11"/>
  <c r="D102" i="11"/>
  <c r="C102" i="11"/>
  <c r="B102" i="11"/>
  <c r="H101" i="11"/>
  <c r="I101" i="11" s="1"/>
  <c r="G101" i="11"/>
  <c r="E101" i="11"/>
  <c r="D101" i="11"/>
  <c r="C101" i="11"/>
  <c r="B101" i="11"/>
  <c r="H100" i="11"/>
  <c r="G100" i="11"/>
  <c r="I100" i="11" s="1"/>
  <c r="E100" i="11"/>
  <c r="D100" i="11"/>
  <c r="C100" i="11"/>
  <c r="B100" i="11"/>
  <c r="H99" i="11"/>
  <c r="G99" i="11"/>
  <c r="E99" i="11"/>
  <c r="D99" i="11"/>
  <c r="C99" i="11"/>
  <c r="B99" i="11"/>
  <c r="H98" i="11"/>
  <c r="G98" i="11"/>
  <c r="I98" i="11" s="1"/>
  <c r="E98" i="11"/>
  <c r="D98" i="11"/>
  <c r="C98" i="11"/>
  <c r="B98" i="11"/>
  <c r="H97" i="11"/>
  <c r="I97" i="11" s="1"/>
  <c r="G97" i="11"/>
  <c r="E97" i="11"/>
  <c r="D97" i="11"/>
  <c r="C97" i="11"/>
  <c r="B97" i="11"/>
  <c r="H96" i="11"/>
  <c r="G96" i="11"/>
  <c r="I96" i="11" s="1"/>
  <c r="E96" i="11"/>
  <c r="D96" i="11"/>
  <c r="C96" i="11"/>
  <c r="B96" i="11"/>
  <c r="H95" i="11"/>
  <c r="I95" i="11" s="1"/>
  <c r="G95" i="11"/>
  <c r="E95" i="11"/>
  <c r="D95" i="11"/>
  <c r="C95" i="11"/>
  <c r="B95" i="11"/>
  <c r="H94" i="11"/>
  <c r="G94" i="11"/>
  <c r="E94" i="11"/>
  <c r="D94" i="11"/>
  <c r="C94" i="11"/>
  <c r="B94" i="11"/>
  <c r="H93" i="11"/>
  <c r="G93" i="11"/>
  <c r="E93" i="11"/>
  <c r="D93" i="11"/>
  <c r="C93" i="11"/>
  <c r="B93" i="11"/>
  <c r="H92" i="11"/>
  <c r="G92" i="11"/>
  <c r="I92" i="11" s="1"/>
  <c r="E92" i="11"/>
  <c r="D92" i="11"/>
  <c r="C92" i="11"/>
  <c r="B92" i="11"/>
  <c r="H91" i="11"/>
  <c r="I91" i="11" s="1"/>
  <c r="G91" i="11"/>
  <c r="E91" i="11"/>
  <c r="D91" i="11"/>
  <c r="C91" i="11"/>
  <c r="B91" i="11"/>
  <c r="H90" i="11"/>
  <c r="G90" i="11"/>
  <c r="I90" i="11" s="1"/>
  <c r="E90" i="11"/>
  <c r="D90" i="11"/>
  <c r="C90" i="11"/>
  <c r="B90" i="11"/>
  <c r="H89" i="11"/>
  <c r="I89" i="11" s="1"/>
  <c r="G89" i="11"/>
  <c r="E89" i="11"/>
  <c r="D89" i="11"/>
  <c r="C89" i="11"/>
  <c r="B89" i="11"/>
  <c r="H88" i="11"/>
  <c r="G88" i="11"/>
  <c r="I88" i="11" s="1"/>
  <c r="E88" i="11"/>
  <c r="D88" i="11"/>
  <c r="C88" i="11"/>
  <c r="B88" i="11"/>
  <c r="H87" i="11"/>
  <c r="I87" i="11" s="1"/>
  <c r="G87" i="11"/>
  <c r="E87" i="11"/>
  <c r="D87" i="11"/>
  <c r="C87" i="11"/>
  <c r="B87" i="11"/>
  <c r="H86" i="11"/>
  <c r="G86" i="11"/>
  <c r="I86" i="11" s="1"/>
  <c r="E86" i="11"/>
  <c r="D86" i="11"/>
  <c r="C86" i="11"/>
  <c r="B86" i="11"/>
  <c r="H85" i="11"/>
  <c r="G85" i="11"/>
  <c r="E85" i="11"/>
  <c r="D85" i="11"/>
  <c r="C85" i="11"/>
  <c r="B85" i="11"/>
  <c r="H84" i="11"/>
  <c r="G84" i="11"/>
  <c r="I84" i="11" s="1"/>
  <c r="E84" i="11"/>
  <c r="D84" i="11"/>
  <c r="C84" i="11"/>
  <c r="B84" i="11"/>
  <c r="H83" i="11"/>
  <c r="G83" i="11"/>
  <c r="E83" i="11"/>
  <c r="D83" i="11"/>
  <c r="C83" i="11"/>
  <c r="B83" i="11"/>
  <c r="H82" i="11"/>
  <c r="I82" i="11" s="1"/>
  <c r="G82" i="11"/>
  <c r="E82" i="11"/>
  <c r="D82" i="11"/>
  <c r="C82" i="11"/>
  <c r="B82" i="11"/>
  <c r="H81" i="11"/>
  <c r="I81" i="11" s="1"/>
  <c r="G81" i="11"/>
  <c r="E81" i="11"/>
  <c r="D81" i="11"/>
  <c r="C81" i="11"/>
  <c r="B81" i="11"/>
  <c r="H80" i="11"/>
  <c r="G80" i="11"/>
  <c r="I80" i="11" s="1"/>
  <c r="E80" i="11"/>
  <c r="D80" i="11"/>
  <c r="C80" i="11"/>
  <c r="B80" i="11"/>
  <c r="H79" i="11"/>
  <c r="G79" i="11"/>
  <c r="E79" i="11"/>
  <c r="D79" i="11"/>
  <c r="C79" i="11"/>
  <c r="B79" i="11"/>
  <c r="H78" i="11"/>
  <c r="G78" i="11"/>
  <c r="I78" i="11" s="1"/>
  <c r="E78" i="11"/>
  <c r="D78" i="11"/>
  <c r="C78" i="11"/>
  <c r="B78" i="11"/>
  <c r="H77" i="11"/>
  <c r="G77" i="11"/>
  <c r="E77" i="11"/>
  <c r="D77" i="11"/>
  <c r="C77" i="11"/>
  <c r="B77" i="11"/>
  <c r="H76" i="11"/>
  <c r="G76" i="11"/>
  <c r="I76" i="11" s="1"/>
  <c r="E76" i="11"/>
  <c r="D76" i="11"/>
  <c r="C76" i="11"/>
  <c r="B76" i="11"/>
  <c r="H75" i="11"/>
  <c r="G75" i="11"/>
  <c r="E75" i="11"/>
  <c r="D75" i="11"/>
  <c r="C75" i="11"/>
  <c r="B75" i="11"/>
  <c r="H74" i="11"/>
  <c r="G74" i="11"/>
  <c r="I74" i="11" s="1"/>
  <c r="E74" i="11"/>
  <c r="D74" i="11"/>
  <c r="C74" i="11"/>
  <c r="B74" i="11"/>
  <c r="H73" i="11"/>
  <c r="I73" i="11" s="1"/>
  <c r="G73" i="11"/>
  <c r="E73" i="11"/>
  <c r="D73" i="11"/>
  <c r="C73" i="11"/>
  <c r="B73" i="11"/>
  <c r="H72" i="11"/>
  <c r="G72" i="11"/>
  <c r="I72" i="11" s="1"/>
  <c r="E72" i="11"/>
  <c r="D72" i="11"/>
  <c r="C72" i="11"/>
  <c r="B72" i="11"/>
  <c r="H71" i="11"/>
  <c r="G71" i="11"/>
  <c r="E71" i="11"/>
  <c r="D71" i="11"/>
  <c r="C71" i="11"/>
  <c r="B71" i="11"/>
  <c r="H70" i="11"/>
  <c r="G70" i="11"/>
  <c r="I70" i="11" s="1"/>
  <c r="E70" i="11"/>
  <c r="D70" i="11"/>
  <c r="C70" i="11"/>
  <c r="B70" i="11"/>
  <c r="H69" i="11"/>
  <c r="G69" i="11"/>
  <c r="I69" i="11" s="1"/>
  <c r="E69" i="11"/>
  <c r="D69" i="11"/>
  <c r="C69" i="11"/>
  <c r="B69" i="11"/>
  <c r="H68" i="11"/>
  <c r="G68" i="11"/>
  <c r="I68" i="11" s="1"/>
  <c r="E68" i="11"/>
  <c r="D68" i="11"/>
  <c r="C68" i="11"/>
  <c r="B68" i="11"/>
  <c r="H67" i="11"/>
  <c r="I67" i="11" s="1"/>
  <c r="G67" i="11"/>
  <c r="E67" i="11"/>
  <c r="D67" i="11"/>
  <c r="C67" i="11"/>
  <c r="B67" i="11"/>
  <c r="H66" i="11"/>
  <c r="G66" i="11"/>
  <c r="I66" i="11" s="1"/>
  <c r="E66" i="11"/>
  <c r="D66" i="11"/>
  <c r="C66" i="11"/>
  <c r="B66" i="11"/>
  <c r="H65" i="11"/>
  <c r="I65" i="11" s="1"/>
  <c r="G65" i="11"/>
  <c r="E65" i="11"/>
  <c r="D65" i="11"/>
  <c r="C65" i="11"/>
  <c r="B65" i="11"/>
  <c r="H64" i="11"/>
  <c r="G64" i="11"/>
  <c r="I64" i="11" s="1"/>
  <c r="E64" i="11"/>
  <c r="D64" i="11"/>
  <c r="C64" i="11"/>
  <c r="B64" i="11"/>
  <c r="H63" i="11"/>
  <c r="G63" i="11"/>
  <c r="E63" i="11"/>
  <c r="D63" i="11"/>
  <c r="C63" i="11"/>
  <c r="B63" i="11"/>
  <c r="H62" i="11"/>
  <c r="G62" i="11"/>
  <c r="I62" i="11" s="1"/>
  <c r="E62" i="11"/>
  <c r="D62" i="11"/>
  <c r="C62" i="11"/>
  <c r="B62" i="11"/>
  <c r="H61" i="11"/>
  <c r="G61" i="11"/>
  <c r="E61" i="11"/>
  <c r="D61" i="11"/>
  <c r="C61" i="11"/>
  <c r="B61" i="11"/>
  <c r="H60" i="11"/>
  <c r="G60" i="11"/>
  <c r="I60" i="11" s="1"/>
  <c r="E60" i="11"/>
  <c r="D60" i="11"/>
  <c r="C60" i="11"/>
  <c r="B60" i="11"/>
  <c r="H59" i="11"/>
  <c r="I59" i="11" s="1"/>
  <c r="G59" i="11"/>
  <c r="E59" i="11"/>
  <c r="D59" i="11"/>
  <c r="C59" i="11"/>
  <c r="B59" i="11"/>
  <c r="H58" i="11"/>
  <c r="G58" i="11"/>
  <c r="I58" i="11" s="1"/>
  <c r="E58" i="11"/>
  <c r="D58" i="11"/>
  <c r="C58" i="11"/>
  <c r="B58" i="11"/>
  <c r="H57" i="11"/>
  <c r="G57" i="11"/>
  <c r="E57" i="11"/>
  <c r="D57" i="11"/>
  <c r="C57" i="11"/>
  <c r="B57" i="11"/>
  <c r="H56" i="11"/>
  <c r="G56" i="11"/>
  <c r="I56" i="11" s="1"/>
  <c r="E56" i="11"/>
  <c r="D56" i="11"/>
  <c r="C56" i="11"/>
  <c r="B56" i="11"/>
  <c r="H55" i="11"/>
  <c r="I55" i="11" s="1"/>
  <c r="G55" i="11"/>
  <c r="E55" i="11"/>
  <c r="D55" i="11"/>
  <c r="C55" i="11"/>
  <c r="B55" i="11"/>
  <c r="H54" i="11"/>
  <c r="G54" i="11"/>
  <c r="I54" i="11" s="1"/>
  <c r="E54" i="11"/>
  <c r="D54" i="11"/>
  <c r="C54" i="11"/>
  <c r="B54" i="11"/>
  <c r="H53" i="11"/>
  <c r="G53" i="11"/>
  <c r="E53" i="11"/>
  <c r="D53" i="11"/>
  <c r="C53" i="11"/>
  <c r="B53" i="11"/>
  <c r="H52" i="11"/>
  <c r="G52" i="11"/>
  <c r="I52" i="11" s="1"/>
  <c r="E52" i="11"/>
  <c r="D52" i="11"/>
  <c r="C52" i="11"/>
  <c r="B52" i="11"/>
  <c r="H51" i="11"/>
  <c r="G51" i="11"/>
  <c r="I51" i="11" s="1"/>
  <c r="E51" i="11"/>
  <c r="D51" i="11"/>
  <c r="C51" i="11"/>
  <c r="B51" i="11"/>
  <c r="H50" i="11"/>
  <c r="I50" i="11" s="1"/>
  <c r="G50" i="11"/>
  <c r="E50" i="11"/>
  <c r="D50" i="11"/>
  <c r="C50" i="11"/>
  <c r="B50" i="11"/>
  <c r="H49" i="11"/>
  <c r="I49" i="11" s="1"/>
  <c r="G49" i="11"/>
  <c r="E49" i="11"/>
  <c r="D49" i="11"/>
  <c r="C49" i="11"/>
  <c r="B49" i="11"/>
  <c r="H48" i="11"/>
  <c r="G48" i="11"/>
  <c r="I48" i="11" s="1"/>
  <c r="E48" i="11"/>
  <c r="D48" i="11"/>
  <c r="C48" i="11"/>
  <c r="B48" i="11"/>
  <c r="H47" i="11"/>
  <c r="G47" i="11"/>
  <c r="I47" i="11" s="1"/>
  <c r="E47" i="11"/>
  <c r="D47" i="11"/>
  <c r="C47" i="11"/>
  <c r="B47" i="11"/>
  <c r="H46" i="11"/>
  <c r="G46" i="11"/>
  <c r="I46" i="11" s="1"/>
  <c r="E46" i="11"/>
  <c r="D46" i="11"/>
  <c r="C46" i="11"/>
  <c r="B46" i="11"/>
  <c r="H45" i="11"/>
  <c r="G45" i="11"/>
  <c r="I45" i="11" s="1"/>
  <c r="E45" i="11"/>
  <c r="D45" i="11"/>
  <c r="C45" i="11"/>
  <c r="B45" i="11"/>
  <c r="H44" i="11"/>
  <c r="G44" i="11"/>
  <c r="I44" i="11" s="1"/>
  <c r="E44" i="11"/>
  <c r="D44" i="11"/>
  <c r="C44" i="11"/>
  <c r="B44" i="11"/>
  <c r="H43" i="11"/>
  <c r="G43" i="11"/>
  <c r="I43" i="11" s="1"/>
  <c r="E43" i="11"/>
  <c r="D43" i="11"/>
  <c r="C43" i="11"/>
  <c r="B43" i="11"/>
  <c r="H42" i="11"/>
  <c r="G42" i="11"/>
  <c r="I42" i="11" s="1"/>
  <c r="E42" i="11"/>
  <c r="D42" i="11"/>
  <c r="C42" i="11"/>
  <c r="B42" i="11"/>
  <c r="H41" i="11"/>
  <c r="G41" i="11"/>
  <c r="E41" i="11"/>
  <c r="D41" i="11"/>
  <c r="C41" i="11"/>
  <c r="B41" i="11"/>
  <c r="H40" i="11"/>
  <c r="G40" i="11"/>
  <c r="I40" i="11" s="1"/>
  <c r="E40" i="11"/>
  <c r="D40" i="11"/>
  <c r="C40" i="11"/>
  <c r="B40" i="11"/>
  <c r="H39" i="11"/>
  <c r="G39" i="11"/>
  <c r="E39" i="11"/>
  <c r="D39" i="11"/>
  <c r="C39" i="11"/>
  <c r="B39" i="11"/>
  <c r="H38" i="11"/>
  <c r="G38" i="11"/>
  <c r="I38" i="11" s="1"/>
  <c r="E38" i="11"/>
  <c r="D38" i="11"/>
  <c r="C38" i="11"/>
  <c r="B38" i="11"/>
  <c r="H37" i="11"/>
  <c r="G37" i="11"/>
  <c r="E37" i="11"/>
  <c r="D37" i="11"/>
  <c r="C37" i="11"/>
  <c r="B37" i="11"/>
  <c r="H36" i="11"/>
  <c r="G36" i="11"/>
  <c r="I36" i="11" s="1"/>
  <c r="E36" i="11"/>
  <c r="D36" i="11"/>
  <c r="C36" i="11"/>
  <c r="B36" i="11"/>
  <c r="H35" i="11"/>
  <c r="G35" i="11"/>
  <c r="I35" i="11" s="1"/>
  <c r="E35" i="11"/>
  <c r="D35" i="11"/>
  <c r="C35" i="11"/>
  <c r="B35" i="11"/>
  <c r="H34" i="11"/>
  <c r="G34" i="11"/>
  <c r="I34" i="11" s="1"/>
  <c r="E34" i="11"/>
  <c r="D34" i="11"/>
  <c r="C34" i="11"/>
  <c r="B34" i="11"/>
  <c r="H33" i="11"/>
  <c r="G33" i="11"/>
  <c r="E33" i="11"/>
  <c r="D33" i="11"/>
  <c r="C33" i="11"/>
  <c r="B33" i="11"/>
  <c r="H32" i="11"/>
  <c r="G32" i="11"/>
  <c r="I32" i="11" s="1"/>
  <c r="E32" i="11"/>
  <c r="D32" i="11"/>
  <c r="C32" i="11"/>
  <c r="B32" i="11"/>
  <c r="H31" i="11"/>
  <c r="G31" i="11"/>
  <c r="E31" i="11"/>
  <c r="D31" i="11"/>
  <c r="C31" i="11"/>
  <c r="B31" i="11"/>
  <c r="H30" i="11"/>
  <c r="G30" i="11"/>
  <c r="I30" i="11" s="1"/>
  <c r="E30" i="11"/>
  <c r="D30" i="11"/>
  <c r="C30" i="11"/>
  <c r="B30" i="11"/>
  <c r="H29" i="11"/>
  <c r="G29" i="11"/>
  <c r="E29" i="11"/>
  <c r="D29" i="11"/>
  <c r="C29" i="11"/>
  <c r="B29" i="11"/>
  <c r="H28" i="11"/>
  <c r="G28" i="11"/>
  <c r="I28" i="11" s="1"/>
  <c r="E28" i="11"/>
  <c r="D28" i="11"/>
  <c r="C28" i="11"/>
  <c r="B28" i="11"/>
  <c r="H27" i="11"/>
  <c r="G27" i="11"/>
  <c r="E27" i="11"/>
  <c r="D27" i="11"/>
  <c r="C27" i="11"/>
  <c r="B27" i="11"/>
  <c r="H26" i="11"/>
  <c r="G26" i="11"/>
  <c r="I26" i="11" s="1"/>
  <c r="E26" i="11"/>
  <c r="D26" i="11"/>
  <c r="C26" i="11"/>
  <c r="B26" i="11"/>
  <c r="H25" i="11"/>
  <c r="G25" i="11"/>
  <c r="E25" i="11"/>
  <c r="D25" i="11"/>
  <c r="C25" i="11"/>
  <c r="B25" i="11"/>
  <c r="H24" i="11"/>
  <c r="G24" i="11"/>
  <c r="I24" i="11" s="1"/>
  <c r="E24" i="11"/>
  <c r="D24" i="11"/>
  <c r="C24" i="11"/>
  <c r="B24" i="11"/>
  <c r="H23" i="11"/>
  <c r="G23" i="11"/>
  <c r="E23" i="11"/>
  <c r="D23" i="11"/>
  <c r="C23" i="11"/>
  <c r="B23" i="11"/>
  <c r="H22" i="11"/>
  <c r="G22" i="11"/>
  <c r="I22" i="11" s="1"/>
  <c r="E22" i="11"/>
  <c r="D22" i="11"/>
  <c r="C22" i="11"/>
  <c r="B22" i="11"/>
  <c r="H21" i="11"/>
  <c r="G21" i="11"/>
  <c r="E21" i="11"/>
  <c r="D21" i="11"/>
  <c r="C21" i="11"/>
  <c r="B21" i="11"/>
  <c r="H20" i="11"/>
  <c r="G20" i="11"/>
  <c r="I20" i="11" s="1"/>
  <c r="E20" i="11"/>
  <c r="D20" i="11"/>
  <c r="C20" i="11"/>
  <c r="B20" i="11"/>
  <c r="H19" i="11"/>
  <c r="I19" i="11" s="1"/>
  <c r="G19" i="11"/>
  <c r="E19" i="11"/>
  <c r="D19" i="11"/>
  <c r="C19" i="11"/>
  <c r="B19" i="11"/>
  <c r="H18" i="11"/>
  <c r="G18" i="11"/>
  <c r="I18" i="11" s="1"/>
  <c r="E18" i="11"/>
  <c r="D18" i="11"/>
  <c r="C18" i="11"/>
  <c r="B18" i="11"/>
  <c r="H17" i="11"/>
  <c r="G17" i="11"/>
  <c r="I17" i="11" s="1"/>
  <c r="E17" i="11"/>
  <c r="D17" i="11"/>
  <c r="C17" i="11"/>
  <c r="B17" i="11"/>
  <c r="H16" i="11"/>
  <c r="G16" i="11"/>
  <c r="I16" i="11" s="1"/>
  <c r="E16" i="11"/>
  <c r="D16" i="11"/>
  <c r="C16" i="11"/>
  <c r="B16" i="11"/>
  <c r="H15" i="11"/>
  <c r="G15" i="11"/>
  <c r="E15" i="11"/>
  <c r="D15" i="11"/>
  <c r="C15" i="11"/>
  <c r="B15" i="11"/>
  <c r="H14" i="11"/>
  <c r="G14" i="11"/>
  <c r="I14" i="11" s="1"/>
  <c r="E14" i="11"/>
  <c r="D14" i="11"/>
  <c r="C14" i="11"/>
  <c r="B14" i="11"/>
  <c r="H13" i="11"/>
  <c r="G13" i="11"/>
  <c r="E13" i="11"/>
  <c r="D13" i="11"/>
  <c r="C13" i="11"/>
  <c r="B13" i="11"/>
  <c r="H12" i="11"/>
  <c r="G12" i="11"/>
  <c r="I12" i="11" s="1"/>
  <c r="E12" i="11"/>
  <c r="D12" i="11"/>
  <c r="C12" i="11"/>
  <c r="B12" i="11"/>
  <c r="H10" i="29"/>
  <c r="G10" i="29"/>
  <c r="E10" i="29"/>
  <c r="D10" i="29"/>
  <c r="H10" i="27"/>
  <c r="G10" i="27"/>
  <c r="E10" i="27"/>
  <c r="D10" i="27"/>
  <c r="E7" i="35"/>
  <c r="F7" i="35" s="1"/>
  <c r="H7" i="35" s="1"/>
  <c r="I7" i="35" s="1"/>
  <c r="E7" i="31"/>
  <c r="F7" i="31" s="1"/>
  <c r="H7" i="31" s="1"/>
  <c r="I7" i="31" s="1"/>
  <c r="E7" i="29"/>
  <c r="F7" i="29" s="1"/>
  <c r="H7" i="29" s="1"/>
  <c r="I7" i="29" s="1"/>
  <c r="E7" i="27"/>
  <c r="F7" i="27" s="1"/>
  <c r="H7" i="27" s="1"/>
  <c r="I7" i="27" s="1"/>
  <c r="E7" i="25"/>
  <c r="F7" i="25" s="1"/>
  <c r="H7" i="25" s="1"/>
  <c r="I7" i="25" s="1"/>
  <c r="E7" i="23"/>
  <c r="F7" i="23" s="1"/>
  <c r="H7" i="23" s="1"/>
  <c r="I7" i="23" s="1"/>
  <c r="E7" i="21"/>
  <c r="F7" i="21" s="1"/>
  <c r="H7" i="21" s="1"/>
  <c r="I7" i="21" s="1"/>
  <c r="E7" i="19"/>
  <c r="F7" i="19" s="1"/>
  <c r="H7" i="19" s="1"/>
  <c r="I7" i="19" s="1"/>
  <c r="E7" i="17"/>
  <c r="F7" i="17" s="1"/>
  <c r="H7" i="17" s="1"/>
  <c r="I7" i="17" s="1"/>
  <c r="D7" i="16"/>
  <c r="E7" i="16" s="1"/>
  <c r="E7" i="15"/>
  <c r="F7" i="15" s="1"/>
  <c r="H7" i="15" s="1"/>
  <c r="I7" i="15" s="1"/>
  <c r="E7" i="14"/>
  <c r="F7" i="14" s="1"/>
  <c r="H7" i="14" s="1"/>
  <c r="I7" i="14" s="1"/>
  <c r="E7" i="13"/>
  <c r="F7" i="13" s="1"/>
  <c r="H7" i="13" s="1"/>
  <c r="I7" i="13" s="1"/>
  <c r="E7" i="12"/>
  <c r="F7" i="12" s="1"/>
  <c r="H7" i="12" s="1"/>
  <c r="I7" i="12" s="1"/>
  <c r="E7" i="3"/>
  <c r="F7" i="3" s="1"/>
  <c r="H7" i="3" s="1"/>
  <c r="I7" i="3" s="1"/>
  <c r="E7" i="5"/>
  <c r="F7" i="5" s="1"/>
  <c r="H7" i="5" s="1"/>
  <c r="I7" i="5" s="1"/>
  <c r="E7" i="7"/>
  <c r="F7" i="7" s="1"/>
  <c r="H7" i="7" s="1"/>
  <c r="I7" i="7" s="1"/>
  <c r="E7" i="9"/>
  <c r="F7" i="9" s="1"/>
  <c r="H7" i="9" s="1"/>
  <c r="I7" i="9" s="1"/>
  <c r="E7" i="11"/>
  <c r="F7" i="11" s="1"/>
  <c r="H7" i="11" s="1"/>
  <c r="I7" i="11" s="1"/>
  <c r="D10" i="35"/>
  <c r="E10" i="35"/>
  <c r="G10" i="35"/>
  <c r="H10" i="35"/>
  <c r="C10" i="35"/>
  <c r="B10" i="35"/>
  <c r="D10" i="31"/>
  <c r="F10" i="31" s="1"/>
  <c r="G10" i="31"/>
  <c r="I10" i="31" s="1"/>
  <c r="H10" i="31"/>
  <c r="E10" i="31"/>
  <c r="C10" i="31"/>
  <c r="B10" i="31"/>
  <c r="C10" i="29"/>
  <c r="B10" i="29"/>
  <c r="C10" i="27"/>
  <c r="B10" i="27"/>
  <c r="D10" i="25"/>
  <c r="F10" i="25" s="1"/>
  <c r="E10" i="25"/>
  <c r="G10" i="25"/>
  <c r="I10" i="25" s="1"/>
  <c r="H10" i="25"/>
  <c r="C10" i="25"/>
  <c r="B10" i="25"/>
  <c r="D10" i="23"/>
  <c r="E10" i="23"/>
  <c r="G10" i="23"/>
  <c r="H10" i="23"/>
  <c r="C10" i="23"/>
  <c r="B10" i="23"/>
  <c r="D10" i="21"/>
  <c r="E10" i="21"/>
  <c r="G10" i="21"/>
  <c r="I10" i="21" s="1"/>
  <c r="H10" i="21"/>
  <c r="C10" i="21"/>
  <c r="B10" i="21"/>
  <c r="D10" i="19"/>
  <c r="E10" i="19"/>
  <c r="G10" i="19"/>
  <c r="H10" i="19"/>
  <c r="C10" i="19"/>
  <c r="B10" i="19"/>
  <c r="D10" i="17"/>
  <c r="F10" i="17" s="1"/>
  <c r="E10" i="17"/>
  <c r="G10" i="17"/>
  <c r="I10" i="17" s="1"/>
  <c r="H10" i="17"/>
  <c r="C10" i="17"/>
  <c r="B10" i="17"/>
  <c r="E10" i="16"/>
  <c r="D10" i="16"/>
  <c r="C10" i="16"/>
  <c r="B10" i="16"/>
  <c r="D10" i="15"/>
  <c r="E10" i="15"/>
  <c r="G10" i="15"/>
  <c r="H10" i="15"/>
  <c r="C10" i="15"/>
  <c r="B10" i="15"/>
  <c r="D10" i="14"/>
  <c r="E10" i="14"/>
  <c r="G10" i="14"/>
  <c r="H10" i="14"/>
  <c r="C10" i="14"/>
  <c r="B10" i="14"/>
  <c r="D10" i="13"/>
  <c r="D10" i="12"/>
  <c r="E10" i="13" s="1"/>
  <c r="G10" i="12"/>
  <c r="H10" i="13" s="1"/>
  <c r="C10" i="13"/>
  <c r="B10" i="13"/>
  <c r="E10" i="12"/>
  <c r="H10" i="12"/>
  <c r="C10" i="12"/>
  <c r="B10" i="12"/>
  <c r="D10" i="3"/>
  <c r="F10" i="3" s="1"/>
  <c r="E10" i="3"/>
  <c r="G10" i="3"/>
  <c r="H10" i="3"/>
  <c r="C10" i="3"/>
  <c r="B10" i="3"/>
  <c r="D10" i="5"/>
  <c r="E10" i="5"/>
  <c r="G10" i="5"/>
  <c r="H10" i="5"/>
  <c r="C10" i="5"/>
  <c r="B10" i="5"/>
  <c r="D10" i="7"/>
  <c r="E10" i="7"/>
  <c r="G10" i="7"/>
  <c r="H10" i="7"/>
  <c r="C10" i="7"/>
  <c r="B10" i="7"/>
  <c r="D10" i="9"/>
  <c r="E10" i="9"/>
  <c r="G10" i="9"/>
  <c r="H10" i="9"/>
  <c r="D10" i="11"/>
  <c r="E10" i="11"/>
  <c r="G10" i="11"/>
  <c r="H10" i="11"/>
  <c r="C10" i="11"/>
  <c r="B10" i="11"/>
  <c r="C10" i="9"/>
  <c r="B10" i="9"/>
  <c r="I57" i="11"/>
  <c r="I63" i="11"/>
  <c r="I71" i="11"/>
  <c r="I77" i="11"/>
  <c r="I94" i="11"/>
  <c r="I105" i="11"/>
  <c r="F12" i="11"/>
  <c r="K12" i="11" s="1"/>
  <c r="F14" i="11"/>
  <c r="K14" i="11" s="1"/>
  <c r="F16" i="11"/>
  <c r="K16" i="11" s="1"/>
  <c r="F18" i="11"/>
  <c r="K18" i="11" s="1"/>
  <c r="F20" i="11"/>
  <c r="K20" i="11" s="1"/>
  <c r="F22" i="11"/>
  <c r="K22" i="11" s="1"/>
  <c r="F24" i="11"/>
  <c r="K24" i="11" s="1"/>
  <c r="F26" i="11"/>
  <c r="K26" i="11" s="1"/>
  <c r="F28" i="11"/>
  <c r="K28" i="11" s="1"/>
  <c r="F30" i="11"/>
  <c r="K30" i="11" s="1"/>
  <c r="F32" i="11"/>
  <c r="K32" i="11" s="1"/>
  <c r="F34" i="11"/>
  <c r="F36" i="11"/>
  <c r="K36" i="11" s="1"/>
  <c r="F38" i="11"/>
  <c r="K38" i="11" s="1"/>
  <c r="F40" i="11"/>
  <c r="K40" i="11" s="1"/>
  <c r="F42" i="11"/>
  <c r="K42" i="11" s="1"/>
  <c r="F44" i="11"/>
  <c r="K44" i="11" s="1"/>
  <c r="F46" i="11"/>
  <c r="F48" i="11"/>
  <c r="K48" i="11"/>
  <c r="F50" i="11"/>
  <c r="F52" i="11"/>
  <c r="K52" i="11" s="1"/>
  <c r="F54" i="11"/>
  <c r="K54" i="11" s="1"/>
  <c r="F56" i="11"/>
  <c r="K56" i="11" s="1"/>
  <c r="F58" i="11"/>
  <c r="K58" i="11" s="1"/>
  <c r="F60" i="11"/>
  <c r="F62" i="11"/>
  <c r="K62" i="11" s="1"/>
  <c r="F64" i="11"/>
  <c r="K64" i="11" s="1"/>
  <c r="F66" i="11"/>
  <c r="K66" i="11" s="1"/>
  <c r="F68" i="11"/>
  <c r="K68" i="11" s="1"/>
  <c r="F70" i="11"/>
  <c r="K70" i="11" s="1"/>
  <c r="F72" i="11"/>
  <c r="K72" i="11" s="1"/>
  <c r="F74" i="11"/>
  <c r="K74" i="11" s="1"/>
  <c r="F76" i="11"/>
  <c r="K76" i="11" s="1"/>
  <c r="F78" i="11"/>
  <c r="K78" i="11" s="1"/>
  <c r="F80" i="11"/>
  <c r="K80" i="11" s="1"/>
  <c r="F82" i="11"/>
  <c r="F84" i="11"/>
  <c r="K84" i="11" s="1"/>
  <c r="F86" i="11"/>
  <c r="K86" i="11" s="1"/>
  <c r="F88" i="11"/>
  <c r="K88" i="11" s="1"/>
  <c r="F90" i="11"/>
  <c r="K90" i="11" s="1"/>
  <c r="F92" i="11"/>
  <c r="K92" i="11" s="1"/>
  <c r="F94" i="11"/>
  <c r="K94" i="11" s="1"/>
  <c r="F96" i="11"/>
  <c r="K96" i="11" s="1"/>
  <c r="F98" i="11"/>
  <c r="K98" i="11" s="1"/>
  <c r="F100" i="11"/>
  <c r="K100" i="11" s="1"/>
  <c r="F102" i="11"/>
  <c r="K102" i="11" s="1"/>
  <c r="F104" i="11"/>
  <c r="K104" i="11" s="1"/>
  <c r="F106" i="11"/>
  <c r="K106" i="11" s="1"/>
  <c r="F13" i="11"/>
  <c r="F15" i="11"/>
  <c r="F17" i="11"/>
  <c r="K17" i="11" s="1"/>
  <c r="F19" i="11"/>
  <c r="K19" i="11" s="1"/>
  <c r="F21" i="11"/>
  <c r="F23" i="11"/>
  <c r="F25" i="11"/>
  <c r="F27" i="11"/>
  <c r="F29" i="11"/>
  <c r="F31" i="11"/>
  <c r="F33" i="11"/>
  <c r="F35" i="11"/>
  <c r="K35" i="11" s="1"/>
  <c r="F37" i="11"/>
  <c r="F39" i="11"/>
  <c r="F41" i="11"/>
  <c r="F43" i="11"/>
  <c r="K43" i="11" s="1"/>
  <c r="F45" i="11"/>
  <c r="K45" i="11" s="1"/>
  <c r="F47" i="11"/>
  <c r="K47" i="11" s="1"/>
  <c r="F49" i="11"/>
  <c r="K49" i="11" s="1"/>
  <c r="F51" i="11"/>
  <c r="K51" i="11" s="1"/>
  <c r="F53" i="11"/>
  <c r="F55" i="11"/>
  <c r="F57" i="11"/>
  <c r="K57" i="11" s="1"/>
  <c r="F59" i="11"/>
  <c r="K59" i="11" s="1"/>
  <c r="F61" i="11"/>
  <c r="F63" i="11"/>
  <c r="F65" i="11"/>
  <c r="K65" i="11" s="1"/>
  <c r="F67" i="11"/>
  <c r="K67" i="11" s="1"/>
  <c r="F69" i="11"/>
  <c r="K69" i="11" s="1"/>
  <c r="F71" i="11"/>
  <c r="F73" i="11"/>
  <c r="F75" i="11"/>
  <c r="F77" i="11"/>
  <c r="K77" i="11" s="1"/>
  <c r="F79" i="11"/>
  <c r="F81" i="11"/>
  <c r="K81" i="11" s="1"/>
  <c r="F83" i="11"/>
  <c r="F85" i="11"/>
  <c r="F87" i="11"/>
  <c r="F89" i="11"/>
  <c r="K89" i="11" s="1"/>
  <c r="F91" i="11"/>
  <c r="K91" i="11" s="1"/>
  <c r="F93" i="11"/>
  <c r="F95" i="11"/>
  <c r="K95" i="11" s="1"/>
  <c r="F97" i="11"/>
  <c r="K97" i="11" s="1"/>
  <c r="F99" i="11"/>
  <c r="F101" i="11"/>
  <c r="K101" i="11" s="1"/>
  <c r="F103" i="11"/>
  <c r="F105" i="11"/>
  <c r="K105" i="11"/>
  <c r="I10" i="13"/>
  <c r="I10" i="29"/>
  <c r="I10" i="11"/>
  <c r="F10" i="27"/>
  <c r="I10" i="27"/>
  <c r="I10" i="7"/>
  <c r="I10" i="15"/>
  <c r="I10" i="19"/>
  <c r="I10" i="3"/>
  <c r="K10" i="3" s="1"/>
  <c r="K70" i="3" l="1"/>
  <c r="K62" i="3"/>
  <c r="K33" i="3"/>
  <c r="K17" i="3"/>
  <c r="K10" i="27"/>
  <c r="K87" i="11"/>
  <c r="K73" i="11"/>
  <c r="K55" i="11"/>
  <c r="I10" i="9"/>
  <c r="I10" i="5"/>
  <c r="I10" i="23"/>
  <c r="F10" i="11"/>
  <c r="F10" i="9"/>
  <c r="K10" i="9" s="1"/>
  <c r="F10" i="5"/>
  <c r="F10" i="19"/>
  <c r="K10" i="19" s="1"/>
  <c r="F10" i="23"/>
  <c r="K10" i="23" s="1"/>
  <c r="K10" i="11"/>
  <c r="F10" i="29"/>
  <c r="K10" i="29" s="1"/>
  <c r="I13" i="11"/>
  <c r="K13" i="11" s="1"/>
  <c r="I15" i="11"/>
  <c r="K15" i="11" s="1"/>
  <c r="I21" i="11"/>
  <c r="K21" i="11" s="1"/>
  <c r="I23" i="11"/>
  <c r="K23" i="11" s="1"/>
  <c r="I25" i="11"/>
  <c r="K25" i="11" s="1"/>
  <c r="I27" i="11"/>
  <c r="K27" i="11" s="1"/>
  <c r="I29" i="11"/>
  <c r="K29" i="11" s="1"/>
  <c r="I31" i="11"/>
  <c r="K31" i="11" s="1"/>
  <c r="I33" i="11"/>
  <c r="K33" i="11" s="1"/>
  <c r="I37" i="11"/>
  <c r="K37" i="11" s="1"/>
  <c r="I39" i="11"/>
  <c r="K39" i="11" s="1"/>
  <c r="I41" i="11"/>
  <c r="K41" i="11" s="1"/>
  <c r="I53" i="11"/>
  <c r="K53" i="11" s="1"/>
  <c r="I61" i="11"/>
  <c r="K61" i="11" s="1"/>
  <c r="I75" i="11"/>
  <c r="K75" i="11" s="1"/>
  <c r="I79" i="11"/>
  <c r="I83" i="11"/>
  <c r="K83" i="11" s="1"/>
  <c r="I85" i="11"/>
  <c r="K85" i="11" s="1"/>
  <c r="I93" i="11"/>
  <c r="K93" i="11" s="1"/>
  <c r="I99" i="11"/>
  <c r="K99" i="11" s="1"/>
  <c r="K50" i="11"/>
  <c r="K79" i="11"/>
  <c r="K82" i="11"/>
  <c r="K71" i="11"/>
  <c r="K63" i="11"/>
  <c r="K34" i="11"/>
  <c r="K46" i="11"/>
  <c r="K60" i="11"/>
  <c r="K10" i="5"/>
  <c r="I10" i="14"/>
  <c r="K10" i="25"/>
  <c r="F10" i="12"/>
  <c r="F10" i="14"/>
  <c r="F10" i="35"/>
  <c r="F10" i="13"/>
  <c r="K10" i="13" s="1"/>
  <c r="F10" i="21"/>
  <c r="K10" i="17"/>
  <c r="K10" i="31"/>
  <c r="I10" i="12"/>
  <c r="K10" i="12" s="1"/>
  <c r="F10" i="15"/>
  <c r="K10" i="15" s="1"/>
  <c r="I10" i="35"/>
  <c r="K10" i="35" s="1"/>
  <c r="F10" i="7"/>
  <c r="K10" i="7" s="1"/>
  <c r="K10" i="21"/>
  <c r="K10" i="14" l="1"/>
</calcChain>
</file>

<file path=xl/sharedStrings.xml><?xml version="1.0" encoding="utf-8"?>
<sst xmlns="http://schemas.openxmlformats.org/spreadsheetml/2006/main" count="1239" uniqueCount="294">
  <si>
    <t>PATIENT REVENUE SCREENING VARIABLES</t>
  </si>
  <si>
    <t>GROSS</t>
  </si>
  <si>
    <t>REVENUE</t>
  </si>
  <si>
    <t>ACMVU</t>
  </si>
  <si>
    <t>BK1.003</t>
  </si>
  <si>
    <t>A P D</t>
  </si>
  <si>
    <t>BK1.005</t>
  </si>
  <si>
    <t>NET</t>
  </si>
  <si>
    <t>BK1.007</t>
  </si>
  <si>
    <t>OPERATING</t>
  </si>
  <si>
    <t>EXPENSES</t>
  </si>
  <si>
    <t>SUPPLEMENTAL PRIMARY SCREENING VARIABLES</t>
  </si>
  <si>
    <t>BK1.009</t>
  </si>
  <si>
    <t>APD</t>
  </si>
  <si>
    <t>BK1.011</t>
  </si>
  <si>
    <t xml:space="preserve">LENGTH OF STAY </t>
  </si>
  <si>
    <t>PATIENT</t>
  </si>
  <si>
    <t>DAYS</t>
  </si>
  <si>
    <t>L O S</t>
  </si>
  <si>
    <t>BK1.012</t>
  </si>
  <si>
    <t>TOTAL</t>
  </si>
  <si>
    <t>%</t>
  </si>
  <si>
    <t>BK1.013</t>
  </si>
  <si>
    <t>BEDS</t>
  </si>
  <si>
    <t>BK1.014</t>
  </si>
  <si>
    <t>BK1.015</t>
  </si>
  <si>
    <t>CASEMIX INDEX</t>
  </si>
  <si>
    <t>CMI</t>
  </si>
  <si>
    <t>BK1.016</t>
  </si>
  <si>
    <t>OTHER AGGREGATE SCREENING VARIABLES</t>
  </si>
  <si>
    <t>SALARIES &amp;</t>
  </si>
  <si>
    <t>WAGES</t>
  </si>
  <si>
    <t>BK1.018</t>
  </si>
  <si>
    <t>EMPLOYEE</t>
  </si>
  <si>
    <t>BENEFITS</t>
  </si>
  <si>
    <t>BK1.020</t>
  </si>
  <si>
    <t>FEES</t>
  </si>
  <si>
    <t>BK1.022</t>
  </si>
  <si>
    <t>SUPPLIES</t>
  </si>
  <si>
    <t>BK1.024</t>
  </si>
  <si>
    <t>PURCHASED</t>
  </si>
  <si>
    <t>SERVICES</t>
  </si>
  <si>
    <t>BK1.026</t>
  </si>
  <si>
    <t>EXPENSE</t>
  </si>
  <si>
    <t>BK1.028</t>
  </si>
  <si>
    <t>RENT/LEASE</t>
  </si>
  <si>
    <t>BK1.030</t>
  </si>
  <si>
    <t>INTEREST</t>
  </si>
  <si>
    <t>BK1.034</t>
  </si>
  <si>
    <t>PAID HRS</t>
  </si>
  <si>
    <t>BK1.OO1</t>
  </si>
  <si>
    <t>LICNO</t>
  </si>
  <si>
    <t>HOSPITAL</t>
  </si>
  <si>
    <t>TOTAL PATIENT REVENUE/ACMVU</t>
  </si>
  <si>
    <t>TOTAL PATIENT REVENUE/APD</t>
  </si>
  <si>
    <t>NET PATIENT REVENUE/ACMVU</t>
  </si>
  <si>
    <t>OPERATING EXPENSES/ACMVU</t>
  </si>
  <si>
    <t>OPERATING EXPENSES/APD</t>
  </si>
  <si>
    <t>EXPLANATORY SCREENING VARIABLES</t>
  </si>
  <si>
    <t xml:space="preserve"> % OF INTENSIVE TO TOTAL PATIENT DAYS</t>
  </si>
  <si>
    <t>PERCENT OCCUPANCY OF LICENSED BEDS</t>
  </si>
  <si>
    <t>PERCENT OCCUPANCY OF AVAILABLE BEDS</t>
  </si>
  <si>
    <t>SALARIES &amp; WAGES /ACMVU</t>
  </si>
  <si>
    <t>EMPLOYEE BENEFITS /ACMVU</t>
  </si>
  <si>
    <t>PROFESSIONAL FEES /ACMVU</t>
  </si>
  <si>
    <t>SUPPLIES EXPENSES /ACMVU</t>
  </si>
  <si>
    <t>PURCHASED SERVICES /ACMVU</t>
  </si>
  <si>
    <t>DEPRECIATION EXPENSE /ACMVU</t>
  </si>
  <si>
    <t>RENTALS &amp; LEASES /ACMVU</t>
  </si>
  <si>
    <t>TOTAL INTEREST /ACMVU</t>
  </si>
  <si>
    <t>TOTAL PAID HOURS/ ACMVU</t>
  </si>
  <si>
    <t>PAGE</t>
  </si>
  <si>
    <t>Full</t>
  </si>
  <si>
    <t>Inpatient</t>
  </si>
  <si>
    <t xml:space="preserve">Outpatient </t>
  </si>
  <si>
    <t>Total</t>
  </si>
  <si>
    <t>Other</t>
  </si>
  <si>
    <t>Purchased</t>
  </si>
  <si>
    <t>Depreciation</t>
  </si>
  <si>
    <t>Bad</t>
  </si>
  <si>
    <t xml:space="preserve">Other </t>
  </si>
  <si>
    <t>Net</t>
  </si>
  <si>
    <t>Non Operating</t>
  </si>
  <si>
    <t>Net Revenue</t>
  </si>
  <si>
    <t xml:space="preserve">Federal </t>
  </si>
  <si>
    <t>Time</t>
  </si>
  <si>
    <t>Gross</t>
  </si>
  <si>
    <t>Contractual</t>
  </si>
  <si>
    <t>Administrative</t>
  </si>
  <si>
    <t>Deducts From</t>
  </si>
  <si>
    <t xml:space="preserve">Operating </t>
  </si>
  <si>
    <t>Tax</t>
  </si>
  <si>
    <t>Operating</t>
  </si>
  <si>
    <t>Professional</t>
  </si>
  <si>
    <t>Services</t>
  </si>
  <si>
    <t>Rentals</t>
  </si>
  <si>
    <t>Licenses &amp;</t>
  </si>
  <si>
    <t>Debt</t>
  </si>
  <si>
    <t>Direct</t>
  </si>
  <si>
    <t>Before Extr.</t>
  </si>
  <si>
    <t>Extraordinary</t>
  </si>
  <si>
    <t>Income</t>
  </si>
  <si>
    <t>Licno</t>
  </si>
  <si>
    <t>Hospital</t>
  </si>
  <si>
    <t>Year</t>
  </si>
  <si>
    <t>Equivalents</t>
  </si>
  <si>
    <t>Revenue</t>
  </si>
  <si>
    <t>Adjustments</t>
  </si>
  <si>
    <t>Charity</t>
  </si>
  <si>
    <t>Salaries</t>
  </si>
  <si>
    <t>Benefits</t>
  </si>
  <si>
    <t>Fees</t>
  </si>
  <si>
    <t>Supplies</t>
  </si>
  <si>
    <t>Utilities</t>
  </si>
  <si>
    <t>Leases</t>
  </si>
  <si>
    <t>Insurance</t>
  </si>
  <si>
    <t>Taxes</t>
  </si>
  <si>
    <t>Interest</t>
  </si>
  <si>
    <t>Expense</t>
  </si>
  <si>
    <t>Expenses</t>
  </si>
  <si>
    <t>Items</t>
  </si>
  <si>
    <t>DPLLICNO</t>
  </si>
  <si>
    <t>DPLHOSPNAME</t>
  </si>
  <si>
    <t>YEAR</t>
  </si>
  <si>
    <t>YCSFTE</t>
  </si>
  <si>
    <t>YCSIPR</t>
  </si>
  <si>
    <t>YCSOPR</t>
  </si>
  <si>
    <t>TYCSPSR</t>
  </si>
  <si>
    <t>YCSCA</t>
  </si>
  <si>
    <t>YCSCUC</t>
  </si>
  <si>
    <t>YCSOAA</t>
  </si>
  <si>
    <t>TYCSDFR</t>
  </si>
  <si>
    <t>TYCSNPSR</t>
  </si>
  <si>
    <t>YCSOOR</t>
  </si>
  <si>
    <t>YCSTR</t>
  </si>
  <si>
    <t>TYCSOR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</si>
  <si>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</si>
  <si>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</si>
  <si>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</si>
  <si>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</si>
  <si>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</si>
  <si>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</si>
  <si>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</si>
  <si>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</si>
  <si>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</si>
  <si>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</si>
  <si>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</si>
  <si>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</si>
  <si>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</si>
  <si>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TYCSOE</t>
  </si>
  <si>
    <t>TYCSNOR</t>
  </si>
  <si>
    <t>YCSNORNE</t>
  </si>
  <si>
    <t>TYCSNRBEI</t>
  </si>
  <si>
    <t>YCSEI</t>
  </si>
  <si>
    <t>YCSFIT</t>
  </si>
  <si>
    <t>TYCSNRE</t>
  </si>
  <si>
    <t>TCALAPD</t>
  </si>
  <si>
    <t>TCALAA</t>
  </si>
  <si>
    <t>TYACVU</t>
  </si>
  <si>
    <t>YCASEMX</t>
  </si>
  <si>
    <t>Net Patient</t>
  </si>
  <si>
    <t>Service</t>
  </si>
  <si>
    <t>Patient</t>
  </si>
  <si>
    <t xml:space="preserve">Total </t>
  </si>
  <si>
    <t>Beds</t>
  </si>
  <si>
    <t xml:space="preserve">Beds </t>
  </si>
  <si>
    <t>Days</t>
  </si>
  <si>
    <t>Admissions</t>
  </si>
  <si>
    <t>Licensed</t>
  </si>
  <si>
    <t>Available</t>
  </si>
  <si>
    <t>YHPDYS</t>
  </si>
  <si>
    <t>YADMISAP</t>
  </si>
  <si>
    <t>YTBL</t>
  </si>
  <si>
    <t>TYBA</t>
  </si>
  <si>
    <t>Intensive</t>
  </si>
  <si>
    <t>YUTS</t>
  </si>
  <si>
    <t>Adjusted</t>
  </si>
  <si>
    <t>Case Mix</t>
  </si>
  <si>
    <t>Values</t>
  </si>
  <si>
    <t>Case</t>
  </si>
  <si>
    <t>Mix</t>
  </si>
  <si>
    <t>CHANGE</t>
  </si>
  <si>
    <t xml:space="preserve">PER </t>
  </si>
  <si>
    <t>PER</t>
  </si>
  <si>
    <t>ADMITS</t>
  </si>
  <si>
    <t>ICU</t>
  </si>
  <si>
    <t>PRO</t>
  </si>
  <si>
    <t>DEPREC.</t>
  </si>
  <si>
    <t>LIC.</t>
  </si>
  <si>
    <t>AVAIL.</t>
  </si>
  <si>
    <t>SNF</t>
  </si>
  <si>
    <t>ATC</t>
  </si>
  <si>
    <t>Avail.</t>
  </si>
  <si>
    <t>YSNF</t>
  </si>
  <si>
    <t>YATC</t>
  </si>
  <si>
    <t>BHC FAIRFAX HOSPITAL</t>
  </si>
  <si>
    <t>CAPITAL MEDICAL CENTER</t>
  </si>
  <si>
    <t>CASCADE MEDICAL CENTER</t>
  </si>
  <si>
    <t>CASCADE VALLEY HOSPITAL</t>
  </si>
  <si>
    <t>CENTRAL WASHINGTON HOSPITAL</t>
  </si>
  <si>
    <t>COLUMBIA BASIN HOSPITAL</t>
  </si>
  <si>
    <t>DAYTON GENERAL HOSPITAL</t>
  </si>
  <si>
    <t>FERRY COUNTY MEMORIAL HOSPITAL</t>
  </si>
  <si>
    <t>FORKS COMMUNITY HOSPITAL</t>
  </si>
  <si>
    <t>GARFIELD COUNTY MEMORIAL HOSPITAL</t>
  </si>
  <si>
    <t>GRAYS HARBOR COMMUNITY HOSPITAL</t>
  </si>
  <si>
    <t>HARBORVIEW MEDICAL CENTER</t>
  </si>
  <si>
    <t>ISLAND HOSPITAL</t>
  </si>
  <si>
    <t>LAKE CHELAN COMMUNITY HOSPITAL</t>
  </si>
  <si>
    <t>LINCOLN HOSPITAL</t>
  </si>
  <si>
    <t>LOURDES COUNSELING CENTER</t>
  </si>
  <si>
    <t>LOURDES MEDICAL CENTER</t>
  </si>
  <si>
    <t>MASON GENERAL HOSPITAL</t>
  </si>
  <si>
    <t>MORTON GENERAL HOSPITAL</t>
  </si>
  <si>
    <t>NORTH VALLEY HOSPITAL</t>
  </si>
  <si>
    <t>OCEAN BEACH HOSPITAL</t>
  </si>
  <si>
    <t>OTHELLO COMMUNITY HOSPITAL</t>
  </si>
  <si>
    <t>OVERLAKE HOSPITAL MEDICAL CENTER</t>
  </si>
  <si>
    <t>PROVIDENCE CENTRALIA HOSPITAL</t>
  </si>
  <si>
    <t>SKYLINE HOSPITAL</t>
  </si>
  <si>
    <t>SUNNYSIDE COMMUNITY HOSPITAL</t>
  </si>
  <si>
    <t>TRI-STATE MEMORIAL HOSPITAL</t>
  </si>
  <si>
    <t>VALLEY GENERAL HOSPITAL</t>
  </si>
  <si>
    <t>VIRGINIA MASON MEDICAL CENTER</t>
  </si>
  <si>
    <t>WALLA WALLA GENERAL HOSPITAL</t>
  </si>
  <si>
    <t>WHIDBEY GENERAL HOSPITAL</t>
  </si>
  <si>
    <t>WHITMAN HOSPITAL AND MEDICAL CENTER</t>
  </si>
  <si>
    <t>WILLAPA HARBOR HOSPITAL</t>
  </si>
  <si>
    <t>YAKIMA VALLEY MEMORIAL HOSPITAL</t>
  </si>
  <si>
    <t>ACCTNO</t>
  </si>
  <si>
    <t>SEATTLE CANCER CARE ALLIANCE</t>
  </si>
  <si>
    <t>SNOQUALMIE VALLEY HOSPITAL</t>
  </si>
  <si>
    <t>TOPPENISH COMMUNITY HOSPITAL</t>
  </si>
  <si>
    <t>SKAGIT VALLEY HOSPITAL</t>
  </si>
  <si>
    <t>HARRISON MEDICAL CENTER</t>
  </si>
  <si>
    <t>HIGHLINE MEDICAL CENTER</t>
  </si>
  <si>
    <t>LEGACY SALMON CREEK HOSPITAL</t>
  </si>
  <si>
    <t>MID VALLEY HOSPITAL</t>
  </si>
  <si>
    <t>OLYMPIC MEDICAL CENTER</t>
  </si>
  <si>
    <t>PULLMAN REGIONAL HOSPITAL</t>
  </si>
  <si>
    <t>UNIVERSITY OF WASHINGTON MEDICAL CENTER</t>
  </si>
  <si>
    <t>PROVIDENCE HOLY FAMILY HOSPITAL</t>
  </si>
  <si>
    <t>PROVIDENCE MOUNT CARMEL HOSPITAL</t>
  </si>
  <si>
    <t>PROVIDENCE SACRED HEART MEDICAL CENTER</t>
  </si>
  <si>
    <t>SEATTLE CHILDRENS HOSPITAL</t>
  </si>
  <si>
    <t>PROVIDENCE REGIONAL MEDICAL CENTER EVERETT</t>
  </si>
  <si>
    <t>YAKIMA REGIONAL MEDICAL AND CARDIAC CENTER</t>
  </si>
  <si>
    <t>QUINCY VALLEY MEDICAL CENTER</t>
  </si>
  <si>
    <t>KADLEC REGIONAL MEDICAL CENTER</t>
  </si>
  <si>
    <t>MARY BRIDGE CHILDRENS HEALTH CENTER</t>
  </si>
  <si>
    <t>NAVOS</t>
  </si>
  <si>
    <t>SWEDISH EDMONDS</t>
  </si>
  <si>
    <t>KLICKITAT VALLEY HEALTH</t>
  </si>
  <si>
    <t>THREE RIVERS HOSPITAL</t>
  </si>
  <si>
    <t>DEACONESS HOSPITAL</t>
  </si>
  <si>
    <t>PMH MEDICAL CENTER</t>
  </si>
  <si>
    <t>PEACEHEALTH SOUTHWEST MEDICAL CENTER</t>
  </si>
  <si>
    <t>REGIONAL HOSPITAL</t>
  </si>
  <si>
    <t>WENATCHEE VALLEY HOSPITAL</t>
  </si>
  <si>
    <t>JEFFERSON HEALTHCARE</t>
  </si>
  <si>
    <t>UW MEDICINE/NORTHWEST HOSPITAL</t>
  </si>
  <si>
    <t>KITTITAS VALLEY HEALTHCARE</t>
  </si>
  <si>
    <t>UW MEDICINE/VALLEY MEDICAL CENTER</t>
  </si>
  <si>
    <t>EVERGREENHEALTH MEDICAL CENTER</t>
  </si>
  <si>
    <t>MULTICARE AUBURN MEDICAL CENTER</t>
  </si>
  <si>
    <t>PEACEHEALTH PEACE ISLAND MEDICAL CENTER</t>
  </si>
  <si>
    <t>SUMMIT PACIFIC MEDICAL CENTER</t>
  </si>
  <si>
    <t>PEACEHEALTH UNITED GENERAL MEDICAL CENTER</t>
  </si>
  <si>
    <t>SWEDISH MEDICAL CENTER - FIRST HILL</t>
  </si>
  <si>
    <t>SWEDISH MEDICAL CENTER - CHERRY HILL</t>
  </si>
  <si>
    <t>GROUP HEALTH CENTRAL HOSPITAL</t>
  </si>
  <si>
    <t>NEWPORT HOSPITAL AND HEALTH SERVICES</t>
  </si>
  <si>
    <t>PEACEHEALTH ST JOHN MEDICAL CENTER</t>
  </si>
  <si>
    <t>ST JOSEPH MEDICAL CENTER</t>
  </si>
  <si>
    <t>ST ELIZABETH HOSPITAL</t>
  </si>
  <si>
    <t>TRIOS HEALTH</t>
  </si>
  <si>
    <t>PROVIDENCE ST MARY MEDICAL CENTER</t>
  </si>
  <si>
    <t>SAMARITAN HEALTHCARE</t>
  </si>
  <si>
    <t>ODESSA MEMORIAL HEALTHCARE CENTER</t>
  </si>
  <si>
    <t>MULTICARE GOOD SAMARITAN</t>
  </si>
  <si>
    <t>EAST ADAMS RURAL HEALTHCARE</t>
  </si>
  <si>
    <t>ST CLARE HOSPITAL</t>
  </si>
  <si>
    <t>PEACEHEALTH ST JOSEPH HOSPITAL</t>
  </si>
  <si>
    <t>KINDRED HOSPITAL SEATTLE - NORTHGATE</t>
  </si>
  <si>
    <t>COULEE MEDICAL CENTER</t>
  </si>
  <si>
    <t>ST LUKES REHABILIATION INSTITUTE</t>
  </si>
  <si>
    <t>PROVIDENCE ST PETER HOSPITAL</t>
  </si>
  <si>
    <t>TACOMA GENERAL/ALLENMORE HOSPITAL</t>
  </si>
  <si>
    <t>VALLEY HOSPITAL</t>
  </si>
  <si>
    <t>PROVIDENCE ST JOSEPHS HOSPITAL</t>
  </si>
  <si>
    <t>ST FRANCIS COMMUNITY HOSPITAL</t>
  </si>
  <si>
    <t>ST ANTHONY HOSPITAL</t>
  </si>
  <si>
    <t>SWEDISH MEDICAL CENTER - ISSAQUAH CAMPUS</t>
  </si>
  <si>
    <t>Cascade Behavioral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</si>
</sst>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;;;"/>
    <numFmt numFmtId="165" formatCode="#,##0.00000_);\(#,##0.00000\)"/>
    <numFmt numFmtId="166" formatCode="0.0000"/>
    <numFmt numFmtId="167" formatCode="0.00000"/>
    <numFmt numFmtId="168" formatCode="0.00000_);\(0.00000\)"/>
    <numFmt numFmtId="169" formatCode="General_)"/>
    <numFmt numFmtId="170" formatCode="0_)"/>
    <numFmt numFmtId="171" formatCode="#,##0.000000_);\(#,##0.000000\)"/>
  </numFmts>
  <fonts count="9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0"/>
      <name val="Courier New"/>
      <family val="3"/>
    </font>
    <font>
      <sz val="10"/>
      <color indexed="12"/>
      <name val="Courier New"/>
      <family val="3"/>
    </font>
    <font>
      <sz val="10"/>
      <color indexed="12"/>
      <name val="Courier"/>
      <family val="3"/>
    </font>
    <font>
      <sz val="10"/>
      <color indexed="12"/>
      <name val="Arial"/>
      <family val="2"/>
    </font>
    <font>
      <sz val="10"/>
      <name val="Arial"/>
      <family val="2"/>
    </font>
    <font>
      <b/>
      <sz val="10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1">
    <xf numFmtId="0" fontId="0" fillId="0" borderId="0" xfId="0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Protection="1"/>
    <xf numFmtId="0" fontId="0" fillId="0" borderId="0" xfId="0" quotePrefix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0" fillId="0" borderId="0" xfId="0" applyAlignment="1" applyProtection="1">
      <alignment horizontal="centerContinuous"/>
    </xf>
    <xf numFmtId="164" fontId="0" fillId="0" borderId="0" xfId="0" applyNumberFormat="1" applyAlignment="1" applyProtection="1">
      <alignment horizontal="centerContinuous"/>
    </xf>
    <xf numFmtId="0" fontId="0" fillId="0" borderId="0" xfId="0" quotePrefix="1" applyAlignment="1">
      <alignment horizontal="centerContinuous"/>
    </xf>
    <xf numFmtId="3" fontId="0" fillId="0" borderId="0" xfId="0" applyNumberFormat="1"/>
    <xf numFmtId="4" fontId="0" fillId="0" borderId="0" xfId="0" applyNumberFormat="1"/>
    <xf numFmtId="10" fontId="0" fillId="0" borderId="0" xfId="0" applyNumberFormat="1"/>
    <xf numFmtId="37" fontId="0" fillId="0" borderId="0" xfId="0" applyNumberFormat="1"/>
    <xf numFmtId="0" fontId="0" fillId="0" borderId="0" xfId="0" quotePrefix="1" applyAlignment="1">
      <alignment horizontal="center"/>
    </xf>
    <xf numFmtId="0" fontId="2" fillId="0" borderId="0" xfId="0" applyFont="1" applyAlignment="1">
      <alignment horizontal="centerContinuous"/>
    </xf>
    <xf numFmtId="0" fontId="2" fillId="0" borderId="0" xfId="0" applyFont="1" applyAlignment="1" applyProtection="1">
      <alignment horizontal="centerContinuous"/>
    </xf>
    <xf numFmtId="0" fontId="2" fillId="0" borderId="0" xfId="0" applyFont="1"/>
    <xf numFmtId="0" fontId="2" fillId="0" borderId="0" xfId="0" applyFont="1" applyAlignment="1" applyProtection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Protection="1"/>
    <xf numFmtId="164" fontId="2" fillId="0" borderId="0" xfId="0" applyNumberFormat="1" applyFont="1" applyAlignment="1" applyProtection="1">
      <alignment horizontal="centerContinuous"/>
    </xf>
    <xf numFmtId="0" fontId="2" fillId="0" borderId="0" xfId="0" quotePrefix="1" applyFont="1" applyAlignment="1">
      <alignment horizontal="center"/>
    </xf>
    <xf numFmtId="3" fontId="2" fillId="0" borderId="0" xfId="0" applyNumberFormat="1" applyFont="1"/>
    <xf numFmtId="4" fontId="2" fillId="0" borderId="0" xfId="0" applyNumberFormat="1" applyFont="1"/>
    <xf numFmtId="166" fontId="0" fillId="0" borderId="0" xfId="0" applyNumberFormat="1"/>
    <xf numFmtId="10" fontId="2" fillId="0" borderId="0" xfId="0" applyNumberFormat="1" applyFont="1"/>
    <xf numFmtId="167" fontId="0" fillId="0" borderId="0" xfId="0" applyNumberFormat="1" applyAlignment="1">
      <alignment horizontal="centerContinuous"/>
    </xf>
    <xf numFmtId="167" fontId="0" fillId="0" borderId="0" xfId="0" applyNumberFormat="1"/>
    <xf numFmtId="167" fontId="0" fillId="0" borderId="0" xfId="0" applyNumberFormat="1" applyProtection="1"/>
    <xf numFmtId="167" fontId="0" fillId="0" borderId="0" xfId="0" applyNumberFormat="1" applyAlignment="1" applyProtection="1">
      <alignment horizontal="center"/>
    </xf>
    <xf numFmtId="167" fontId="0" fillId="0" borderId="0" xfId="0" applyNumberFormat="1" applyAlignment="1" applyProtection="1">
      <alignment horizontal="centerContinuous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2" borderId="0" xfId="0" applyNumberFormat="1" applyFont="1" applyFill="1" applyAlignment="1">
      <alignment horizontal="center"/>
    </xf>
    <xf numFmtId="3" fontId="3" fillId="0" borderId="0" xfId="0" applyNumberFormat="1" applyFont="1"/>
    <xf numFmtId="0" fontId="3" fillId="0" borderId="0" xfId="0" applyFont="1"/>
    <xf numFmtId="3" fontId="3" fillId="0" borderId="0" xfId="0" quotePrefix="1" applyNumberFormat="1" applyFont="1" applyAlignment="1">
      <alignment horizontal="center"/>
    </xf>
    <xf numFmtId="3" fontId="3" fillId="2" borderId="0" xfId="0" applyNumberFormat="1" applyFont="1" applyFill="1"/>
    <xf numFmtId="0" fontId="4" fillId="0" borderId="0" xfId="0" applyFont="1" applyAlignment="1" applyProtection="1">
      <alignment horizontal="center"/>
      <protection locked="0"/>
    </xf>
    <xf numFmtId="3" fontId="4" fillId="0" borderId="0" xfId="0" applyNumberFormat="1" applyFont="1" applyAlignment="1" applyProtection="1">
      <alignment horizontal="center"/>
      <protection locked="0"/>
    </xf>
    <xf numFmtId="3" fontId="4" fillId="2" borderId="0" xfId="0" applyNumberFormat="1" applyFont="1" applyFill="1" applyAlignment="1" applyProtection="1">
      <alignment horizontal="center"/>
      <protection locked="0"/>
    </xf>
    <xf numFmtId="37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37" fontId="3" fillId="0" borderId="0" xfId="0" applyNumberFormat="1" applyFont="1"/>
    <xf numFmtId="3" fontId="4" fillId="2" borderId="0" xfId="0" applyNumberFormat="1" applyFont="1" applyFill="1" applyProtection="1">
      <protection locked="0"/>
    </xf>
    <xf numFmtId="168" fontId="3" fillId="0" borderId="0" xfId="0" applyNumberFormat="1" applyFont="1"/>
    <xf numFmtId="0" fontId="3" fillId="0" borderId="0" xfId="0" applyFont="1" applyAlignment="1" applyProtection="1">
      <alignment horizontal="center"/>
    </xf>
    <xf numFmtId="169" fontId="3" fillId="0" borderId="0" xfId="0" applyNumberFormat="1" applyFont="1" applyAlignment="1" applyProtection="1">
      <alignment horizontal="center"/>
    </xf>
    <xf numFmtId="37" fontId="4" fillId="0" borderId="0" xfId="0" applyNumberFormat="1" applyFont="1" applyAlignment="1" applyProtection="1">
      <alignment horizontal="left"/>
      <protection locked="0"/>
    </xf>
    <xf numFmtId="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/>
    <xf numFmtId="3" fontId="4" fillId="0" borderId="0" xfId="0" applyNumberFormat="1" applyFont="1" applyProtection="1">
      <protection locked="0"/>
    </xf>
    <xf numFmtId="165" fontId="0" fillId="0" borderId="0" xfId="0" applyNumberFormat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39" fontId="7" fillId="0" borderId="0" xfId="0" applyNumberFormat="1" applyFont="1"/>
    <xf numFmtId="37" fontId="7" fillId="0" borderId="0" xfId="0" applyNumberFormat="1" applyFont="1"/>
    <xf numFmtId="0" fontId="6" fillId="0" borderId="0" xfId="0" quotePrefix="1" applyFont="1" applyAlignment="1" applyProtection="1">
      <alignment horizontal="left"/>
      <protection locked="0"/>
    </xf>
    <xf numFmtId="0" fontId="6" fillId="0" borderId="0" xfId="0" applyFont="1" applyFill="1"/>
    <xf numFmtId="0" fontId="7" fillId="0" borderId="0" xfId="0" applyFont="1"/>
    <xf numFmtId="169" fontId="0" fillId="0" borderId="0" xfId="0" applyNumberFormat="1" applyAlignment="1" applyProtection="1">
      <alignment horizontal="left"/>
    </xf>
    <xf numFmtId="169" fontId="0" fillId="0" borderId="0" xfId="0" applyNumberFormat="1" applyAlignment="1" applyProtection="1">
      <alignment horizontal="center"/>
    </xf>
    <xf numFmtId="37" fontId="5" fillId="0" borderId="0" xfId="0" applyNumberFormat="1" applyFont="1" applyAlignment="1" applyProtection="1">
      <alignment horizontal="center"/>
      <protection locked="0"/>
    </xf>
    <xf numFmtId="37" fontId="5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170" fontId="6" fillId="0" borderId="0" xfId="0" applyNumberFormat="1" applyFont="1" applyProtection="1">
      <protection locked="0"/>
    </xf>
    <xf numFmtId="169" fontId="7" fillId="0" borderId="0" xfId="0" applyNumberFormat="1" applyFont="1" applyAlignment="1" applyProtection="1">
      <alignment horizontal="left"/>
    </xf>
    <xf numFmtId="165" fontId="7" fillId="0" borderId="0" xfId="0" applyNumberFormat="1" applyFont="1"/>
    <xf numFmtId="169" fontId="6" fillId="0" borderId="0" xfId="0" applyNumberFormat="1" applyFont="1" applyProtection="1">
      <protection locked="0"/>
    </xf>
    <xf numFmtId="169" fontId="7" fillId="0" borderId="0" xfId="0" quotePrefix="1" applyNumberFormat="1" applyFont="1" applyAlignment="1" applyProtection="1">
      <alignment horizontal="left"/>
    </xf>
    <xf numFmtId="169" fontId="7" fillId="0" borderId="0" xfId="0" applyNumberFormat="1" applyFont="1" applyProtection="1"/>
    <xf numFmtId="37" fontId="7" fillId="0" borderId="0" xfId="0" applyNumberFormat="1" applyFont="1" applyProtection="1"/>
    <xf numFmtId="37" fontId="6" fillId="0" borderId="0" xfId="0" applyNumberFormat="1" applyFont="1" applyProtection="1">
      <protection locked="0"/>
    </xf>
    <xf numFmtId="1" fontId="2" fillId="0" borderId="0" xfId="0" applyNumberFormat="1" applyFont="1" applyAlignment="1">
      <alignment horizontal="center"/>
    </xf>
    <xf numFmtId="39" fontId="1" fillId="0" borderId="0" xfId="3" applyNumberFormat="1"/>
    <xf numFmtId="37" fontId="1" fillId="0" borderId="0" xfId="3" applyNumberFormat="1"/>
    <xf numFmtId="169" fontId="6" fillId="0" borderId="0" xfId="0" applyNumberFormat="1" applyFont="1" applyAlignment="1" applyProtection="1">
      <alignment horizontal="left"/>
      <protection locked="0"/>
    </xf>
    <xf numFmtId="37" fontId="1" fillId="0" borderId="0" xfId="4" applyNumberFormat="1"/>
    <xf numFmtId="165" fontId="1" fillId="0" borderId="0" xfId="4" applyNumberFormat="1"/>
    <xf numFmtId="0" fontId="1" fillId="0" borderId="0" xfId="2"/>
    <xf numFmtId="39" fontId="1" fillId="0" borderId="0" xfId="2" applyNumberFormat="1"/>
    <xf numFmtId="37" fontId="1" fillId="0" borderId="0" xfId="2" applyNumberFormat="1"/>
    <xf numFmtId="0" fontId="8" fillId="0" borderId="0" xfId="0" quotePrefix="1" applyFont="1" applyAlignment="1" applyProtection="1">
      <alignment horizontal="center"/>
    </xf>
    <xf numFmtId="3" fontId="3" fillId="0" borderId="0" xfId="0" applyNumberFormat="1" applyFont="1" applyAlignment="1">
      <alignment horizontal="right"/>
    </xf>
    <xf numFmtId="0" fontId="7" fillId="0" borderId="0" xfId="0" applyFont="1" applyAlignment="1" applyProtection="1">
      <alignment horizontal="center"/>
    </xf>
    <xf numFmtId="171" fontId="7" fillId="0" borderId="0" xfId="0" applyNumberFormat="1" applyFont="1"/>
    <xf numFmtId="0" fontId="1" fillId="0" borderId="0" xfId="1"/>
  </cellXfs>
  <cellStyles count="5">
    <cellStyle name="Normal" xfId="0" builtinId="0"/>
    <cellStyle name="Normal_Aggregate Screens" xfId="1"/>
    <cellStyle name="Normal_DEP" xfId="2"/>
    <cellStyle name="Normal_FS1" xfId="3"/>
    <cellStyle name="Normal_HOS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1"/>
  <sheetViews>
    <sheetView zoomScale="75" workbookViewId="0">
      <selection activeCell="B107" sqref="B107:K107"/>
    </sheetView>
  </sheetViews>
  <sheetFormatPr defaultColWidth="6.88671875" defaultRowHeight="12" x14ac:dyDescent="0.2"/>
  <cols>
    <col min="1" max="1" width="7.21875" style="17" customWidth="1"/>
    <col min="2" max="2" width="6.109375" style="17" bestFit="1" customWidth="1"/>
    <col min="3" max="3" width="42.21875" style="17" customWidth="1"/>
    <col min="4" max="4" width="12" style="17" bestFit="1" customWidth="1"/>
    <col min="5" max="5" width="7.109375" style="17" bestFit="1" customWidth="1"/>
    <col min="6" max="6" width="10" style="17" bestFit="1" customWidth="1"/>
    <col min="7" max="7" width="12" style="17" bestFit="1" customWidth="1"/>
    <col min="8" max="8" width="7.109375" style="17" bestFit="1" customWidth="1"/>
    <col min="9" max="9" width="10" style="17" bestFit="1" customWidth="1"/>
    <col min="10" max="10" width="2.6640625" style="17" customWidth="1"/>
    <col min="11" max="11" width="8.109375" style="17" bestFit="1" customWidth="1"/>
    <col min="12" max="16384" width="6.88671875" style="17"/>
  </cols>
  <sheetData>
    <row r="1" spans="1:11" x14ac:dyDescent="0.2">
      <c r="A1" s="15" t="s">
        <v>50</v>
      </c>
      <c r="B1" s="15"/>
      <c r="C1" s="15"/>
      <c r="D1" s="15"/>
      <c r="E1" s="15"/>
      <c r="F1" s="16"/>
      <c r="G1" s="15"/>
      <c r="H1" s="15"/>
      <c r="I1" s="15"/>
    </row>
    <row r="2" spans="1:11" x14ac:dyDescent="0.2">
      <c r="F2" s="18"/>
      <c r="K2" s="19" t="s">
        <v>71</v>
      </c>
    </row>
    <row r="3" spans="1:11" x14ac:dyDescent="0.2">
      <c r="D3" s="20"/>
      <c r="F3" s="18"/>
      <c r="K3" s="17">
        <v>1</v>
      </c>
    </row>
    <row r="4" spans="1:11" x14ac:dyDescent="0.2">
      <c r="A4" s="16" t="s">
        <v>0</v>
      </c>
      <c r="B4" s="15"/>
      <c r="C4" s="15"/>
      <c r="D4" s="21"/>
      <c r="E4" s="16"/>
      <c r="F4" s="15"/>
      <c r="G4" s="15"/>
      <c r="H4" s="15"/>
      <c r="I4" s="15"/>
    </row>
    <row r="5" spans="1:11" x14ac:dyDescent="0.2">
      <c r="A5" s="16" t="s">
        <v>53</v>
      </c>
      <c r="B5" s="15"/>
      <c r="C5" s="15"/>
      <c r="D5" s="15"/>
      <c r="E5" s="16"/>
      <c r="F5" s="15"/>
      <c r="G5" s="15"/>
      <c r="H5" s="15"/>
      <c r="I5" s="15"/>
    </row>
    <row r="7" spans="1:11" x14ac:dyDescent="0.2">
      <c r="E7" s="77">
        <f>ROUND(+'Aggregate Screens'!C5,0)</f>
        <v>2012</v>
      </c>
      <c r="F7" s="19">
        <f>+E7</f>
        <v>2012</v>
      </c>
      <c r="H7" s="18">
        <f>+F7+1</f>
        <v>2013</v>
      </c>
      <c r="I7" s="19">
        <f>+H7</f>
        <v>2013</v>
      </c>
    </row>
    <row r="8" spans="1:11" x14ac:dyDescent="0.2">
      <c r="A8" s="19"/>
      <c r="B8" s="19"/>
      <c r="C8" s="19"/>
      <c r="D8" s="18" t="s">
        <v>1</v>
      </c>
      <c r="F8" s="22" t="s">
        <v>182</v>
      </c>
      <c r="G8" s="18" t="s">
        <v>1</v>
      </c>
      <c r="I8" s="22" t="s">
        <v>182</v>
      </c>
      <c r="K8" s="19" t="s">
        <v>21</v>
      </c>
    </row>
    <row r="9" spans="1:11" x14ac:dyDescent="0.2">
      <c r="A9" s="19"/>
      <c r="B9" s="19" t="s">
        <v>51</v>
      </c>
      <c r="C9" s="19" t="s">
        <v>52</v>
      </c>
      <c r="D9" s="18" t="s">
        <v>2</v>
      </c>
      <c r="E9" s="18" t="s">
        <v>3</v>
      </c>
      <c r="F9" s="18" t="s">
        <v>3</v>
      </c>
      <c r="G9" s="18" t="s">
        <v>2</v>
      </c>
      <c r="H9" s="18" t="s">
        <v>3</v>
      </c>
      <c r="I9" s="18" t="s">
        <v>3</v>
      </c>
      <c r="K9" s="19" t="s">
        <v>181</v>
      </c>
    </row>
    <row r="10" spans="1:11" x14ac:dyDescent="0.2">
      <c r="B10" s="17">
        <f>+'Aggregate Screens'!A5</f>
        <v>1</v>
      </c>
      <c r="C10" s="17" t="str">
        <f>+'Aggregate Screens'!B5</f>
        <v>SWEDISH MEDICAL CENTER - FIRST HILL</v>
      </c>
      <c r="D10" s="23">
        <f>ROUND(+'Aggregate Screens'!G5,0)</f>
        <v>2827538276</v>
      </c>
      <c r="E10" s="23">
        <f>ROUND(+'Aggregate Screens'!AN5,0)</f>
        <v>69385</v>
      </c>
      <c r="F10" s="24">
        <f>IF(D10=0,"",IF(E10=0,"",ROUND(D10/E10,2)))</f>
        <v>40751.43</v>
      </c>
      <c r="G10" s="23">
        <f>ROUND(+'Aggregate Screens'!G110,0)</f>
        <v>3181049565</v>
      </c>
      <c r="H10" s="23">
        <f>ROUND(+'Aggregate Screens'!AN110,0)</f>
        <v>67759</v>
      </c>
      <c r="I10" s="24">
        <f>IF(G10=0,"",IF(H10=0,"",ROUND(G10/H10,2)))</f>
        <v>46946.52</v>
      </c>
      <c r="K10" s="26">
        <f>IF(D10=0,"",IF(E10=0,"",IF(G10=0,"",IF(H10=0,"",ROUND(I10/F10-1,4)))))</f>
        <v>0.152</v>
      </c>
    </row>
    <row r="11" spans="1:11" x14ac:dyDescent="0.2">
      <c r="B11" s="17">
        <f>+'Aggregate Screens'!A6</f>
        <v>3</v>
      </c>
      <c r="C11" s="17" t="str">
        <f>+'Aggregate Screens'!B6</f>
        <v>SWEDISH MEDICAL CENTER - CHERRY HILL</v>
      </c>
      <c r="D11" s="23">
        <f>ROUND(+'Aggregate Screens'!G6,0)</f>
        <v>1267790091</v>
      </c>
      <c r="E11" s="23">
        <f>ROUND(+'Aggregate Screens'!AN6,0)</f>
        <v>24129</v>
      </c>
      <c r="F11" s="24">
        <f>IF(D11=0,"",IF(E11=0,"",ROUND(D11/E11,2)))</f>
        <v>52542.17</v>
      </c>
      <c r="G11" s="23">
        <f>ROUND(+'Aggregate Screens'!G111,0)</f>
        <v>1446599051</v>
      </c>
      <c r="H11" s="23">
        <f>ROUND(+'Aggregate Screens'!AN111,0)</f>
        <v>28415</v>
      </c>
      <c r="I11" s="24">
        <f>IF(G11=0,"",IF(H11=0,"",ROUND(G11/H11,2)))</f>
        <v>50909.7</v>
      </c>
      <c r="K11" s="26">
        <f>IF(D11=0,"",IF(E11=0,"",IF(G11=0,"",IF(H11=0,"",ROUND(I11/F11-1,4)))))</f>
        <v>-3.1099999999999999E-2</v>
      </c>
    </row>
    <row r="12" spans="1:11" x14ac:dyDescent="0.2">
      <c r="B12" s="17">
        <f>+'Aggregate Screens'!A7</f>
        <v>8</v>
      </c>
      <c r="C12" s="17" t="str">
        <f>+'Aggregate Screens'!B7</f>
        <v>KLICKITAT VALLEY HEALTH</v>
      </c>
      <c r="D12" s="23">
        <f>ROUND(+'Aggregate Screens'!G7,0)</f>
        <v>27248150</v>
      </c>
      <c r="E12" s="23">
        <f>ROUND(+'Aggregate Screens'!AN7,0)</f>
        <v>1777</v>
      </c>
      <c r="F12" s="24">
        <f t="shared" ref="F12:F74" si="0">IF(D12=0,"",IF(E12=0,"",ROUND(D12/E12,2)))</f>
        <v>15333.79</v>
      </c>
      <c r="G12" s="23">
        <f>ROUND(+'Aggregate Screens'!G112,0)</f>
        <v>30128851</v>
      </c>
      <c r="H12" s="23">
        <f>ROUND(+'Aggregate Screens'!AN112,0)</f>
        <v>1281</v>
      </c>
      <c r="I12" s="24">
        <f t="shared" ref="I12:I74" si="1">IF(G12=0,"",IF(H12=0,"",ROUND(G12/H12,2)))</f>
        <v>23519.79</v>
      </c>
      <c r="K12" s="26">
        <f t="shared" ref="K12:K74" si="2">IF(D12=0,"",IF(E12=0,"",IF(G12=0,"",IF(H12=0,"",ROUND(I12/F12-1,4)))))</f>
        <v>0.53390000000000004</v>
      </c>
    </row>
    <row r="13" spans="1:11" x14ac:dyDescent="0.2">
      <c r="B13" s="17">
        <f>+'Aggregate Screens'!A8</f>
        <v>10</v>
      </c>
      <c r="C13" s="17" t="str">
        <f>+'Aggregate Screens'!B8</f>
        <v>VIRGINIA MASON MEDICAL CENTER</v>
      </c>
      <c r="D13" s="23">
        <f>ROUND(+'Aggregate Screens'!G8,0)</f>
        <v>1766389541</v>
      </c>
      <c r="E13" s="23">
        <f>ROUND(+'Aggregate Screens'!AN8,0)</f>
        <v>72231</v>
      </c>
      <c r="F13" s="24">
        <f t="shared" si="0"/>
        <v>24454.73</v>
      </c>
      <c r="G13" s="23">
        <f>ROUND(+'Aggregate Screens'!G113,0)</f>
        <v>1873202028</v>
      </c>
      <c r="H13" s="23">
        <f>ROUND(+'Aggregate Screens'!AN113,0)</f>
        <v>70317</v>
      </c>
      <c r="I13" s="24">
        <f t="shared" si="1"/>
        <v>26639.39</v>
      </c>
      <c r="K13" s="26">
        <f t="shared" si="2"/>
        <v>8.9300000000000004E-2</v>
      </c>
    </row>
    <row r="14" spans="1:11" x14ac:dyDescent="0.2">
      <c r="B14" s="17">
        <f>+'Aggregate Screens'!A9</f>
        <v>14</v>
      </c>
      <c r="C14" s="17" t="str">
        <f>+'Aggregate Screens'!B9</f>
        <v>SEATTLE CHILDRENS HOSPITAL</v>
      </c>
      <c r="D14" s="23">
        <f>ROUND(+'Aggregate Screens'!G9,0)</f>
        <v>1497692764</v>
      </c>
      <c r="E14" s="23">
        <f>ROUND(+'Aggregate Screens'!AN9,0)</f>
        <v>30610</v>
      </c>
      <c r="F14" s="24">
        <f t="shared" si="0"/>
        <v>48928.22</v>
      </c>
      <c r="G14" s="23">
        <f>ROUND(+'Aggregate Screens'!G114,0)</f>
        <v>1664910732</v>
      </c>
      <c r="H14" s="23">
        <f>ROUND(+'Aggregate Screens'!AN114,0)</f>
        <v>31340</v>
      </c>
      <c r="I14" s="24">
        <f t="shared" si="1"/>
        <v>53124.15</v>
      </c>
      <c r="K14" s="26">
        <f t="shared" si="2"/>
        <v>8.5800000000000001E-2</v>
      </c>
    </row>
    <row r="15" spans="1:11" x14ac:dyDescent="0.2">
      <c r="B15" s="17">
        <f>+'Aggregate Screens'!A10</f>
        <v>20</v>
      </c>
      <c r="C15" s="17" t="str">
        <f>+'Aggregate Screens'!B10</f>
        <v>GROUP HEALTH CENTRAL HOSPITAL</v>
      </c>
      <c r="D15" s="23">
        <f>ROUND(+'Aggregate Screens'!G10,0)</f>
        <v>32374632</v>
      </c>
      <c r="E15" s="23">
        <f>ROUND(+'Aggregate Screens'!AN10,0)</f>
        <v>1260</v>
      </c>
      <c r="F15" s="24">
        <f t="shared" si="0"/>
        <v>25694.15</v>
      </c>
      <c r="G15" s="23">
        <f>ROUND(+'Aggregate Screens'!G115,0)</f>
        <v>32560639</v>
      </c>
      <c r="H15" s="23">
        <f>ROUND(+'Aggregate Screens'!AN115,0)</f>
        <v>1104</v>
      </c>
      <c r="I15" s="24">
        <f t="shared" si="1"/>
        <v>29493.33</v>
      </c>
      <c r="K15" s="26">
        <f t="shared" si="2"/>
        <v>0.1479</v>
      </c>
    </row>
    <row r="16" spans="1:11" x14ac:dyDescent="0.2">
      <c r="B16" s="17">
        <f>+'Aggregate Screens'!A11</f>
        <v>21</v>
      </c>
      <c r="C16" s="17" t="str">
        <f>+'Aggregate Screens'!B11</f>
        <v>NEWPORT HOSPITAL AND HEALTH SERVICES</v>
      </c>
      <c r="D16" s="23">
        <f>ROUND(+'Aggregate Screens'!G11,0)</f>
        <v>34319877</v>
      </c>
      <c r="E16" s="23">
        <f>ROUND(+'Aggregate Screens'!AN11,0)</f>
        <v>1991</v>
      </c>
      <c r="F16" s="24">
        <f t="shared" si="0"/>
        <v>17237.509999999998</v>
      </c>
      <c r="G16" s="23">
        <f>ROUND(+'Aggregate Screens'!G116,0)</f>
        <v>35049758</v>
      </c>
      <c r="H16" s="23">
        <f>ROUND(+'Aggregate Screens'!AN116,0)</f>
        <v>1924</v>
      </c>
      <c r="I16" s="24">
        <f t="shared" si="1"/>
        <v>18217.13</v>
      </c>
      <c r="K16" s="26">
        <f t="shared" si="2"/>
        <v>5.6800000000000003E-2</v>
      </c>
    </row>
    <row r="17" spans="2:11" x14ac:dyDescent="0.2">
      <c r="B17" s="17">
        <f>+'Aggregate Screens'!A12</f>
        <v>22</v>
      </c>
      <c r="C17" s="17" t="str">
        <f>+'Aggregate Screens'!B12</f>
        <v>LOURDES MEDICAL CENTER</v>
      </c>
      <c r="D17" s="23">
        <f>ROUND(+'Aggregate Screens'!G12,0)</f>
        <v>235151790</v>
      </c>
      <c r="E17" s="23">
        <f>ROUND(+'Aggregate Screens'!AN12,0)</f>
        <v>5695</v>
      </c>
      <c r="F17" s="24">
        <f t="shared" si="0"/>
        <v>41290.92</v>
      </c>
      <c r="G17" s="23">
        <f>ROUND(+'Aggregate Screens'!G117,0)</f>
        <v>228819908</v>
      </c>
      <c r="H17" s="23">
        <f>ROUND(+'Aggregate Screens'!AN117,0)</f>
        <v>7861</v>
      </c>
      <c r="I17" s="24">
        <f t="shared" si="1"/>
        <v>29108.240000000002</v>
      </c>
      <c r="K17" s="26">
        <f t="shared" si="2"/>
        <v>-0.29499999999999998</v>
      </c>
    </row>
    <row r="18" spans="2:11" x14ac:dyDescent="0.2">
      <c r="B18" s="17">
        <f>+'Aggregate Screens'!A13</f>
        <v>23</v>
      </c>
      <c r="C18" s="17" t="str">
        <f>+'Aggregate Screens'!B13</f>
        <v>THREE RIVERS HOSPITAL</v>
      </c>
      <c r="D18" s="23">
        <f>ROUND(+'Aggregate Screens'!G13,0)</f>
        <v>18535968</v>
      </c>
      <c r="E18" s="23">
        <f>ROUND(+'Aggregate Screens'!AN13,0)</f>
        <v>875</v>
      </c>
      <c r="F18" s="24">
        <f t="shared" si="0"/>
        <v>21183.96</v>
      </c>
      <c r="G18" s="23">
        <f>ROUND(+'Aggregate Screens'!G118,0)</f>
        <v>17174065</v>
      </c>
      <c r="H18" s="23">
        <f>ROUND(+'Aggregate Screens'!AN118,0)</f>
        <v>943</v>
      </c>
      <c r="I18" s="24">
        <f t="shared" si="1"/>
        <v>18212.16</v>
      </c>
      <c r="K18" s="26">
        <f t="shared" si="2"/>
        <v>-0.14030000000000001</v>
      </c>
    </row>
    <row r="19" spans="2:11" x14ac:dyDescent="0.2">
      <c r="B19" s="17">
        <f>+'Aggregate Screens'!A14</f>
        <v>26</v>
      </c>
      <c r="C19" s="17" t="str">
        <f>+'Aggregate Screens'!B14</f>
        <v>PEACEHEALTH ST JOHN MEDICAL CENTER</v>
      </c>
      <c r="D19" s="23">
        <f>ROUND(+'Aggregate Screens'!G14,0)</f>
        <v>594692917</v>
      </c>
      <c r="E19" s="23">
        <f>ROUND(+'Aggregate Screens'!AN14,0)</f>
        <v>22828</v>
      </c>
      <c r="F19" s="24">
        <f t="shared" si="0"/>
        <v>26051.03</v>
      </c>
      <c r="G19" s="23">
        <f>ROUND(+'Aggregate Screens'!G119,0)</f>
        <v>615289201</v>
      </c>
      <c r="H19" s="23">
        <f>ROUND(+'Aggregate Screens'!AN119,0)</f>
        <v>21531</v>
      </c>
      <c r="I19" s="24">
        <f t="shared" si="1"/>
        <v>28576.9</v>
      </c>
      <c r="K19" s="26">
        <f t="shared" si="2"/>
        <v>9.7000000000000003E-2</v>
      </c>
    </row>
    <row r="20" spans="2:11" x14ac:dyDescent="0.2">
      <c r="B20" s="17">
        <f>+'Aggregate Screens'!A15</f>
        <v>29</v>
      </c>
      <c r="C20" s="17" t="str">
        <f>+'Aggregate Screens'!B15</f>
        <v>HARBORVIEW MEDICAL CENTER</v>
      </c>
      <c r="D20" s="23">
        <f>ROUND(+'Aggregate Screens'!G15,0)</f>
        <v>1640219000</v>
      </c>
      <c r="E20" s="23">
        <f>ROUND(+'Aggregate Screens'!AN15,0)</f>
        <v>43704</v>
      </c>
      <c r="F20" s="24">
        <f t="shared" si="0"/>
        <v>37530.18</v>
      </c>
      <c r="G20" s="23">
        <f>ROUND(+'Aggregate Screens'!G120,0)</f>
        <v>1785909000</v>
      </c>
      <c r="H20" s="23">
        <f>ROUND(+'Aggregate Screens'!AN120,0)</f>
        <v>42448</v>
      </c>
      <c r="I20" s="24">
        <f t="shared" si="1"/>
        <v>42072.87</v>
      </c>
      <c r="K20" s="26">
        <f t="shared" si="2"/>
        <v>0.121</v>
      </c>
    </row>
    <row r="21" spans="2:11" x14ac:dyDescent="0.2">
      <c r="B21" s="17">
        <f>+'Aggregate Screens'!A16</f>
        <v>32</v>
      </c>
      <c r="C21" s="17" t="str">
        <f>+'Aggregate Screens'!B16</f>
        <v>ST JOSEPH MEDICAL CENTER</v>
      </c>
      <c r="D21" s="23">
        <f>ROUND(+'Aggregate Screens'!G16,0)</f>
        <v>2204345605</v>
      </c>
      <c r="E21" s="23">
        <f>ROUND(+'Aggregate Screens'!AN16,0)</f>
        <v>45992</v>
      </c>
      <c r="F21" s="24">
        <f t="shared" si="0"/>
        <v>47928.89</v>
      </c>
      <c r="G21" s="23">
        <f>ROUND(+'Aggregate Screens'!G121,0)</f>
        <v>2213050521</v>
      </c>
      <c r="H21" s="23">
        <f>ROUND(+'Aggregate Screens'!AN121,0)</f>
        <v>43782</v>
      </c>
      <c r="I21" s="24">
        <f t="shared" si="1"/>
        <v>50547.040000000001</v>
      </c>
      <c r="K21" s="26">
        <f t="shared" si="2"/>
        <v>5.4600000000000003E-2</v>
      </c>
    </row>
    <row r="22" spans="2:11" x14ac:dyDescent="0.2">
      <c r="B22" s="17">
        <f>+'Aggregate Screens'!A17</f>
        <v>35</v>
      </c>
      <c r="C22" s="17" t="str">
        <f>+'Aggregate Screens'!B17</f>
        <v>ST ELIZABETH HOSPITAL</v>
      </c>
      <c r="D22" s="23">
        <f>ROUND(+'Aggregate Screens'!G17,0)</f>
        <v>127367826</v>
      </c>
      <c r="E22" s="23">
        <f>ROUND(+'Aggregate Screens'!AN17,0)</f>
        <v>3807</v>
      </c>
      <c r="F22" s="24">
        <f t="shared" si="0"/>
        <v>33456.22</v>
      </c>
      <c r="G22" s="23">
        <f>ROUND(+'Aggregate Screens'!G122,0)</f>
        <v>124775295</v>
      </c>
      <c r="H22" s="23">
        <f>ROUND(+'Aggregate Screens'!AN122,0)</f>
        <v>3457</v>
      </c>
      <c r="I22" s="24">
        <f t="shared" si="1"/>
        <v>36093.519999999997</v>
      </c>
      <c r="K22" s="26">
        <f t="shared" si="2"/>
        <v>7.8799999999999995E-2</v>
      </c>
    </row>
    <row r="23" spans="2:11" x14ac:dyDescent="0.2">
      <c r="B23" s="17">
        <f>+'Aggregate Screens'!A18</f>
        <v>37</v>
      </c>
      <c r="C23" s="17" t="str">
        <f>+'Aggregate Screens'!B18</f>
        <v>DEACONESS HOSPITAL</v>
      </c>
      <c r="D23" s="23">
        <f>ROUND(+'Aggregate Screens'!G18,0)</f>
        <v>854997761</v>
      </c>
      <c r="E23" s="23">
        <f>ROUND(+'Aggregate Screens'!AN18,0)</f>
        <v>24589</v>
      </c>
      <c r="F23" s="24">
        <f t="shared" si="0"/>
        <v>34771.550000000003</v>
      </c>
      <c r="G23" s="23">
        <f>ROUND(+'Aggregate Screens'!G123,0)</f>
        <v>917668598</v>
      </c>
      <c r="H23" s="23">
        <f>ROUND(+'Aggregate Screens'!AN123,0)</f>
        <v>23505</v>
      </c>
      <c r="I23" s="24">
        <f t="shared" si="1"/>
        <v>39041.42</v>
      </c>
      <c r="K23" s="26">
        <f t="shared" si="2"/>
        <v>0.12280000000000001</v>
      </c>
    </row>
    <row r="24" spans="2:11" x14ac:dyDescent="0.2">
      <c r="B24" s="17">
        <f>+'Aggregate Screens'!A19</f>
        <v>38</v>
      </c>
      <c r="C24" s="17" t="str">
        <f>+'Aggregate Screens'!B19</f>
        <v>OLYMPIC MEDICAL CENTER</v>
      </c>
      <c r="D24" s="23">
        <f>ROUND(+'Aggregate Screens'!G19,0)</f>
        <v>236455110</v>
      </c>
      <c r="E24" s="23">
        <f>ROUND(+'Aggregate Screens'!AN19,0)</f>
        <v>12477</v>
      </c>
      <c r="F24" s="24">
        <f t="shared" si="0"/>
        <v>18951.28</v>
      </c>
      <c r="G24" s="23">
        <f>ROUND(+'Aggregate Screens'!G124,0)</f>
        <v>242927182</v>
      </c>
      <c r="H24" s="23">
        <f>ROUND(+'Aggregate Screens'!AN124,0)</f>
        <v>12980</v>
      </c>
      <c r="I24" s="24">
        <f t="shared" si="1"/>
        <v>18715.5</v>
      </c>
      <c r="K24" s="26">
        <f t="shared" si="2"/>
        <v>-1.24E-2</v>
      </c>
    </row>
    <row r="25" spans="2:11" x14ac:dyDescent="0.2">
      <c r="B25" s="17">
        <f>+'Aggregate Screens'!A20</f>
        <v>39</v>
      </c>
      <c r="C25" s="17" t="str">
        <f>+'Aggregate Screens'!B20</f>
        <v>TRIOS HEALTH</v>
      </c>
      <c r="D25" s="23">
        <f>ROUND(+'Aggregate Screens'!G20,0)</f>
        <v>369547322</v>
      </c>
      <c r="E25" s="23">
        <f>ROUND(+'Aggregate Screens'!AN20,0)</f>
        <v>13397</v>
      </c>
      <c r="F25" s="24">
        <f t="shared" si="0"/>
        <v>27584.33</v>
      </c>
      <c r="G25" s="23">
        <f>ROUND(+'Aggregate Screens'!G125,0)</f>
        <v>394303924</v>
      </c>
      <c r="H25" s="23">
        <f>ROUND(+'Aggregate Screens'!AN125,0)</f>
        <v>13307</v>
      </c>
      <c r="I25" s="24">
        <f t="shared" si="1"/>
        <v>29631.32</v>
      </c>
      <c r="K25" s="26">
        <f t="shared" si="2"/>
        <v>7.4200000000000002E-2</v>
      </c>
    </row>
    <row r="26" spans="2:11" x14ac:dyDescent="0.2">
      <c r="B26" s="17">
        <f>+'Aggregate Screens'!A21</f>
        <v>43</v>
      </c>
      <c r="C26" s="17" t="str">
        <f>+'Aggregate Screens'!B21</f>
        <v>WALLA WALLA GENERAL HOSPITAL</v>
      </c>
      <c r="D26" s="23">
        <f>ROUND(+'Aggregate Screens'!G21,0)</f>
        <v>0</v>
      </c>
      <c r="E26" s="23">
        <f>ROUND(+'Aggregate Screens'!AN21,0)</f>
        <v>0</v>
      </c>
      <c r="F26" s="24" t="str">
        <f t="shared" si="0"/>
        <v/>
      </c>
      <c r="G26" s="23">
        <f>ROUND(+'Aggregate Screens'!G126,0)</f>
        <v>0</v>
      </c>
      <c r="H26" s="23">
        <f>ROUND(+'Aggregate Screens'!AN126,0)</f>
        <v>0</v>
      </c>
      <c r="I26" s="24" t="str">
        <f t="shared" si="1"/>
        <v/>
      </c>
      <c r="K26" s="26" t="str">
        <f t="shared" si="2"/>
        <v/>
      </c>
    </row>
    <row r="27" spans="2:11" x14ac:dyDescent="0.2">
      <c r="B27" s="17">
        <f>+'Aggregate Screens'!A22</f>
        <v>45</v>
      </c>
      <c r="C27" s="17" t="str">
        <f>+'Aggregate Screens'!B22</f>
        <v>COLUMBIA BASIN HOSPITAL</v>
      </c>
      <c r="D27" s="23">
        <f>ROUND(+'Aggregate Screens'!G22,0)</f>
        <v>16210062</v>
      </c>
      <c r="E27" s="23">
        <f>ROUND(+'Aggregate Screens'!AN22,0)</f>
        <v>1016</v>
      </c>
      <c r="F27" s="24">
        <f t="shared" si="0"/>
        <v>15954.79</v>
      </c>
      <c r="G27" s="23">
        <f>ROUND(+'Aggregate Screens'!G127,0)</f>
        <v>16713014</v>
      </c>
      <c r="H27" s="23">
        <f>ROUND(+'Aggregate Screens'!AN127,0)</f>
        <v>1075</v>
      </c>
      <c r="I27" s="24">
        <f t="shared" si="1"/>
        <v>15546.99</v>
      </c>
      <c r="K27" s="26">
        <f t="shared" si="2"/>
        <v>-2.5600000000000001E-2</v>
      </c>
    </row>
    <row r="28" spans="2:11" x14ac:dyDescent="0.2">
      <c r="B28" s="17">
        <f>+'Aggregate Screens'!A23</f>
        <v>46</v>
      </c>
      <c r="C28" s="17" t="str">
        <f>+'Aggregate Screens'!B23</f>
        <v>PMH MEDICAL CENTER</v>
      </c>
      <c r="D28" s="23">
        <f>ROUND(+'Aggregate Screens'!G23,0)</f>
        <v>58194848</v>
      </c>
      <c r="E28" s="23">
        <f>ROUND(+'Aggregate Screens'!AN23,0)</f>
        <v>2055</v>
      </c>
      <c r="F28" s="24">
        <f t="shared" si="0"/>
        <v>28318.66</v>
      </c>
      <c r="G28" s="23">
        <f>ROUND(+'Aggregate Screens'!G128,0)</f>
        <v>63197068</v>
      </c>
      <c r="H28" s="23">
        <f>ROUND(+'Aggregate Screens'!AN128,0)</f>
        <v>2094</v>
      </c>
      <c r="I28" s="24">
        <f t="shared" si="1"/>
        <v>30180.07</v>
      </c>
      <c r="K28" s="26">
        <f t="shared" si="2"/>
        <v>6.5699999999999995E-2</v>
      </c>
    </row>
    <row r="29" spans="2:11" x14ac:dyDescent="0.2">
      <c r="B29" s="17">
        <f>+'Aggregate Screens'!A24</f>
        <v>50</v>
      </c>
      <c r="C29" s="17" t="str">
        <f>+'Aggregate Screens'!B24</f>
        <v>PROVIDENCE ST MARY MEDICAL CENTER</v>
      </c>
      <c r="D29" s="23">
        <f>ROUND(+'Aggregate Screens'!G24,0)</f>
        <v>319758880</v>
      </c>
      <c r="E29" s="23">
        <f>ROUND(+'Aggregate Screens'!AN24,0)</f>
        <v>23451</v>
      </c>
      <c r="F29" s="24">
        <f t="shared" si="0"/>
        <v>13635.19</v>
      </c>
      <c r="G29" s="23">
        <f>ROUND(+'Aggregate Screens'!G129,0)</f>
        <v>338613313</v>
      </c>
      <c r="H29" s="23">
        <f>ROUND(+'Aggregate Screens'!AN129,0)</f>
        <v>9836</v>
      </c>
      <c r="I29" s="24">
        <f t="shared" si="1"/>
        <v>34425.919999999998</v>
      </c>
      <c r="K29" s="26">
        <f t="shared" si="2"/>
        <v>1.5247999999999999</v>
      </c>
    </row>
    <row r="30" spans="2:11" x14ac:dyDescent="0.2">
      <c r="B30" s="17">
        <f>+'Aggregate Screens'!A25</f>
        <v>54</v>
      </c>
      <c r="C30" s="17" t="str">
        <f>+'Aggregate Screens'!B25</f>
        <v>FORKS COMMUNITY HOSPITAL</v>
      </c>
      <c r="D30" s="23">
        <f>ROUND(+'Aggregate Screens'!G25,0)</f>
        <v>0</v>
      </c>
      <c r="E30" s="23">
        <f>ROUND(+'Aggregate Screens'!AN25,0)</f>
        <v>0</v>
      </c>
      <c r="F30" s="24" t="str">
        <f t="shared" si="0"/>
        <v/>
      </c>
      <c r="G30" s="23">
        <f>ROUND(+'Aggregate Screens'!G130,0)</f>
        <v>0</v>
      </c>
      <c r="H30" s="23">
        <f>ROUND(+'Aggregate Screens'!AN130,0)</f>
        <v>0</v>
      </c>
      <c r="I30" s="24" t="str">
        <f t="shared" si="1"/>
        <v/>
      </c>
      <c r="K30" s="26" t="str">
        <f t="shared" si="2"/>
        <v/>
      </c>
    </row>
    <row r="31" spans="2:11" x14ac:dyDescent="0.2">
      <c r="B31" s="17">
        <f>+'Aggregate Screens'!A26</f>
        <v>56</v>
      </c>
      <c r="C31" s="17" t="str">
        <f>+'Aggregate Screens'!B26</f>
        <v>WILLAPA HARBOR HOSPITAL</v>
      </c>
      <c r="D31" s="23">
        <f>ROUND(+'Aggregate Screens'!G26,0)</f>
        <v>18299533</v>
      </c>
      <c r="E31" s="23">
        <f>ROUND(+'Aggregate Screens'!AN26,0)</f>
        <v>1945</v>
      </c>
      <c r="F31" s="24">
        <f t="shared" si="0"/>
        <v>9408.5</v>
      </c>
      <c r="G31" s="23">
        <f>ROUND(+'Aggregate Screens'!G131,0)</f>
        <v>21954421</v>
      </c>
      <c r="H31" s="23">
        <f>ROUND(+'Aggregate Screens'!AN131,0)</f>
        <v>1010</v>
      </c>
      <c r="I31" s="24">
        <f t="shared" si="1"/>
        <v>21737.05</v>
      </c>
      <c r="K31" s="26">
        <f t="shared" si="2"/>
        <v>1.3104</v>
      </c>
    </row>
    <row r="32" spans="2:11" x14ac:dyDescent="0.2">
      <c r="B32" s="17">
        <f>+'Aggregate Screens'!A27</f>
        <v>58</v>
      </c>
      <c r="C32" s="17" t="str">
        <f>+'Aggregate Screens'!B27</f>
        <v>YAKIMA VALLEY MEMORIAL HOSPITAL</v>
      </c>
      <c r="D32" s="23">
        <f>ROUND(+'Aggregate Screens'!G27,0)</f>
        <v>730656473</v>
      </c>
      <c r="E32" s="23">
        <f>ROUND(+'Aggregate Screens'!AN27,0)</f>
        <v>34726</v>
      </c>
      <c r="F32" s="24">
        <f t="shared" si="0"/>
        <v>21040.62</v>
      </c>
      <c r="G32" s="23">
        <f>ROUND(+'Aggregate Screens'!G132,0)</f>
        <v>742210689</v>
      </c>
      <c r="H32" s="23">
        <f>ROUND(+'Aggregate Screens'!AN132,0)</f>
        <v>33150</v>
      </c>
      <c r="I32" s="24">
        <f t="shared" si="1"/>
        <v>22389.46</v>
      </c>
      <c r="K32" s="26">
        <f t="shared" si="2"/>
        <v>6.4100000000000004E-2</v>
      </c>
    </row>
    <row r="33" spans="2:11" x14ac:dyDescent="0.2">
      <c r="B33" s="17">
        <f>+'Aggregate Screens'!A28</f>
        <v>63</v>
      </c>
      <c r="C33" s="17" t="str">
        <f>+'Aggregate Screens'!B28</f>
        <v>GRAYS HARBOR COMMUNITY HOSPITAL</v>
      </c>
      <c r="D33" s="23">
        <f>ROUND(+'Aggregate Screens'!G28,0)</f>
        <v>340789738</v>
      </c>
      <c r="E33" s="23">
        <f>ROUND(+'Aggregate Screens'!AN28,0)</f>
        <v>11451</v>
      </c>
      <c r="F33" s="24">
        <f t="shared" si="0"/>
        <v>29760.7</v>
      </c>
      <c r="G33" s="23">
        <f>ROUND(+'Aggregate Screens'!G133,0)</f>
        <v>335568966</v>
      </c>
      <c r="H33" s="23">
        <f>ROUND(+'Aggregate Screens'!AN133,0)</f>
        <v>10592</v>
      </c>
      <c r="I33" s="24">
        <f t="shared" si="1"/>
        <v>31681.360000000001</v>
      </c>
      <c r="K33" s="26">
        <f t="shared" si="2"/>
        <v>6.4500000000000002E-2</v>
      </c>
    </row>
    <row r="34" spans="2:11" x14ac:dyDescent="0.2">
      <c r="B34" s="17">
        <f>+'Aggregate Screens'!A29</f>
        <v>78</v>
      </c>
      <c r="C34" s="17" t="str">
        <f>+'Aggregate Screens'!B29</f>
        <v>SAMARITAN HEALTHCARE</v>
      </c>
      <c r="D34" s="23">
        <f>ROUND(+'Aggregate Screens'!G29,0)</f>
        <v>127625842</v>
      </c>
      <c r="E34" s="23">
        <f>ROUND(+'Aggregate Screens'!AN29,0)</f>
        <v>5725</v>
      </c>
      <c r="F34" s="24">
        <f t="shared" si="0"/>
        <v>22292.720000000001</v>
      </c>
      <c r="G34" s="23">
        <f>ROUND(+'Aggregate Screens'!G134,0)</f>
        <v>140846568</v>
      </c>
      <c r="H34" s="23">
        <f>ROUND(+'Aggregate Screens'!AN134,0)</f>
        <v>5653</v>
      </c>
      <c r="I34" s="24">
        <f t="shared" si="1"/>
        <v>24915.37</v>
      </c>
      <c r="K34" s="26">
        <f t="shared" si="2"/>
        <v>0.1176</v>
      </c>
    </row>
    <row r="35" spans="2:11" x14ac:dyDescent="0.2">
      <c r="B35" s="17">
        <f>+'Aggregate Screens'!A30</f>
        <v>79</v>
      </c>
      <c r="C35" s="17" t="str">
        <f>+'Aggregate Screens'!B30</f>
        <v>OCEAN BEACH HOSPITAL</v>
      </c>
      <c r="D35" s="23">
        <f>ROUND(+'Aggregate Screens'!G30,0)</f>
        <v>0</v>
      </c>
      <c r="E35" s="23">
        <f>ROUND(+'Aggregate Screens'!AN30,0)</f>
        <v>0</v>
      </c>
      <c r="F35" s="24" t="str">
        <f t="shared" si="0"/>
        <v/>
      </c>
      <c r="G35" s="23">
        <f>ROUND(+'Aggregate Screens'!G135,0)</f>
        <v>25529349</v>
      </c>
      <c r="H35" s="23">
        <f>ROUND(+'Aggregate Screens'!AN135,0)</f>
        <v>1211</v>
      </c>
      <c r="I35" s="24">
        <f t="shared" si="1"/>
        <v>21081.21</v>
      </c>
      <c r="K35" s="26" t="str">
        <f t="shared" si="2"/>
        <v/>
      </c>
    </row>
    <row r="36" spans="2:11" x14ac:dyDescent="0.2">
      <c r="B36" s="17">
        <f>+'Aggregate Screens'!A31</f>
        <v>80</v>
      </c>
      <c r="C36" s="17" t="str">
        <f>+'Aggregate Screens'!B31</f>
        <v>ODESSA MEMORIAL HEALTHCARE CENTER</v>
      </c>
      <c r="D36" s="23">
        <f>ROUND(+'Aggregate Screens'!G31,0)</f>
        <v>4402315</v>
      </c>
      <c r="E36" s="23">
        <f>ROUND(+'Aggregate Screens'!AN31,0)</f>
        <v>103</v>
      </c>
      <c r="F36" s="24">
        <f t="shared" si="0"/>
        <v>42740.92</v>
      </c>
      <c r="G36" s="23">
        <f>ROUND(+'Aggregate Screens'!G136,0)</f>
        <v>4765109</v>
      </c>
      <c r="H36" s="23">
        <f>ROUND(+'Aggregate Screens'!AN136,0)</f>
        <v>103</v>
      </c>
      <c r="I36" s="24">
        <f t="shared" si="1"/>
        <v>46263.19</v>
      </c>
      <c r="K36" s="26">
        <f t="shared" si="2"/>
        <v>8.2400000000000001E-2</v>
      </c>
    </row>
    <row r="37" spans="2:11" x14ac:dyDescent="0.2">
      <c r="B37" s="17">
        <f>+'Aggregate Screens'!A32</f>
        <v>81</v>
      </c>
      <c r="C37" s="17" t="str">
        <f>+'Aggregate Screens'!B32</f>
        <v>MULTICARE GOOD SAMARITAN</v>
      </c>
      <c r="D37" s="23">
        <f>ROUND(+'Aggregate Screens'!G32,0)</f>
        <v>1312454585</v>
      </c>
      <c r="E37" s="23">
        <f>ROUND(+'Aggregate Screens'!AN32,0)</f>
        <v>28945</v>
      </c>
      <c r="F37" s="24">
        <f t="shared" si="0"/>
        <v>45343.05</v>
      </c>
      <c r="G37" s="23">
        <f>ROUND(+'Aggregate Screens'!G137,0)</f>
        <v>1478358861</v>
      </c>
      <c r="H37" s="23">
        <f>ROUND(+'Aggregate Screens'!AN137,0)</f>
        <v>30512</v>
      </c>
      <c r="I37" s="24">
        <f t="shared" si="1"/>
        <v>48451.72</v>
      </c>
      <c r="K37" s="26">
        <f t="shared" si="2"/>
        <v>6.8599999999999994E-2</v>
      </c>
    </row>
    <row r="38" spans="2:11" x14ac:dyDescent="0.2">
      <c r="B38" s="17">
        <f>+'Aggregate Screens'!A33</f>
        <v>82</v>
      </c>
      <c r="C38" s="17" t="str">
        <f>+'Aggregate Screens'!B33</f>
        <v>GARFIELD COUNTY MEMORIAL HOSPITAL</v>
      </c>
      <c r="D38" s="23">
        <f>ROUND(+'Aggregate Screens'!G33,0)</f>
        <v>6260290</v>
      </c>
      <c r="E38" s="23">
        <f>ROUND(+'Aggregate Screens'!AN33,0)</f>
        <v>130</v>
      </c>
      <c r="F38" s="24">
        <f t="shared" si="0"/>
        <v>48156.08</v>
      </c>
      <c r="G38" s="23">
        <f>ROUND(+'Aggregate Screens'!G138,0)</f>
        <v>6775037</v>
      </c>
      <c r="H38" s="23">
        <f>ROUND(+'Aggregate Screens'!AN138,0)</f>
        <v>131</v>
      </c>
      <c r="I38" s="24">
        <f t="shared" si="1"/>
        <v>51717.84</v>
      </c>
      <c r="K38" s="26">
        <f t="shared" si="2"/>
        <v>7.3999999999999996E-2</v>
      </c>
    </row>
    <row r="39" spans="2:11" x14ac:dyDescent="0.2">
      <c r="B39" s="17">
        <f>+'Aggregate Screens'!A34</f>
        <v>84</v>
      </c>
      <c r="C39" s="17" t="str">
        <f>+'Aggregate Screens'!B34</f>
        <v>PROVIDENCE REGIONAL MEDICAL CENTER EVERETT</v>
      </c>
      <c r="D39" s="23">
        <f>ROUND(+'Aggregate Screens'!G34,0)</f>
        <v>1642403174</v>
      </c>
      <c r="E39" s="23">
        <f>ROUND(+'Aggregate Screens'!AN34,0)</f>
        <v>75807</v>
      </c>
      <c r="F39" s="24">
        <f t="shared" si="0"/>
        <v>21665.59</v>
      </c>
      <c r="G39" s="23">
        <f>ROUND(+'Aggregate Screens'!G139,0)</f>
        <v>1680995399</v>
      </c>
      <c r="H39" s="23">
        <f>ROUND(+'Aggregate Screens'!AN139,0)</f>
        <v>49191</v>
      </c>
      <c r="I39" s="24">
        <f t="shared" si="1"/>
        <v>34172.82</v>
      </c>
      <c r="K39" s="26">
        <f t="shared" si="2"/>
        <v>0.57730000000000004</v>
      </c>
    </row>
    <row r="40" spans="2:11" x14ac:dyDescent="0.2">
      <c r="B40" s="17">
        <f>+'Aggregate Screens'!A35</f>
        <v>85</v>
      </c>
      <c r="C40" s="17" t="str">
        <f>+'Aggregate Screens'!B35</f>
        <v>JEFFERSON HEALTHCARE</v>
      </c>
      <c r="D40" s="23">
        <f>ROUND(+'Aggregate Screens'!G35,0)</f>
        <v>138770826</v>
      </c>
      <c r="E40" s="23">
        <f>ROUND(+'Aggregate Screens'!AN35,0)</f>
        <v>4691</v>
      </c>
      <c r="F40" s="24">
        <f t="shared" si="0"/>
        <v>29582.35</v>
      </c>
      <c r="G40" s="23">
        <f>ROUND(+'Aggregate Screens'!G140,0)</f>
        <v>143588956</v>
      </c>
      <c r="H40" s="23">
        <f>ROUND(+'Aggregate Screens'!AN140,0)</f>
        <v>4845</v>
      </c>
      <c r="I40" s="24">
        <f t="shared" si="1"/>
        <v>29636.52</v>
      </c>
      <c r="K40" s="26">
        <f t="shared" si="2"/>
        <v>1.8E-3</v>
      </c>
    </row>
    <row r="41" spans="2:11" x14ac:dyDescent="0.2">
      <c r="B41" s="17">
        <f>+'Aggregate Screens'!A36</f>
        <v>96</v>
      </c>
      <c r="C41" s="17" t="str">
        <f>+'Aggregate Screens'!B36</f>
        <v>SKYLINE HOSPITAL</v>
      </c>
      <c r="D41" s="23">
        <f>ROUND(+'Aggregate Screens'!G36,0)</f>
        <v>25347569</v>
      </c>
      <c r="E41" s="23">
        <f>ROUND(+'Aggregate Screens'!AN36,0)</f>
        <v>1282</v>
      </c>
      <c r="F41" s="24">
        <f t="shared" si="0"/>
        <v>19771.89</v>
      </c>
      <c r="G41" s="23">
        <f>ROUND(+'Aggregate Screens'!G141,0)</f>
        <v>25261890</v>
      </c>
      <c r="H41" s="23">
        <f>ROUND(+'Aggregate Screens'!AN141,0)</f>
        <v>1213</v>
      </c>
      <c r="I41" s="24">
        <f t="shared" si="1"/>
        <v>20825.96</v>
      </c>
      <c r="K41" s="26">
        <f t="shared" si="2"/>
        <v>5.33E-2</v>
      </c>
    </row>
    <row r="42" spans="2:11" x14ac:dyDescent="0.2">
      <c r="B42" s="17">
        <f>+'Aggregate Screens'!A37</f>
        <v>102</v>
      </c>
      <c r="C42" s="17" t="str">
        <f>+'Aggregate Screens'!B37</f>
        <v>YAKIMA REGIONAL MEDICAL AND CARDIAC CENTER</v>
      </c>
      <c r="D42" s="23">
        <f>ROUND(+'Aggregate Screens'!G37,0)</f>
        <v>526398834</v>
      </c>
      <c r="E42" s="23">
        <f>ROUND(+'Aggregate Screens'!AN37,0)</f>
        <v>13611</v>
      </c>
      <c r="F42" s="24">
        <f t="shared" si="0"/>
        <v>38674.519999999997</v>
      </c>
      <c r="G42" s="23">
        <f>ROUND(+'Aggregate Screens'!G142,0)</f>
        <v>567816909</v>
      </c>
      <c r="H42" s="23">
        <f>ROUND(+'Aggregate Screens'!AN142,0)</f>
        <v>12486</v>
      </c>
      <c r="I42" s="24">
        <f t="shared" si="1"/>
        <v>45476.29</v>
      </c>
      <c r="K42" s="26">
        <f t="shared" si="2"/>
        <v>0.1759</v>
      </c>
    </row>
    <row r="43" spans="2:11" x14ac:dyDescent="0.2">
      <c r="B43" s="17">
        <f>+'Aggregate Screens'!A38</f>
        <v>104</v>
      </c>
      <c r="C43" s="17" t="str">
        <f>+'Aggregate Screens'!B38</f>
        <v>VALLEY GENERAL HOSPITAL</v>
      </c>
      <c r="D43" s="23">
        <f>ROUND(+'Aggregate Screens'!G38,0)</f>
        <v>0</v>
      </c>
      <c r="E43" s="23">
        <f>ROUND(+'Aggregate Screens'!AN38,0)</f>
        <v>0</v>
      </c>
      <c r="F43" s="24" t="str">
        <f t="shared" si="0"/>
        <v/>
      </c>
      <c r="G43" s="23">
        <f>ROUND(+'Aggregate Screens'!G143,0)</f>
        <v>0</v>
      </c>
      <c r="H43" s="23">
        <f>ROUND(+'Aggregate Screens'!AN143,0)</f>
        <v>0</v>
      </c>
      <c r="I43" s="24" t="str">
        <f t="shared" si="1"/>
        <v/>
      </c>
      <c r="K43" s="26" t="str">
        <f t="shared" si="2"/>
        <v/>
      </c>
    </row>
    <row r="44" spans="2:11" x14ac:dyDescent="0.2">
      <c r="B44" s="17">
        <f>+'Aggregate Screens'!A39</f>
        <v>106</v>
      </c>
      <c r="C44" s="17" t="str">
        <f>+'Aggregate Screens'!B39</f>
        <v>CASCADE VALLEY HOSPITAL</v>
      </c>
      <c r="D44" s="23">
        <f>ROUND(+'Aggregate Screens'!G39,0)</f>
        <v>89634505</v>
      </c>
      <c r="E44" s="23">
        <f>ROUND(+'Aggregate Screens'!AN39,0)</f>
        <v>4364</v>
      </c>
      <c r="F44" s="24">
        <f t="shared" si="0"/>
        <v>20539.53</v>
      </c>
      <c r="G44" s="23">
        <f>ROUND(+'Aggregate Screens'!G144,0)</f>
        <v>89025964</v>
      </c>
      <c r="H44" s="23">
        <f>ROUND(+'Aggregate Screens'!AN144,0)</f>
        <v>3957</v>
      </c>
      <c r="I44" s="24">
        <f t="shared" si="1"/>
        <v>22498.35</v>
      </c>
      <c r="K44" s="26">
        <f t="shared" si="2"/>
        <v>9.5399999999999999E-2</v>
      </c>
    </row>
    <row r="45" spans="2:11" x14ac:dyDescent="0.2">
      <c r="B45" s="17">
        <f>+'Aggregate Screens'!A40</f>
        <v>107</v>
      </c>
      <c r="C45" s="17" t="str">
        <f>+'Aggregate Screens'!B40</f>
        <v>NORTH VALLEY HOSPITAL</v>
      </c>
      <c r="D45" s="23">
        <f>ROUND(+'Aggregate Screens'!G40,0)</f>
        <v>33858649</v>
      </c>
      <c r="E45" s="23">
        <f>ROUND(+'Aggregate Screens'!AN40,0)</f>
        <v>2329</v>
      </c>
      <c r="F45" s="24">
        <f t="shared" si="0"/>
        <v>14537.85</v>
      </c>
      <c r="G45" s="23">
        <f>ROUND(+'Aggregate Screens'!G145,0)</f>
        <v>32636062</v>
      </c>
      <c r="H45" s="23">
        <f>ROUND(+'Aggregate Screens'!AN145,0)</f>
        <v>2549</v>
      </c>
      <c r="I45" s="24">
        <f t="shared" si="1"/>
        <v>12803.48</v>
      </c>
      <c r="K45" s="26">
        <f t="shared" si="2"/>
        <v>-0.1193</v>
      </c>
    </row>
    <row r="46" spans="2:11" x14ac:dyDescent="0.2">
      <c r="B46" s="17">
        <f>+'Aggregate Screens'!A41</f>
        <v>108</v>
      </c>
      <c r="C46" s="17" t="str">
        <f>+'Aggregate Screens'!B41</f>
        <v>TRI-STATE MEMORIAL HOSPITAL</v>
      </c>
      <c r="D46" s="23">
        <f>ROUND(+'Aggregate Screens'!G41,0)</f>
        <v>107003262</v>
      </c>
      <c r="E46" s="23">
        <f>ROUND(+'Aggregate Screens'!AN41,0)</f>
        <v>5258</v>
      </c>
      <c r="F46" s="24">
        <f t="shared" si="0"/>
        <v>20350.560000000001</v>
      </c>
      <c r="G46" s="23">
        <f>ROUND(+'Aggregate Screens'!G146,0)</f>
        <v>110105574</v>
      </c>
      <c r="H46" s="23">
        <f>ROUND(+'Aggregate Screens'!AN146,0)</f>
        <v>5633</v>
      </c>
      <c r="I46" s="24">
        <f t="shared" si="1"/>
        <v>19546.52</v>
      </c>
      <c r="K46" s="26">
        <f t="shared" si="2"/>
        <v>-3.95E-2</v>
      </c>
    </row>
    <row r="47" spans="2:11" x14ac:dyDescent="0.2">
      <c r="B47" s="17">
        <f>+'Aggregate Screens'!A42</f>
        <v>111</v>
      </c>
      <c r="C47" s="17" t="str">
        <f>+'Aggregate Screens'!B42</f>
        <v>EAST ADAMS RURAL HEALTHCARE</v>
      </c>
      <c r="D47" s="23">
        <f>ROUND(+'Aggregate Screens'!G42,0)</f>
        <v>4812469</v>
      </c>
      <c r="E47" s="23">
        <f>ROUND(+'Aggregate Screens'!AN42,0)</f>
        <v>285</v>
      </c>
      <c r="F47" s="24">
        <f t="shared" si="0"/>
        <v>16885.86</v>
      </c>
      <c r="G47" s="23">
        <f>ROUND(+'Aggregate Screens'!G147,0)</f>
        <v>3875053</v>
      </c>
      <c r="H47" s="23">
        <f>ROUND(+'Aggregate Screens'!AN147,0)</f>
        <v>318</v>
      </c>
      <c r="I47" s="24">
        <f t="shared" si="1"/>
        <v>12185.7</v>
      </c>
      <c r="K47" s="26">
        <f t="shared" si="2"/>
        <v>-0.27829999999999999</v>
      </c>
    </row>
    <row r="48" spans="2:11" x14ac:dyDescent="0.2">
      <c r="B48" s="17">
        <f>+'Aggregate Screens'!A43</f>
        <v>125</v>
      </c>
      <c r="C48" s="17" t="str">
        <f>+'Aggregate Screens'!B43</f>
        <v>OTHELLO COMMUNITY HOSPITAL</v>
      </c>
      <c r="D48" s="23">
        <f>ROUND(+'Aggregate Screens'!G43,0)</f>
        <v>0</v>
      </c>
      <c r="E48" s="23">
        <f>ROUND(+'Aggregate Screens'!AN43,0)</f>
        <v>0</v>
      </c>
      <c r="F48" s="24" t="str">
        <f t="shared" si="0"/>
        <v/>
      </c>
      <c r="G48" s="23">
        <f>ROUND(+'Aggregate Screens'!G148,0)</f>
        <v>0</v>
      </c>
      <c r="H48" s="23">
        <f>ROUND(+'Aggregate Screens'!AN148,0)</f>
        <v>0</v>
      </c>
      <c r="I48" s="24" t="str">
        <f t="shared" si="1"/>
        <v/>
      </c>
      <c r="K48" s="26" t="str">
        <f t="shared" si="2"/>
        <v/>
      </c>
    </row>
    <row r="49" spans="2:11" x14ac:dyDescent="0.2">
      <c r="B49" s="17">
        <f>+'Aggregate Screens'!A44</f>
        <v>126</v>
      </c>
      <c r="C49" s="17" t="str">
        <f>+'Aggregate Screens'!B44</f>
        <v>HIGHLINE MEDICAL CENTER</v>
      </c>
      <c r="D49" s="23">
        <f>ROUND(+'Aggregate Screens'!G44,0)</f>
        <v>591527353</v>
      </c>
      <c r="E49" s="23">
        <f>ROUND(+'Aggregate Screens'!AN44,0)</f>
        <v>17455</v>
      </c>
      <c r="F49" s="24">
        <f t="shared" si="0"/>
        <v>33888.71</v>
      </c>
      <c r="G49" s="23">
        <f>ROUND(+'Aggregate Screens'!G149,0)</f>
        <v>316932909</v>
      </c>
      <c r="H49" s="23">
        <f>ROUND(+'Aggregate Screens'!AN149,0)</f>
        <v>9121</v>
      </c>
      <c r="I49" s="24">
        <f t="shared" si="1"/>
        <v>34747.61</v>
      </c>
      <c r="K49" s="26">
        <f t="shared" si="2"/>
        <v>2.53E-2</v>
      </c>
    </row>
    <row r="50" spans="2:11" x14ac:dyDescent="0.2">
      <c r="B50" s="17">
        <f>+'Aggregate Screens'!A45</f>
        <v>128</v>
      </c>
      <c r="C50" s="17" t="str">
        <f>+'Aggregate Screens'!B45</f>
        <v>UNIVERSITY OF WASHINGTON MEDICAL CENTER</v>
      </c>
      <c r="D50" s="23">
        <f>ROUND(+'Aggregate Screens'!G45,0)</f>
        <v>1633207760</v>
      </c>
      <c r="E50" s="23">
        <f>ROUND(+'Aggregate Screens'!AN45,0)</f>
        <v>50232</v>
      </c>
      <c r="F50" s="24">
        <f t="shared" si="0"/>
        <v>32513.29</v>
      </c>
      <c r="G50" s="23">
        <f>ROUND(+'Aggregate Screens'!G150,0)</f>
        <v>1765565477</v>
      </c>
      <c r="H50" s="23">
        <f>ROUND(+'Aggregate Screens'!AN150,0)</f>
        <v>51747</v>
      </c>
      <c r="I50" s="24">
        <f t="shared" si="1"/>
        <v>34119.19</v>
      </c>
      <c r="K50" s="26">
        <f t="shared" si="2"/>
        <v>4.9399999999999999E-2</v>
      </c>
    </row>
    <row r="51" spans="2:11" x14ac:dyDescent="0.2">
      <c r="B51" s="17">
        <f>+'Aggregate Screens'!A46</f>
        <v>129</v>
      </c>
      <c r="C51" s="17" t="str">
        <f>+'Aggregate Screens'!B46</f>
        <v>QUINCY VALLEY MEDICAL CENTER</v>
      </c>
      <c r="D51" s="23">
        <f>ROUND(+'Aggregate Screens'!G46,0)</f>
        <v>14865286</v>
      </c>
      <c r="E51" s="23">
        <f>ROUND(+'Aggregate Screens'!AN46,0)</f>
        <v>391</v>
      </c>
      <c r="F51" s="24">
        <f t="shared" si="0"/>
        <v>38018.629999999997</v>
      </c>
      <c r="G51" s="23">
        <f>ROUND(+'Aggregate Screens'!G151,0)</f>
        <v>0</v>
      </c>
      <c r="H51" s="23">
        <f>ROUND(+'Aggregate Screens'!AN151,0)</f>
        <v>0</v>
      </c>
      <c r="I51" s="24" t="str">
        <f t="shared" si="1"/>
        <v/>
      </c>
      <c r="K51" s="26" t="str">
        <f t="shared" si="2"/>
        <v/>
      </c>
    </row>
    <row r="52" spans="2:11" x14ac:dyDescent="0.2">
      <c r="B52" s="17">
        <f>+'Aggregate Screens'!A47</f>
        <v>130</v>
      </c>
      <c r="C52" s="17" t="str">
        <f>+'Aggregate Screens'!B47</f>
        <v>UW MEDICINE/NORTHWEST HOSPITAL</v>
      </c>
      <c r="D52" s="23">
        <f>ROUND(+'Aggregate Screens'!G47,0)</f>
        <v>734396329</v>
      </c>
      <c r="E52" s="23">
        <f>ROUND(+'Aggregate Screens'!AN47,0)</f>
        <v>22493</v>
      </c>
      <c r="F52" s="24">
        <f t="shared" si="0"/>
        <v>32649.99</v>
      </c>
      <c r="G52" s="23">
        <f>ROUND(+'Aggregate Screens'!G152,0)</f>
        <v>844423781</v>
      </c>
      <c r="H52" s="23">
        <f>ROUND(+'Aggregate Screens'!AN152,0)</f>
        <v>23935</v>
      </c>
      <c r="I52" s="24">
        <f t="shared" si="1"/>
        <v>35279.870000000003</v>
      </c>
      <c r="K52" s="26">
        <f t="shared" si="2"/>
        <v>8.0500000000000002E-2</v>
      </c>
    </row>
    <row r="53" spans="2:11" x14ac:dyDescent="0.2">
      <c r="B53" s="17">
        <f>+'Aggregate Screens'!A48</f>
        <v>131</v>
      </c>
      <c r="C53" s="17" t="str">
        <f>+'Aggregate Screens'!B48</f>
        <v>OVERLAKE HOSPITAL MEDICAL CENTER</v>
      </c>
      <c r="D53" s="23">
        <f>ROUND(+'Aggregate Screens'!G48,0)</f>
        <v>1070149348</v>
      </c>
      <c r="E53" s="23">
        <f>ROUND(+'Aggregate Screens'!AN48,0)</f>
        <v>38887</v>
      </c>
      <c r="F53" s="24">
        <f t="shared" si="0"/>
        <v>27519.46</v>
      </c>
      <c r="G53" s="23">
        <f>ROUND(+'Aggregate Screens'!G153,0)</f>
        <v>1126813499</v>
      </c>
      <c r="H53" s="23">
        <f>ROUND(+'Aggregate Screens'!AN153,0)</f>
        <v>36167</v>
      </c>
      <c r="I53" s="24">
        <f t="shared" si="1"/>
        <v>31155.85</v>
      </c>
      <c r="K53" s="26">
        <f t="shared" si="2"/>
        <v>0.1321</v>
      </c>
    </row>
    <row r="54" spans="2:11" x14ac:dyDescent="0.2">
      <c r="B54" s="17">
        <f>+'Aggregate Screens'!A49</f>
        <v>132</v>
      </c>
      <c r="C54" s="17" t="str">
        <f>+'Aggregate Screens'!B49</f>
        <v>ST CLARE HOSPITAL</v>
      </c>
      <c r="D54" s="23">
        <f>ROUND(+'Aggregate Screens'!G49,0)</f>
        <v>625885814</v>
      </c>
      <c r="E54" s="23">
        <f>ROUND(+'Aggregate Screens'!AN49,0)</f>
        <v>12826</v>
      </c>
      <c r="F54" s="24">
        <f t="shared" si="0"/>
        <v>48798.21</v>
      </c>
      <c r="G54" s="23">
        <f>ROUND(+'Aggregate Screens'!G154,0)</f>
        <v>611691865</v>
      </c>
      <c r="H54" s="23">
        <f>ROUND(+'Aggregate Screens'!AN154,0)</f>
        <v>11781</v>
      </c>
      <c r="I54" s="24">
        <f t="shared" si="1"/>
        <v>51921.9</v>
      </c>
      <c r="K54" s="26">
        <f t="shared" si="2"/>
        <v>6.4000000000000001E-2</v>
      </c>
    </row>
    <row r="55" spans="2:11" x14ac:dyDescent="0.2">
      <c r="B55" s="17">
        <f>+'Aggregate Screens'!A50</f>
        <v>134</v>
      </c>
      <c r="C55" s="17" t="str">
        <f>+'Aggregate Screens'!B50</f>
        <v>ISLAND HOSPITAL</v>
      </c>
      <c r="D55" s="23">
        <f>ROUND(+'Aggregate Screens'!G50,0)</f>
        <v>181109639</v>
      </c>
      <c r="E55" s="23">
        <f>ROUND(+'Aggregate Screens'!AN50,0)</f>
        <v>9561</v>
      </c>
      <c r="F55" s="24">
        <f t="shared" si="0"/>
        <v>18942.54</v>
      </c>
      <c r="G55" s="23">
        <f>ROUND(+'Aggregate Screens'!G155,0)</f>
        <v>191011133</v>
      </c>
      <c r="H55" s="23">
        <f>ROUND(+'Aggregate Screens'!AN155,0)</f>
        <v>9429</v>
      </c>
      <c r="I55" s="24">
        <f t="shared" si="1"/>
        <v>20257.84</v>
      </c>
      <c r="K55" s="26">
        <f t="shared" si="2"/>
        <v>6.9400000000000003E-2</v>
      </c>
    </row>
    <row r="56" spans="2:11" x14ac:dyDescent="0.2">
      <c r="B56" s="17">
        <f>+'Aggregate Screens'!A51</f>
        <v>137</v>
      </c>
      <c r="C56" s="17" t="str">
        <f>+'Aggregate Screens'!B51</f>
        <v>LINCOLN HOSPITAL</v>
      </c>
      <c r="D56" s="23">
        <f>ROUND(+'Aggregate Screens'!G51,0)</f>
        <v>23510370</v>
      </c>
      <c r="E56" s="23">
        <f>ROUND(+'Aggregate Screens'!AN51,0)</f>
        <v>1220</v>
      </c>
      <c r="F56" s="24">
        <f t="shared" si="0"/>
        <v>19270.8</v>
      </c>
      <c r="G56" s="23">
        <f>ROUND(+'Aggregate Screens'!G156,0)</f>
        <v>23511344</v>
      </c>
      <c r="H56" s="23">
        <f>ROUND(+'Aggregate Screens'!AN156,0)</f>
        <v>1029</v>
      </c>
      <c r="I56" s="24">
        <f t="shared" si="1"/>
        <v>22848.73</v>
      </c>
      <c r="K56" s="26">
        <f t="shared" si="2"/>
        <v>0.1857</v>
      </c>
    </row>
    <row r="57" spans="2:11" x14ac:dyDescent="0.2">
      <c r="B57" s="17">
        <f>+'Aggregate Screens'!A52</f>
        <v>138</v>
      </c>
      <c r="C57" s="17" t="str">
        <f>+'Aggregate Screens'!B52</f>
        <v>SWEDISH EDMONDS</v>
      </c>
      <c r="D57" s="23">
        <f>ROUND(+'Aggregate Screens'!G52,0)</f>
        <v>642016001</v>
      </c>
      <c r="E57" s="23">
        <f>ROUND(+'Aggregate Screens'!AN52,0)</f>
        <v>9622</v>
      </c>
      <c r="F57" s="24">
        <f t="shared" si="0"/>
        <v>66723.759999999995</v>
      </c>
      <c r="G57" s="23">
        <f>ROUND(+'Aggregate Screens'!G157,0)</f>
        <v>680697953</v>
      </c>
      <c r="H57" s="23">
        <f>ROUND(+'Aggregate Screens'!AN157,0)</f>
        <v>17222</v>
      </c>
      <c r="I57" s="24">
        <f t="shared" si="1"/>
        <v>39524.910000000003</v>
      </c>
      <c r="K57" s="26">
        <f t="shared" si="2"/>
        <v>-0.40760000000000002</v>
      </c>
    </row>
    <row r="58" spans="2:11" x14ac:dyDescent="0.2">
      <c r="B58" s="17">
        <f>+'Aggregate Screens'!A53</f>
        <v>139</v>
      </c>
      <c r="C58" s="17" t="str">
        <f>+'Aggregate Screens'!B53</f>
        <v>PROVIDENCE HOLY FAMILY HOSPITAL</v>
      </c>
      <c r="D58" s="23">
        <f>ROUND(+'Aggregate Screens'!G53,0)</f>
        <v>564053451</v>
      </c>
      <c r="E58" s="23">
        <f>ROUND(+'Aggregate Screens'!AN53,0)</f>
        <v>20054</v>
      </c>
      <c r="F58" s="24">
        <f t="shared" si="0"/>
        <v>28126.73</v>
      </c>
      <c r="G58" s="23">
        <f>ROUND(+'Aggregate Screens'!G158,0)</f>
        <v>588112650</v>
      </c>
      <c r="H58" s="23">
        <f>ROUND(+'Aggregate Screens'!AN158,0)</f>
        <v>18640</v>
      </c>
      <c r="I58" s="24">
        <f t="shared" si="1"/>
        <v>31551.11</v>
      </c>
      <c r="K58" s="26">
        <f t="shared" si="2"/>
        <v>0.1217</v>
      </c>
    </row>
    <row r="59" spans="2:11" x14ac:dyDescent="0.2">
      <c r="B59" s="17">
        <f>+'Aggregate Screens'!A54</f>
        <v>140</v>
      </c>
      <c r="C59" s="17" t="str">
        <f>+'Aggregate Screens'!B54</f>
        <v>KITTITAS VALLEY HEALTHCARE</v>
      </c>
      <c r="D59" s="23">
        <f>ROUND(+'Aggregate Screens'!G54,0)</f>
        <v>102986956</v>
      </c>
      <c r="E59" s="23">
        <f>ROUND(+'Aggregate Screens'!AN54,0)</f>
        <v>4943</v>
      </c>
      <c r="F59" s="24">
        <f t="shared" si="0"/>
        <v>20834.91</v>
      </c>
      <c r="G59" s="23">
        <f>ROUND(+'Aggregate Screens'!G159,0)</f>
        <v>113679975</v>
      </c>
      <c r="H59" s="23">
        <f>ROUND(+'Aggregate Screens'!AN159,0)</f>
        <v>5064</v>
      </c>
      <c r="I59" s="24">
        <f t="shared" si="1"/>
        <v>22448.65</v>
      </c>
      <c r="K59" s="26">
        <f t="shared" si="2"/>
        <v>7.7499999999999999E-2</v>
      </c>
    </row>
    <row r="60" spans="2:11" x14ac:dyDescent="0.2">
      <c r="B60" s="17">
        <f>+'Aggregate Screens'!A55</f>
        <v>141</v>
      </c>
      <c r="C60" s="17" t="str">
        <f>+'Aggregate Screens'!B55</f>
        <v>DAYTON GENERAL HOSPITAL</v>
      </c>
      <c r="D60" s="23">
        <f>ROUND(+'Aggregate Screens'!G55,0)</f>
        <v>12010667</v>
      </c>
      <c r="E60" s="23">
        <f>ROUND(+'Aggregate Screens'!AN55,0)</f>
        <v>122</v>
      </c>
      <c r="F60" s="24">
        <f t="shared" si="0"/>
        <v>98448.09</v>
      </c>
      <c r="G60" s="23">
        <f>ROUND(+'Aggregate Screens'!G160,0)</f>
        <v>0</v>
      </c>
      <c r="H60" s="23">
        <f>ROUND(+'Aggregate Screens'!AN160,0)</f>
        <v>0</v>
      </c>
      <c r="I60" s="24" t="str">
        <f t="shared" si="1"/>
        <v/>
      </c>
      <c r="K60" s="26" t="str">
        <f t="shared" si="2"/>
        <v/>
      </c>
    </row>
    <row r="61" spans="2:11" x14ac:dyDescent="0.2">
      <c r="B61" s="17">
        <f>+'Aggregate Screens'!A56</f>
        <v>142</v>
      </c>
      <c r="C61" s="17" t="str">
        <f>+'Aggregate Screens'!B56</f>
        <v>HARRISON MEDICAL CENTER</v>
      </c>
      <c r="D61" s="23">
        <f>ROUND(+'Aggregate Screens'!G56,0)</f>
        <v>1074774304</v>
      </c>
      <c r="E61" s="23">
        <f>ROUND(+'Aggregate Screens'!AN56,0)</f>
        <v>28256</v>
      </c>
      <c r="F61" s="24">
        <f t="shared" si="0"/>
        <v>38037.03</v>
      </c>
      <c r="G61" s="23">
        <f>ROUND(+'Aggregate Screens'!G161,0)</f>
        <v>1177670173</v>
      </c>
      <c r="H61" s="23">
        <f>ROUND(+'Aggregate Screens'!AN161,0)</f>
        <v>27923</v>
      </c>
      <c r="I61" s="24">
        <f t="shared" si="1"/>
        <v>42175.63</v>
      </c>
      <c r="K61" s="26">
        <f t="shared" si="2"/>
        <v>0.10879999999999999</v>
      </c>
    </row>
    <row r="62" spans="2:11" x14ac:dyDescent="0.2">
      <c r="B62" s="17">
        <f>+'Aggregate Screens'!A57</f>
        <v>145</v>
      </c>
      <c r="C62" s="17" t="str">
        <f>+'Aggregate Screens'!B57</f>
        <v>PEACEHEALTH ST JOSEPH HOSPITAL</v>
      </c>
      <c r="D62" s="23">
        <f>ROUND(+'Aggregate Screens'!G57,0)</f>
        <v>909674515</v>
      </c>
      <c r="E62" s="23">
        <f>ROUND(+'Aggregate Screens'!AN57,0)</f>
        <v>33112</v>
      </c>
      <c r="F62" s="24">
        <f t="shared" si="0"/>
        <v>27472.65</v>
      </c>
      <c r="G62" s="23">
        <f>ROUND(+'Aggregate Screens'!G162,0)</f>
        <v>980573217</v>
      </c>
      <c r="H62" s="23">
        <f>ROUND(+'Aggregate Screens'!AN162,0)</f>
        <v>32561</v>
      </c>
      <c r="I62" s="24">
        <f t="shared" si="1"/>
        <v>30114.959999999999</v>
      </c>
      <c r="K62" s="26">
        <f t="shared" si="2"/>
        <v>9.6199999999999994E-2</v>
      </c>
    </row>
    <row r="63" spans="2:11" x14ac:dyDescent="0.2">
      <c r="B63" s="17">
        <f>+'Aggregate Screens'!A58</f>
        <v>147</v>
      </c>
      <c r="C63" s="17" t="str">
        <f>+'Aggregate Screens'!B58</f>
        <v>MID VALLEY HOSPITAL</v>
      </c>
      <c r="D63" s="23">
        <f>ROUND(+'Aggregate Screens'!G58,0)</f>
        <v>56477483</v>
      </c>
      <c r="E63" s="23">
        <f>ROUND(+'Aggregate Screens'!AN58,0)</f>
        <v>2585</v>
      </c>
      <c r="F63" s="24">
        <f t="shared" si="0"/>
        <v>21848.16</v>
      </c>
      <c r="G63" s="23">
        <f>ROUND(+'Aggregate Screens'!G163,0)</f>
        <v>59351672</v>
      </c>
      <c r="H63" s="23">
        <f>ROUND(+'Aggregate Screens'!AN163,0)</f>
        <v>2557</v>
      </c>
      <c r="I63" s="24">
        <f t="shared" si="1"/>
        <v>23211.45</v>
      </c>
      <c r="K63" s="26">
        <f t="shared" si="2"/>
        <v>6.2399999999999997E-2</v>
      </c>
    </row>
    <row r="64" spans="2:11" x14ac:dyDescent="0.2">
      <c r="B64" s="17">
        <f>+'Aggregate Screens'!A59</f>
        <v>148</v>
      </c>
      <c r="C64" s="17" t="str">
        <f>+'Aggregate Screens'!B59</f>
        <v>KINDRED HOSPITAL SEATTLE - NORTHGATE</v>
      </c>
      <c r="D64" s="23">
        <f>ROUND(+'Aggregate Screens'!G59,0)</f>
        <v>77861433</v>
      </c>
      <c r="E64" s="23">
        <f>ROUND(+'Aggregate Screens'!AN59,0)</f>
        <v>1133</v>
      </c>
      <c r="F64" s="24">
        <f t="shared" si="0"/>
        <v>68721.48</v>
      </c>
      <c r="G64" s="23">
        <f>ROUND(+'Aggregate Screens'!G164,0)</f>
        <v>98448636</v>
      </c>
      <c r="H64" s="23">
        <f>ROUND(+'Aggregate Screens'!AN164,0)</f>
        <v>898</v>
      </c>
      <c r="I64" s="24">
        <f t="shared" si="1"/>
        <v>109631</v>
      </c>
      <c r="K64" s="26">
        <f t="shared" si="2"/>
        <v>0.59530000000000005</v>
      </c>
    </row>
    <row r="65" spans="2:11" x14ac:dyDescent="0.2">
      <c r="B65" s="17">
        <f>+'Aggregate Screens'!A60</f>
        <v>150</v>
      </c>
      <c r="C65" s="17" t="str">
        <f>+'Aggregate Screens'!B60</f>
        <v>COULEE MEDICAL CENTER</v>
      </c>
      <c r="D65" s="23">
        <f>ROUND(+'Aggregate Screens'!G60,0)</f>
        <v>33269914</v>
      </c>
      <c r="E65" s="23">
        <f>ROUND(+'Aggregate Screens'!AN60,0)</f>
        <v>1419</v>
      </c>
      <c r="F65" s="24">
        <f t="shared" si="0"/>
        <v>23446.03</v>
      </c>
      <c r="G65" s="23">
        <f>ROUND(+'Aggregate Screens'!G165,0)</f>
        <v>34180497</v>
      </c>
      <c r="H65" s="23">
        <f>ROUND(+'Aggregate Screens'!AN165,0)</f>
        <v>1288</v>
      </c>
      <c r="I65" s="24">
        <f t="shared" si="1"/>
        <v>26537.65</v>
      </c>
      <c r="K65" s="26">
        <f t="shared" si="2"/>
        <v>0.13189999999999999</v>
      </c>
    </row>
    <row r="66" spans="2:11" x14ac:dyDescent="0.2">
      <c r="B66" s="17">
        <f>+'Aggregate Screens'!A61</f>
        <v>152</v>
      </c>
      <c r="C66" s="17" t="str">
        <f>+'Aggregate Screens'!B61</f>
        <v>MASON GENERAL HOSPITAL</v>
      </c>
      <c r="D66" s="23">
        <f>ROUND(+'Aggregate Screens'!G61,0)</f>
        <v>152932826</v>
      </c>
      <c r="E66" s="23">
        <f>ROUND(+'Aggregate Screens'!AN61,0)</f>
        <v>4217</v>
      </c>
      <c r="F66" s="24">
        <f t="shared" si="0"/>
        <v>36265.79</v>
      </c>
      <c r="G66" s="23">
        <f>ROUND(+'Aggregate Screens'!G166,0)</f>
        <v>151631742</v>
      </c>
      <c r="H66" s="23">
        <f>ROUND(+'Aggregate Screens'!AN166,0)</f>
        <v>4287</v>
      </c>
      <c r="I66" s="24">
        <f t="shared" si="1"/>
        <v>35370.129999999997</v>
      </c>
      <c r="K66" s="26">
        <f t="shared" si="2"/>
        <v>-2.47E-2</v>
      </c>
    </row>
    <row r="67" spans="2:11" x14ac:dyDescent="0.2">
      <c r="B67" s="17">
        <f>+'Aggregate Screens'!A62</f>
        <v>153</v>
      </c>
      <c r="C67" s="17" t="str">
        <f>+'Aggregate Screens'!B62</f>
        <v>WHITMAN HOSPITAL AND MEDICAL CENTER</v>
      </c>
      <c r="D67" s="23">
        <f>ROUND(+'Aggregate Screens'!G62,0)</f>
        <v>33100053</v>
      </c>
      <c r="E67" s="23">
        <f>ROUND(+'Aggregate Screens'!AN62,0)</f>
        <v>1426</v>
      </c>
      <c r="F67" s="24">
        <f t="shared" si="0"/>
        <v>23211.82</v>
      </c>
      <c r="G67" s="23">
        <f>ROUND(+'Aggregate Screens'!G167,0)</f>
        <v>31111902</v>
      </c>
      <c r="H67" s="23">
        <f>ROUND(+'Aggregate Screens'!AN167,0)</f>
        <v>1377</v>
      </c>
      <c r="I67" s="24">
        <f t="shared" si="1"/>
        <v>22593.97</v>
      </c>
      <c r="K67" s="26">
        <f t="shared" si="2"/>
        <v>-2.6599999999999999E-2</v>
      </c>
    </row>
    <row r="68" spans="2:11" x14ac:dyDescent="0.2">
      <c r="B68" s="17">
        <f>+'Aggregate Screens'!A63</f>
        <v>155</v>
      </c>
      <c r="C68" s="17" t="str">
        <f>+'Aggregate Screens'!B63</f>
        <v>UW MEDICINE/VALLEY MEDICAL CENTER</v>
      </c>
      <c r="D68" s="23">
        <f>ROUND(+'Aggregate Screens'!G63,0)</f>
        <v>612700311</v>
      </c>
      <c r="E68" s="23">
        <f>ROUND(+'Aggregate Screens'!AN63,0)</f>
        <v>17416</v>
      </c>
      <c r="F68" s="24">
        <f t="shared" si="0"/>
        <v>35180.31</v>
      </c>
      <c r="G68" s="23">
        <f>ROUND(+'Aggregate Screens'!G168,0)</f>
        <v>1255937307</v>
      </c>
      <c r="H68" s="23">
        <f>ROUND(+'Aggregate Screens'!AN168,0)</f>
        <v>37373</v>
      </c>
      <c r="I68" s="24">
        <f t="shared" si="1"/>
        <v>33605.47</v>
      </c>
      <c r="K68" s="26">
        <f t="shared" si="2"/>
        <v>-4.48E-2</v>
      </c>
    </row>
    <row r="69" spans="2:11" x14ac:dyDescent="0.2">
      <c r="B69" s="17">
        <f>+'Aggregate Screens'!A64</f>
        <v>156</v>
      </c>
      <c r="C69" s="17" t="str">
        <f>+'Aggregate Screens'!B64</f>
        <v>WHIDBEY GENERAL HOSPITAL</v>
      </c>
      <c r="D69" s="23">
        <f>ROUND(+'Aggregate Screens'!G64,0)</f>
        <v>168591784</v>
      </c>
      <c r="E69" s="23">
        <f>ROUND(+'Aggregate Screens'!AN64,0)</f>
        <v>8294</v>
      </c>
      <c r="F69" s="24">
        <f t="shared" si="0"/>
        <v>20326.96</v>
      </c>
      <c r="G69" s="23">
        <f>ROUND(+'Aggregate Screens'!G169,0)</f>
        <v>0</v>
      </c>
      <c r="H69" s="23">
        <f>ROUND(+'Aggregate Screens'!AN169,0)</f>
        <v>0</v>
      </c>
      <c r="I69" s="24" t="str">
        <f t="shared" si="1"/>
        <v/>
      </c>
      <c r="K69" s="26" t="str">
        <f t="shared" si="2"/>
        <v/>
      </c>
    </row>
    <row r="70" spans="2:11" x14ac:dyDescent="0.2">
      <c r="B70" s="17">
        <f>+'Aggregate Screens'!A65</f>
        <v>157</v>
      </c>
      <c r="C70" s="17" t="str">
        <f>+'Aggregate Screens'!B65</f>
        <v>ST LUKES REHABILIATION INSTITUTE</v>
      </c>
      <c r="D70" s="23">
        <f>ROUND(+'Aggregate Screens'!G65,0)</f>
        <v>64431787</v>
      </c>
      <c r="E70" s="23">
        <f>ROUND(+'Aggregate Screens'!AN65,0)</f>
        <v>2559</v>
      </c>
      <c r="F70" s="24">
        <f t="shared" si="0"/>
        <v>25178.5</v>
      </c>
      <c r="G70" s="23">
        <f>ROUND(+'Aggregate Screens'!G170,0)</f>
        <v>65669529</v>
      </c>
      <c r="H70" s="23">
        <f>ROUND(+'Aggregate Screens'!AN170,0)</f>
        <v>2467</v>
      </c>
      <c r="I70" s="24">
        <f t="shared" si="1"/>
        <v>26619.18</v>
      </c>
      <c r="K70" s="26">
        <f t="shared" si="2"/>
        <v>5.7200000000000001E-2</v>
      </c>
    </row>
    <row r="71" spans="2:11" x14ac:dyDescent="0.2">
      <c r="B71" s="17">
        <f>+'Aggregate Screens'!A66</f>
        <v>158</v>
      </c>
      <c r="C71" s="17" t="str">
        <f>+'Aggregate Screens'!B66</f>
        <v>CASCADE MEDICAL CENTER</v>
      </c>
      <c r="D71" s="23">
        <f>ROUND(+'Aggregate Screens'!G66,0)</f>
        <v>13503804</v>
      </c>
      <c r="E71" s="23">
        <f>ROUND(+'Aggregate Screens'!AN66,0)</f>
        <v>472</v>
      </c>
      <c r="F71" s="24">
        <f t="shared" si="0"/>
        <v>28609.75</v>
      </c>
      <c r="G71" s="23">
        <f>ROUND(+'Aggregate Screens'!G171,0)</f>
        <v>13852704</v>
      </c>
      <c r="H71" s="23">
        <f>ROUND(+'Aggregate Screens'!AN171,0)</f>
        <v>573</v>
      </c>
      <c r="I71" s="24">
        <f t="shared" si="1"/>
        <v>24175.75</v>
      </c>
      <c r="K71" s="26">
        <f t="shared" si="2"/>
        <v>-0.155</v>
      </c>
    </row>
    <row r="72" spans="2:11" x14ac:dyDescent="0.2">
      <c r="B72" s="17">
        <f>+'Aggregate Screens'!A67</f>
        <v>159</v>
      </c>
      <c r="C72" s="17" t="str">
        <f>+'Aggregate Screens'!B67</f>
        <v>PROVIDENCE ST PETER HOSPITAL</v>
      </c>
      <c r="D72" s="23">
        <f>ROUND(+'Aggregate Screens'!G67,0)</f>
        <v>1355226943</v>
      </c>
      <c r="E72" s="23">
        <f>ROUND(+'Aggregate Screens'!AN67,0)</f>
        <v>36893</v>
      </c>
      <c r="F72" s="24">
        <f t="shared" si="0"/>
        <v>36733.99</v>
      </c>
      <c r="G72" s="23">
        <f>ROUND(+'Aggregate Screens'!G172,0)</f>
        <v>1422900589</v>
      </c>
      <c r="H72" s="23">
        <f>ROUND(+'Aggregate Screens'!AN172,0)</f>
        <v>33274</v>
      </c>
      <c r="I72" s="24">
        <f t="shared" si="1"/>
        <v>42763.14</v>
      </c>
      <c r="K72" s="26">
        <f t="shared" si="2"/>
        <v>0.1641</v>
      </c>
    </row>
    <row r="73" spans="2:11" x14ac:dyDescent="0.2">
      <c r="B73" s="17">
        <f>+'Aggregate Screens'!A68</f>
        <v>161</v>
      </c>
      <c r="C73" s="17" t="str">
        <f>+'Aggregate Screens'!B68</f>
        <v>KADLEC REGIONAL MEDICAL CENTER</v>
      </c>
      <c r="D73" s="23">
        <f>ROUND(+'Aggregate Screens'!G68,0)</f>
        <v>788031559</v>
      </c>
      <c r="E73" s="23">
        <f>ROUND(+'Aggregate Screens'!AN68,0)</f>
        <v>31196</v>
      </c>
      <c r="F73" s="24">
        <f t="shared" si="0"/>
        <v>25260.66</v>
      </c>
      <c r="G73" s="23">
        <f>ROUND(+'Aggregate Screens'!G173,0)</f>
        <v>988127487</v>
      </c>
      <c r="H73" s="23">
        <f>ROUND(+'Aggregate Screens'!AN173,0)</f>
        <v>35689</v>
      </c>
      <c r="I73" s="24">
        <f t="shared" si="1"/>
        <v>27687.17</v>
      </c>
      <c r="K73" s="26">
        <f t="shared" si="2"/>
        <v>9.6100000000000005E-2</v>
      </c>
    </row>
    <row r="74" spans="2:11" x14ac:dyDescent="0.2">
      <c r="B74" s="17">
        <f>+'Aggregate Screens'!A69</f>
        <v>162</v>
      </c>
      <c r="C74" s="17" t="str">
        <f>+'Aggregate Screens'!B69</f>
        <v>PROVIDENCE SACRED HEART MEDICAL CENTER</v>
      </c>
      <c r="D74" s="23">
        <f>ROUND(+'Aggregate Screens'!G69,0)</f>
        <v>2030220874</v>
      </c>
      <c r="E74" s="23">
        <f>ROUND(+'Aggregate Screens'!AN69,0)</f>
        <v>63456</v>
      </c>
      <c r="F74" s="24">
        <f t="shared" si="0"/>
        <v>31994.15</v>
      </c>
      <c r="G74" s="23">
        <f>ROUND(+'Aggregate Screens'!G174,0)</f>
        <v>2117489796</v>
      </c>
      <c r="H74" s="23">
        <f>ROUND(+'Aggregate Screens'!AN174,0)</f>
        <v>61703</v>
      </c>
      <c r="I74" s="24">
        <f t="shared" si="1"/>
        <v>34317.449999999997</v>
      </c>
      <c r="K74" s="26">
        <f t="shared" si="2"/>
        <v>7.2599999999999998E-2</v>
      </c>
    </row>
    <row r="75" spans="2:11" x14ac:dyDescent="0.2">
      <c r="B75" s="17">
        <f>+'Aggregate Screens'!A70</f>
        <v>164</v>
      </c>
      <c r="C75" s="17" t="str">
        <f>+'Aggregate Screens'!B70</f>
        <v>EVERGREENHEALTH MEDICAL CENTER</v>
      </c>
      <c r="D75" s="23">
        <f>ROUND(+'Aggregate Screens'!G70,0)</f>
        <v>1032319116</v>
      </c>
      <c r="E75" s="23">
        <f>ROUND(+'Aggregate Screens'!AN70,0)</f>
        <v>32912</v>
      </c>
      <c r="F75" s="24">
        <f t="shared" ref="F75:F106" si="3">IF(D75=0,"",IF(E75=0,"",ROUND(D75/E75,2)))</f>
        <v>31366.04</v>
      </c>
      <c r="G75" s="23">
        <f>ROUND(+'Aggregate Screens'!G175,0)</f>
        <v>1172291459</v>
      </c>
      <c r="H75" s="23">
        <f>ROUND(+'Aggregate Screens'!AN175,0)</f>
        <v>33213</v>
      </c>
      <c r="I75" s="24">
        <f t="shared" ref="I75:I106" si="4">IF(G75=0,"",IF(H75=0,"",ROUND(G75/H75,2)))</f>
        <v>35296.160000000003</v>
      </c>
      <c r="K75" s="26">
        <f t="shared" ref="K75:K106" si="5">IF(D75=0,"",IF(E75=0,"",IF(G75=0,"",IF(H75=0,"",ROUND(I75/F75-1,4)))))</f>
        <v>0.12529999999999999</v>
      </c>
    </row>
    <row r="76" spans="2:11" x14ac:dyDescent="0.2">
      <c r="B76" s="17">
        <f>+'Aggregate Screens'!A71</f>
        <v>165</v>
      </c>
      <c r="C76" s="17" t="str">
        <f>+'Aggregate Screens'!B71</f>
        <v>LAKE CHELAN COMMUNITY HOSPITAL</v>
      </c>
      <c r="D76" s="23">
        <f>ROUND(+'Aggregate Screens'!G71,0)</f>
        <v>31231088</v>
      </c>
      <c r="E76" s="23">
        <f>ROUND(+'Aggregate Screens'!AN71,0)</f>
        <v>1504</v>
      </c>
      <c r="F76" s="24">
        <f t="shared" si="3"/>
        <v>20765.349999999999</v>
      </c>
      <c r="G76" s="23">
        <f>ROUND(+'Aggregate Screens'!G176,0)</f>
        <v>34236549</v>
      </c>
      <c r="H76" s="23">
        <f>ROUND(+'Aggregate Screens'!AN176,0)</f>
        <v>1122</v>
      </c>
      <c r="I76" s="24">
        <f t="shared" si="4"/>
        <v>30513.86</v>
      </c>
      <c r="K76" s="26">
        <f t="shared" si="5"/>
        <v>0.46949999999999997</v>
      </c>
    </row>
    <row r="77" spans="2:11" x14ac:dyDescent="0.2">
      <c r="B77" s="17">
        <f>+'Aggregate Screens'!A72</f>
        <v>167</v>
      </c>
      <c r="C77" s="17" t="str">
        <f>+'Aggregate Screens'!B72</f>
        <v>FERRY COUNTY MEMORIAL HOSPITAL</v>
      </c>
      <c r="D77" s="23">
        <f>ROUND(+'Aggregate Screens'!G72,0)</f>
        <v>0</v>
      </c>
      <c r="E77" s="23">
        <f>ROUND(+'Aggregate Screens'!AN72,0)</f>
        <v>0</v>
      </c>
      <c r="F77" s="24" t="str">
        <f t="shared" si="3"/>
        <v/>
      </c>
      <c r="G77" s="23">
        <f>ROUND(+'Aggregate Screens'!G177,0)</f>
        <v>0</v>
      </c>
      <c r="H77" s="23">
        <f>ROUND(+'Aggregate Screens'!AN177,0)</f>
        <v>0</v>
      </c>
      <c r="I77" s="24" t="str">
        <f t="shared" si="4"/>
        <v/>
      </c>
      <c r="K77" s="26" t="str">
        <f t="shared" si="5"/>
        <v/>
      </c>
    </row>
    <row r="78" spans="2:11" x14ac:dyDescent="0.2">
      <c r="B78" s="17">
        <f>+'Aggregate Screens'!A73</f>
        <v>168</v>
      </c>
      <c r="C78" s="17" t="str">
        <f>+'Aggregate Screens'!B73</f>
        <v>CENTRAL WASHINGTON HOSPITAL</v>
      </c>
      <c r="D78" s="23">
        <f>ROUND(+'Aggregate Screens'!G73,0)</f>
        <v>412841865</v>
      </c>
      <c r="E78" s="23">
        <f>ROUND(+'Aggregate Screens'!AN73,0)</f>
        <v>19877</v>
      </c>
      <c r="F78" s="24">
        <f t="shared" si="3"/>
        <v>20769.830000000002</v>
      </c>
      <c r="G78" s="23">
        <f>ROUND(+'Aggregate Screens'!G178,0)</f>
        <v>498660095</v>
      </c>
      <c r="H78" s="23">
        <f>ROUND(+'Aggregate Screens'!AN178,0)</f>
        <v>20242</v>
      </c>
      <c r="I78" s="24">
        <f t="shared" si="4"/>
        <v>24634.92</v>
      </c>
      <c r="K78" s="26">
        <f t="shared" si="5"/>
        <v>0.18609999999999999</v>
      </c>
    </row>
    <row r="79" spans="2:11" x14ac:dyDescent="0.2">
      <c r="B79" s="17">
        <f>+'Aggregate Screens'!A74</f>
        <v>170</v>
      </c>
      <c r="C79" s="17" t="str">
        <f>+'Aggregate Screens'!B74</f>
        <v>PEACEHEALTH SOUTHWEST MEDICAL CENTER</v>
      </c>
      <c r="D79" s="23">
        <f>ROUND(+'Aggregate Screens'!G74,0)</f>
        <v>1558831860</v>
      </c>
      <c r="E79" s="23">
        <f>ROUND(+'Aggregate Screens'!AN74,0)</f>
        <v>50767</v>
      </c>
      <c r="F79" s="24">
        <f t="shared" si="3"/>
        <v>30705.61</v>
      </c>
      <c r="G79" s="23">
        <f>ROUND(+'Aggregate Screens'!G179,0)</f>
        <v>1684928169</v>
      </c>
      <c r="H79" s="23">
        <f>ROUND(+'Aggregate Screens'!AN179,0)</f>
        <v>48533</v>
      </c>
      <c r="I79" s="24">
        <f t="shared" si="4"/>
        <v>34717.17</v>
      </c>
      <c r="K79" s="26">
        <f t="shared" si="5"/>
        <v>0.13059999999999999</v>
      </c>
    </row>
    <row r="80" spans="2:11" x14ac:dyDescent="0.2">
      <c r="B80" s="17">
        <f>+'Aggregate Screens'!A75</f>
        <v>172</v>
      </c>
      <c r="C80" s="17" t="str">
        <f>+'Aggregate Screens'!B75</f>
        <v>PULLMAN REGIONAL HOSPITAL</v>
      </c>
      <c r="D80" s="23">
        <f>ROUND(+'Aggregate Screens'!G75,0)</f>
        <v>80863291</v>
      </c>
      <c r="E80" s="23">
        <f>ROUND(+'Aggregate Screens'!AN75,0)</f>
        <v>3623</v>
      </c>
      <c r="F80" s="24">
        <f t="shared" si="3"/>
        <v>22319.43</v>
      </c>
      <c r="G80" s="23">
        <f>ROUND(+'Aggregate Screens'!G180,0)</f>
        <v>82610989</v>
      </c>
      <c r="H80" s="23">
        <f>ROUND(+'Aggregate Screens'!AN180,0)</f>
        <v>3914</v>
      </c>
      <c r="I80" s="24">
        <f t="shared" si="4"/>
        <v>21106.54</v>
      </c>
      <c r="K80" s="26">
        <f t="shared" si="5"/>
        <v>-5.4300000000000001E-2</v>
      </c>
    </row>
    <row r="81" spans="2:11" x14ac:dyDescent="0.2">
      <c r="B81" s="17">
        <f>+'Aggregate Screens'!A76</f>
        <v>173</v>
      </c>
      <c r="C81" s="17" t="str">
        <f>+'Aggregate Screens'!B76</f>
        <v>MORTON GENERAL HOSPITAL</v>
      </c>
      <c r="D81" s="23">
        <f>ROUND(+'Aggregate Screens'!G76,0)</f>
        <v>28254226</v>
      </c>
      <c r="E81" s="23">
        <f>ROUND(+'Aggregate Screens'!AN76,0)</f>
        <v>1101</v>
      </c>
      <c r="F81" s="24">
        <f t="shared" si="3"/>
        <v>25662.33</v>
      </c>
      <c r="G81" s="23">
        <f>ROUND(+'Aggregate Screens'!G181,0)</f>
        <v>29214759</v>
      </c>
      <c r="H81" s="23">
        <f>ROUND(+'Aggregate Screens'!AN181,0)</f>
        <v>1070</v>
      </c>
      <c r="I81" s="24">
        <f t="shared" si="4"/>
        <v>27303.51</v>
      </c>
      <c r="K81" s="26">
        <f t="shared" si="5"/>
        <v>6.4000000000000001E-2</v>
      </c>
    </row>
    <row r="82" spans="2:11" x14ac:dyDescent="0.2">
      <c r="B82" s="17">
        <f>+'Aggregate Screens'!A77</f>
        <v>175</v>
      </c>
      <c r="C82" s="17" t="str">
        <f>+'Aggregate Screens'!B77</f>
        <v>MARY BRIDGE CHILDRENS HEALTH CENTER</v>
      </c>
      <c r="D82" s="23">
        <f>ROUND(+'Aggregate Screens'!G77,0)</f>
        <v>514115519</v>
      </c>
      <c r="E82" s="23">
        <f>ROUND(+'Aggregate Screens'!AN77,0)</f>
        <v>9620</v>
      </c>
      <c r="F82" s="24">
        <f t="shared" si="3"/>
        <v>53442.36</v>
      </c>
      <c r="G82" s="23">
        <f>ROUND(+'Aggregate Screens'!G182,0)</f>
        <v>557727503</v>
      </c>
      <c r="H82" s="23">
        <f>ROUND(+'Aggregate Screens'!AN182,0)</f>
        <v>10786</v>
      </c>
      <c r="I82" s="24">
        <f t="shared" si="4"/>
        <v>51708.46</v>
      </c>
      <c r="K82" s="26">
        <f t="shared" si="5"/>
        <v>-3.2399999999999998E-2</v>
      </c>
    </row>
    <row r="83" spans="2:11" x14ac:dyDescent="0.2">
      <c r="B83" s="17">
        <f>+'Aggregate Screens'!A78</f>
        <v>176</v>
      </c>
      <c r="C83" s="17" t="str">
        <f>+'Aggregate Screens'!B78</f>
        <v>TACOMA GENERAL/ALLENMORE HOSPITAL</v>
      </c>
      <c r="D83" s="23">
        <f>ROUND(+'Aggregate Screens'!G78,0)</f>
        <v>2281499755</v>
      </c>
      <c r="E83" s="23">
        <f>ROUND(+'Aggregate Screens'!AN78,0)</f>
        <v>48651</v>
      </c>
      <c r="F83" s="24">
        <f t="shared" si="3"/>
        <v>46895.23</v>
      </c>
      <c r="G83" s="23">
        <f>ROUND(+'Aggregate Screens'!G183,0)</f>
        <v>2466841800</v>
      </c>
      <c r="H83" s="23">
        <f>ROUND(+'Aggregate Screens'!AN183,0)</f>
        <v>41823</v>
      </c>
      <c r="I83" s="24">
        <f t="shared" si="4"/>
        <v>58982.9</v>
      </c>
      <c r="K83" s="26">
        <f t="shared" si="5"/>
        <v>0.25779999999999997</v>
      </c>
    </row>
    <row r="84" spans="2:11" x14ac:dyDescent="0.2">
      <c r="B84" s="17">
        <f>+'Aggregate Screens'!A79</f>
        <v>180</v>
      </c>
      <c r="C84" s="17" t="str">
        <f>+'Aggregate Screens'!B79</f>
        <v>VALLEY HOSPITAL</v>
      </c>
      <c r="D84" s="23">
        <f>ROUND(+'Aggregate Screens'!G79,0)</f>
        <v>383629068</v>
      </c>
      <c r="E84" s="23">
        <f>ROUND(+'Aggregate Screens'!AN79,0)</f>
        <v>10946</v>
      </c>
      <c r="F84" s="24">
        <f t="shared" si="3"/>
        <v>35047.42</v>
      </c>
      <c r="G84" s="23">
        <f>ROUND(+'Aggregate Screens'!G184,0)</f>
        <v>424947846</v>
      </c>
      <c r="H84" s="23">
        <f>ROUND(+'Aggregate Screens'!AN184,0)</f>
        <v>11479</v>
      </c>
      <c r="I84" s="24">
        <f t="shared" si="4"/>
        <v>37019.589999999997</v>
      </c>
      <c r="K84" s="26">
        <f t="shared" si="5"/>
        <v>5.6300000000000003E-2</v>
      </c>
    </row>
    <row r="85" spans="2:11" x14ac:dyDescent="0.2">
      <c r="B85" s="17">
        <f>+'Aggregate Screens'!A80</f>
        <v>183</v>
      </c>
      <c r="C85" s="17" t="str">
        <f>+'Aggregate Screens'!B80</f>
        <v>MULTICARE AUBURN MEDICAL CENTER</v>
      </c>
      <c r="D85" s="23">
        <f>ROUND(+'Aggregate Screens'!G80,0)</f>
        <v>476965192</v>
      </c>
      <c r="E85" s="23">
        <f>ROUND(+'Aggregate Screens'!AN80,0)</f>
        <v>11784</v>
      </c>
      <c r="F85" s="24">
        <f t="shared" si="3"/>
        <v>40475.660000000003</v>
      </c>
      <c r="G85" s="23">
        <f>ROUND(+'Aggregate Screens'!G185,0)</f>
        <v>563914034</v>
      </c>
      <c r="H85" s="23">
        <f>ROUND(+'Aggregate Screens'!AN185,0)</f>
        <v>10417</v>
      </c>
      <c r="I85" s="24">
        <f t="shared" si="4"/>
        <v>54134.01</v>
      </c>
      <c r="K85" s="26">
        <f t="shared" si="5"/>
        <v>0.33739999999999998</v>
      </c>
    </row>
    <row r="86" spans="2:11" x14ac:dyDescent="0.2">
      <c r="B86" s="17">
        <f>+'Aggregate Screens'!A81</f>
        <v>186</v>
      </c>
      <c r="C86" s="17" t="str">
        <f>+'Aggregate Screens'!B81</f>
        <v>SUMMIT PACIFIC MEDICAL CENTER</v>
      </c>
      <c r="D86" s="23">
        <f>ROUND(+'Aggregate Screens'!G81,0)</f>
        <v>24864165</v>
      </c>
      <c r="E86" s="23">
        <f>ROUND(+'Aggregate Screens'!AN81,0)</f>
        <v>1238</v>
      </c>
      <c r="F86" s="24">
        <f t="shared" si="3"/>
        <v>20084.14</v>
      </c>
      <c r="G86" s="23">
        <f>ROUND(+'Aggregate Screens'!G186,0)</f>
        <v>38638904</v>
      </c>
      <c r="H86" s="23">
        <f>ROUND(+'Aggregate Screens'!AN186,0)</f>
        <v>1042</v>
      </c>
      <c r="I86" s="24">
        <f t="shared" si="4"/>
        <v>37081.480000000003</v>
      </c>
      <c r="K86" s="26">
        <f t="shared" si="5"/>
        <v>0.84630000000000005</v>
      </c>
    </row>
    <row r="87" spans="2:11" x14ac:dyDescent="0.2">
      <c r="B87" s="17">
        <f>+'Aggregate Screens'!A82</f>
        <v>191</v>
      </c>
      <c r="C87" s="17" t="str">
        <f>+'Aggregate Screens'!B82</f>
        <v>PROVIDENCE CENTRALIA HOSPITAL</v>
      </c>
      <c r="D87" s="23">
        <f>ROUND(+'Aggregate Screens'!G82,0)</f>
        <v>437258262</v>
      </c>
      <c r="E87" s="23">
        <f>ROUND(+'Aggregate Screens'!AN82,0)</f>
        <v>12024</v>
      </c>
      <c r="F87" s="24">
        <f t="shared" si="3"/>
        <v>36365.46</v>
      </c>
      <c r="G87" s="23">
        <f>ROUND(+'Aggregate Screens'!G187,0)</f>
        <v>476850847</v>
      </c>
      <c r="H87" s="23">
        <f>ROUND(+'Aggregate Screens'!AN187,0)</f>
        <v>12339</v>
      </c>
      <c r="I87" s="24">
        <f t="shared" si="4"/>
        <v>38645.83</v>
      </c>
      <c r="K87" s="26">
        <f t="shared" si="5"/>
        <v>6.2700000000000006E-2</v>
      </c>
    </row>
    <row r="88" spans="2:11" x14ac:dyDescent="0.2">
      <c r="B88" s="17">
        <f>+'Aggregate Screens'!A83</f>
        <v>193</v>
      </c>
      <c r="C88" s="17" t="str">
        <f>+'Aggregate Screens'!B83</f>
        <v>PROVIDENCE MOUNT CARMEL HOSPITAL</v>
      </c>
      <c r="D88" s="23">
        <f>ROUND(+'Aggregate Screens'!G83,0)</f>
        <v>73568150</v>
      </c>
      <c r="E88" s="23">
        <f>ROUND(+'Aggregate Screens'!AN83,0)</f>
        <v>3409</v>
      </c>
      <c r="F88" s="24">
        <f t="shared" si="3"/>
        <v>21580.57</v>
      </c>
      <c r="G88" s="23">
        <f>ROUND(+'Aggregate Screens'!G188,0)</f>
        <v>84451998</v>
      </c>
      <c r="H88" s="23">
        <f>ROUND(+'Aggregate Screens'!AN188,0)</f>
        <v>3543</v>
      </c>
      <c r="I88" s="24">
        <f t="shared" si="4"/>
        <v>23836.3</v>
      </c>
      <c r="K88" s="26">
        <f t="shared" si="5"/>
        <v>0.1045</v>
      </c>
    </row>
    <row r="89" spans="2:11" x14ac:dyDescent="0.2">
      <c r="B89" s="17">
        <f>+'Aggregate Screens'!A84</f>
        <v>194</v>
      </c>
      <c r="C89" s="17" t="str">
        <f>+'Aggregate Screens'!B84</f>
        <v>PROVIDENCE ST JOSEPHS HOSPITAL</v>
      </c>
      <c r="D89" s="23">
        <f>ROUND(+'Aggregate Screens'!G84,0)</f>
        <v>38583603</v>
      </c>
      <c r="E89" s="23">
        <f>ROUND(+'Aggregate Screens'!AN84,0)</f>
        <v>1183</v>
      </c>
      <c r="F89" s="24">
        <f t="shared" si="3"/>
        <v>32615.05</v>
      </c>
      <c r="G89" s="23">
        <f>ROUND(+'Aggregate Screens'!G189,0)</f>
        <v>38334632</v>
      </c>
      <c r="H89" s="23">
        <f>ROUND(+'Aggregate Screens'!AN189,0)</f>
        <v>1316</v>
      </c>
      <c r="I89" s="24">
        <f t="shared" si="4"/>
        <v>29129.66</v>
      </c>
      <c r="K89" s="26">
        <f t="shared" si="5"/>
        <v>-0.1069</v>
      </c>
    </row>
    <row r="90" spans="2:11" x14ac:dyDescent="0.2">
      <c r="B90" s="17">
        <f>+'Aggregate Screens'!A85</f>
        <v>195</v>
      </c>
      <c r="C90" s="17" t="str">
        <f>+'Aggregate Screens'!B85</f>
        <v>SNOQUALMIE VALLEY HOSPITAL</v>
      </c>
      <c r="D90" s="23">
        <f>ROUND(+'Aggregate Screens'!G85,0)</f>
        <v>29895033</v>
      </c>
      <c r="E90" s="23">
        <f>ROUND(+'Aggregate Screens'!AN85,0)</f>
        <v>2523</v>
      </c>
      <c r="F90" s="24">
        <f t="shared" si="3"/>
        <v>11849</v>
      </c>
      <c r="G90" s="23">
        <f>ROUND(+'Aggregate Screens'!G190,0)</f>
        <v>32022805</v>
      </c>
      <c r="H90" s="23">
        <f>ROUND(+'Aggregate Screens'!AN190,0)</f>
        <v>1874</v>
      </c>
      <c r="I90" s="24">
        <f t="shared" si="4"/>
        <v>17087.939999999999</v>
      </c>
      <c r="K90" s="26">
        <f t="shared" si="5"/>
        <v>0.44209999999999999</v>
      </c>
    </row>
    <row r="91" spans="2:11" x14ac:dyDescent="0.2">
      <c r="B91" s="17">
        <f>+'Aggregate Screens'!A86</f>
        <v>197</v>
      </c>
      <c r="C91" s="17" t="str">
        <f>+'Aggregate Screens'!B86</f>
        <v>CAPITAL MEDICAL CENTER</v>
      </c>
      <c r="D91" s="23">
        <f>ROUND(+'Aggregate Screens'!G86,0)</f>
        <v>359946662</v>
      </c>
      <c r="E91" s="23">
        <f>ROUND(+'Aggregate Screens'!AN86,0)</f>
        <v>10176</v>
      </c>
      <c r="F91" s="24">
        <f t="shared" si="3"/>
        <v>35372.120000000003</v>
      </c>
      <c r="G91" s="23">
        <f>ROUND(+'Aggregate Screens'!G191,0)</f>
        <v>389450415</v>
      </c>
      <c r="H91" s="23">
        <f>ROUND(+'Aggregate Screens'!AN191,0)</f>
        <v>10620</v>
      </c>
      <c r="I91" s="24">
        <f t="shared" si="4"/>
        <v>36671.410000000003</v>
      </c>
      <c r="K91" s="26">
        <f t="shared" si="5"/>
        <v>3.6700000000000003E-2</v>
      </c>
    </row>
    <row r="92" spans="2:11" x14ac:dyDescent="0.2">
      <c r="B92" s="17">
        <f>+'Aggregate Screens'!A87</f>
        <v>198</v>
      </c>
      <c r="C92" s="17" t="str">
        <f>+'Aggregate Screens'!B87</f>
        <v>SUNNYSIDE COMMUNITY HOSPITAL</v>
      </c>
      <c r="D92" s="23">
        <f>ROUND(+'Aggregate Screens'!G87,0)</f>
        <v>99308709</v>
      </c>
      <c r="E92" s="23">
        <f>ROUND(+'Aggregate Screens'!AN87,0)</f>
        <v>3877</v>
      </c>
      <c r="F92" s="24">
        <f t="shared" si="3"/>
        <v>25614.83</v>
      </c>
      <c r="G92" s="23">
        <f>ROUND(+'Aggregate Screens'!G192,0)</f>
        <v>0</v>
      </c>
      <c r="H92" s="23">
        <f>ROUND(+'Aggregate Screens'!AN192,0)</f>
        <v>0</v>
      </c>
      <c r="I92" s="24" t="str">
        <f t="shared" si="4"/>
        <v/>
      </c>
      <c r="K92" s="26" t="str">
        <f t="shared" si="5"/>
        <v/>
      </c>
    </row>
    <row r="93" spans="2:11" x14ac:dyDescent="0.2">
      <c r="B93" s="17">
        <f>+'Aggregate Screens'!A88</f>
        <v>199</v>
      </c>
      <c r="C93" s="17" t="str">
        <f>+'Aggregate Screens'!B88</f>
        <v>TOPPENISH COMMUNITY HOSPITAL</v>
      </c>
      <c r="D93" s="23">
        <f>ROUND(+'Aggregate Screens'!G88,0)</f>
        <v>85401957</v>
      </c>
      <c r="E93" s="23">
        <f>ROUND(+'Aggregate Screens'!AN88,0)</f>
        <v>2956</v>
      </c>
      <c r="F93" s="24">
        <f t="shared" si="3"/>
        <v>28891.05</v>
      </c>
      <c r="G93" s="23">
        <f>ROUND(+'Aggregate Screens'!G193,0)</f>
        <v>83758578</v>
      </c>
      <c r="H93" s="23">
        <f>ROUND(+'Aggregate Screens'!AN193,0)</f>
        <v>2554</v>
      </c>
      <c r="I93" s="24">
        <f t="shared" si="4"/>
        <v>32795.06</v>
      </c>
      <c r="K93" s="26">
        <f t="shared" si="5"/>
        <v>0.1351</v>
      </c>
    </row>
    <row r="94" spans="2:11" x14ac:dyDescent="0.2">
      <c r="B94" s="17">
        <f>+'Aggregate Screens'!A89</f>
        <v>201</v>
      </c>
      <c r="C94" s="17" t="str">
        <f>+'Aggregate Screens'!B89</f>
        <v>ST FRANCIS COMMUNITY HOSPITAL</v>
      </c>
      <c r="D94" s="23">
        <f>ROUND(+'Aggregate Screens'!G89,0)</f>
        <v>771303161</v>
      </c>
      <c r="E94" s="23">
        <f>ROUND(+'Aggregate Screens'!AN89,0)</f>
        <v>16708</v>
      </c>
      <c r="F94" s="24">
        <f t="shared" si="3"/>
        <v>46163.7</v>
      </c>
      <c r="G94" s="23">
        <f>ROUND(+'Aggregate Screens'!G194,0)</f>
        <v>808172473</v>
      </c>
      <c r="H94" s="23">
        <f>ROUND(+'Aggregate Screens'!AN194,0)</f>
        <v>15975</v>
      </c>
      <c r="I94" s="24">
        <f t="shared" si="4"/>
        <v>50589.83</v>
      </c>
      <c r="K94" s="26">
        <f t="shared" si="5"/>
        <v>9.5899999999999999E-2</v>
      </c>
    </row>
    <row r="95" spans="2:11" x14ac:dyDescent="0.2">
      <c r="B95" s="17">
        <f>+'Aggregate Screens'!A90</f>
        <v>202</v>
      </c>
      <c r="C95" s="17" t="str">
        <f>+'Aggregate Screens'!B90</f>
        <v>REGIONAL HOSPITAL</v>
      </c>
      <c r="D95" s="23">
        <f>ROUND(+'Aggregate Screens'!G90,0)</f>
        <v>31919366</v>
      </c>
      <c r="E95" s="23">
        <f>ROUND(+'Aggregate Screens'!AN90,0)</f>
        <v>694</v>
      </c>
      <c r="F95" s="24">
        <f t="shared" si="3"/>
        <v>45993.32</v>
      </c>
      <c r="G95" s="23">
        <f>ROUND(+'Aggregate Screens'!G195,0)</f>
        <v>38396827</v>
      </c>
      <c r="H95" s="23">
        <f>ROUND(+'Aggregate Screens'!AN195,0)</f>
        <v>707</v>
      </c>
      <c r="I95" s="24">
        <f t="shared" si="4"/>
        <v>54309.51</v>
      </c>
      <c r="K95" s="26">
        <f t="shared" si="5"/>
        <v>0.18079999999999999</v>
      </c>
    </row>
    <row r="96" spans="2:11" x14ac:dyDescent="0.2">
      <c r="B96" s="17">
        <f>+'Aggregate Screens'!A91</f>
        <v>204</v>
      </c>
      <c r="C96" s="17" t="str">
        <f>+'Aggregate Screens'!B91</f>
        <v>SEATTLE CANCER CARE ALLIANCE</v>
      </c>
      <c r="D96" s="23">
        <f>ROUND(+'Aggregate Screens'!G91,0)</f>
        <v>540754365</v>
      </c>
      <c r="E96" s="23">
        <f>ROUND(+'Aggregate Screens'!AN91,0)</f>
        <v>14038</v>
      </c>
      <c r="F96" s="24">
        <f t="shared" si="3"/>
        <v>38520.76</v>
      </c>
      <c r="G96" s="23">
        <f>ROUND(+'Aggregate Screens'!G196,0)</f>
        <v>625400663</v>
      </c>
      <c r="H96" s="23">
        <f>ROUND(+'Aggregate Screens'!AN196,0)</f>
        <v>13817</v>
      </c>
      <c r="I96" s="24">
        <f t="shared" si="4"/>
        <v>45263.13</v>
      </c>
      <c r="K96" s="26">
        <f t="shared" si="5"/>
        <v>0.17499999999999999</v>
      </c>
    </row>
    <row r="97" spans="2:11" x14ac:dyDescent="0.2">
      <c r="B97" s="17">
        <f>+'Aggregate Screens'!A92</f>
        <v>205</v>
      </c>
      <c r="C97" s="17" t="str">
        <f>+'Aggregate Screens'!B92</f>
        <v>WENATCHEE VALLEY HOSPITAL</v>
      </c>
      <c r="D97" s="23">
        <f>ROUND(+'Aggregate Screens'!G92,0)</f>
        <v>0</v>
      </c>
      <c r="E97" s="23">
        <f>ROUND(+'Aggregate Screens'!AN92,0)</f>
        <v>0</v>
      </c>
      <c r="F97" s="24" t="str">
        <f t="shared" si="3"/>
        <v/>
      </c>
      <c r="G97" s="23">
        <f>ROUND(+'Aggregate Screens'!G197,0)</f>
        <v>188462928</v>
      </c>
      <c r="H97" s="23">
        <f>ROUND(+'Aggregate Screens'!AN197,0)</f>
        <v>12549</v>
      </c>
      <c r="I97" s="24">
        <f t="shared" si="4"/>
        <v>15018.16</v>
      </c>
      <c r="K97" s="26" t="str">
        <f t="shared" si="5"/>
        <v/>
      </c>
    </row>
    <row r="98" spans="2:11" x14ac:dyDescent="0.2">
      <c r="B98" s="17">
        <f>+'Aggregate Screens'!A93</f>
        <v>206</v>
      </c>
      <c r="C98" s="17" t="str">
        <f>+'Aggregate Screens'!B93</f>
        <v>PEACEHEALTH UNITED GENERAL MEDICAL CENTER</v>
      </c>
      <c r="D98" s="23">
        <f>ROUND(+'Aggregate Screens'!G93,0)</f>
        <v>73654871</v>
      </c>
      <c r="E98" s="23">
        <f>ROUND(+'Aggregate Screens'!AN93,0)</f>
        <v>3520</v>
      </c>
      <c r="F98" s="24">
        <f t="shared" si="3"/>
        <v>20924.68</v>
      </c>
      <c r="G98" s="23">
        <f>ROUND(+'Aggregate Screens'!G198,0)</f>
        <v>85851400</v>
      </c>
      <c r="H98" s="23">
        <f>ROUND(+'Aggregate Screens'!AN198,0)</f>
        <v>3615</v>
      </c>
      <c r="I98" s="24">
        <f t="shared" si="4"/>
        <v>23748.66</v>
      </c>
      <c r="K98" s="26">
        <f t="shared" si="5"/>
        <v>0.13500000000000001</v>
      </c>
    </row>
    <row r="99" spans="2:11" x14ac:dyDescent="0.2">
      <c r="B99" s="17">
        <f>+'Aggregate Screens'!A94</f>
        <v>207</v>
      </c>
      <c r="C99" s="17" t="str">
        <f>+'Aggregate Screens'!B94</f>
        <v>SKAGIT VALLEY HOSPITAL</v>
      </c>
      <c r="D99" s="23">
        <f>ROUND(+'Aggregate Screens'!G94,0)</f>
        <v>712960609</v>
      </c>
      <c r="E99" s="23">
        <f>ROUND(+'Aggregate Screens'!AN94,0)</f>
        <v>21062</v>
      </c>
      <c r="F99" s="24">
        <f t="shared" si="3"/>
        <v>33850.57</v>
      </c>
      <c r="G99" s="23">
        <f>ROUND(+'Aggregate Screens'!G199,0)</f>
        <v>753869652</v>
      </c>
      <c r="H99" s="23">
        <f>ROUND(+'Aggregate Screens'!AN199,0)</f>
        <v>20806</v>
      </c>
      <c r="I99" s="24">
        <f t="shared" si="4"/>
        <v>36233.279999999999</v>
      </c>
      <c r="K99" s="26">
        <f t="shared" si="5"/>
        <v>7.0400000000000004E-2</v>
      </c>
    </row>
    <row r="100" spans="2:11" x14ac:dyDescent="0.2">
      <c r="B100" s="17">
        <f>+'Aggregate Screens'!A95</f>
        <v>208</v>
      </c>
      <c r="C100" s="17" t="str">
        <f>+'Aggregate Screens'!B95</f>
        <v>LEGACY SALMON CREEK HOSPITAL</v>
      </c>
      <c r="D100" s="23">
        <f>ROUND(+'Aggregate Screens'!G95,0)</f>
        <v>492895828</v>
      </c>
      <c r="E100" s="23">
        <f>ROUND(+'Aggregate Screens'!AN95,0)</f>
        <v>18153</v>
      </c>
      <c r="F100" s="24">
        <f t="shared" si="3"/>
        <v>27152.31</v>
      </c>
      <c r="G100" s="23">
        <f>ROUND(+'Aggregate Screens'!G200,0)</f>
        <v>523690883</v>
      </c>
      <c r="H100" s="23">
        <f>ROUND(+'Aggregate Screens'!AN200,0)</f>
        <v>18334</v>
      </c>
      <c r="I100" s="24">
        <f t="shared" si="4"/>
        <v>28563.919999999998</v>
      </c>
      <c r="K100" s="26">
        <f t="shared" si="5"/>
        <v>5.1999999999999998E-2</v>
      </c>
    </row>
    <row r="101" spans="2:11" x14ac:dyDescent="0.2">
      <c r="B101" s="17">
        <f>+'Aggregate Screens'!A96</f>
        <v>209</v>
      </c>
      <c r="C101" s="17" t="str">
        <f>+'Aggregate Screens'!B96</f>
        <v>ST ANTHONY HOSPITAL</v>
      </c>
      <c r="D101" s="23">
        <f>ROUND(+'Aggregate Screens'!G96,0)</f>
        <v>426656565</v>
      </c>
      <c r="E101" s="23">
        <f>ROUND(+'Aggregate Screens'!AN96,0)</f>
        <v>9478</v>
      </c>
      <c r="F101" s="24">
        <f t="shared" si="3"/>
        <v>45015.46</v>
      </c>
      <c r="G101" s="23">
        <f>ROUND(+'Aggregate Screens'!G201,0)</f>
        <v>458347699</v>
      </c>
      <c r="H101" s="23">
        <f>ROUND(+'Aggregate Screens'!AN201,0)</f>
        <v>9231</v>
      </c>
      <c r="I101" s="24">
        <f t="shared" si="4"/>
        <v>49653.09</v>
      </c>
      <c r="K101" s="26">
        <f t="shared" si="5"/>
        <v>0.10299999999999999</v>
      </c>
    </row>
    <row r="102" spans="2:11" x14ac:dyDescent="0.2">
      <c r="B102" s="17">
        <f>+'Aggregate Screens'!A97</f>
        <v>210</v>
      </c>
      <c r="C102" s="17" t="str">
        <f>+'Aggregate Screens'!B97</f>
        <v>SWEDISH MEDICAL CENTER - ISSAQUAH CAMPUS</v>
      </c>
      <c r="D102" s="23">
        <f>ROUND(+'Aggregate Screens'!G97,0)</f>
        <v>363468660</v>
      </c>
      <c r="E102" s="23">
        <f>ROUND(+'Aggregate Screens'!AN97,0)</f>
        <v>10561</v>
      </c>
      <c r="F102" s="24">
        <f t="shared" si="3"/>
        <v>34416.120000000003</v>
      </c>
      <c r="G102" s="23">
        <f>ROUND(+'Aggregate Screens'!G202,0)</f>
        <v>457048192</v>
      </c>
      <c r="H102" s="23">
        <f>ROUND(+'Aggregate Screens'!AN202,0)</f>
        <v>12277</v>
      </c>
      <c r="I102" s="24">
        <f t="shared" si="4"/>
        <v>37228</v>
      </c>
      <c r="K102" s="26">
        <f t="shared" si="5"/>
        <v>8.1699999999999995E-2</v>
      </c>
    </row>
    <row r="103" spans="2:11" x14ac:dyDescent="0.2">
      <c r="B103" s="17">
        <f>+'Aggregate Screens'!A98</f>
        <v>211</v>
      </c>
      <c r="C103" s="17" t="str">
        <f>+'Aggregate Screens'!B98</f>
        <v>PEACEHEALTH PEACE ISLAND MEDICAL CENTER</v>
      </c>
      <c r="D103" s="23">
        <f>ROUND(+'Aggregate Screens'!G98,0)</f>
        <v>0</v>
      </c>
      <c r="E103" s="23">
        <f>ROUND(+'Aggregate Screens'!AN98,0)</f>
        <v>0</v>
      </c>
      <c r="F103" s="24" t="str">
        <f t="shared" si="3"/>
        <v/>
      </c>
      <c r="G103" s="23">
        <f>ROUND(+'Aggregate Screens'!G203,0)</f>
        <v>6185596</v>
      </c>
      <c r="H103" s="23">
        <f>ROUND(+'Aggregate Screens'!AN203,0)</f>
        <v>433</v>
      </c>
      <c r="I103" s="24">
        <f t="shared" si="4"/>
        <v>14285.44</v>
      </c>
      <c r="K103" s="26" t="str">
        <f t="shared" si="5"/>
        <v/>
      </c>
    </row>
    <row r="104" spans="2:11" x14ac:dyDescent="0.2">
      <c r="B104" s="17">
        <f>+'Aggregate Screens'!A99</f>
        <v>904</v>
      </c>
      <c r="C104" s="17" t="str">
        <f>+'Aggregate Screens'!B99</f>
        <v>BHC FAIRFAX HOSPITAL</v>
      </c>
      <c r="D104" s="23">
        <f>ROUND(+'Aggregate Screens'!G99,0)</f>
        <v>93338007</v>
      </c>
      <c r="E104" s="23">
        <f>ROUND(+'Aggregate Screens'!AN99,0)</f>
        <v>2399</v>
      </c>
      <c r="F104" s="24">
        <f t="shared" si="3"/>
        <v>38907.050000000003</v>
      </c>
      <c r="G104" s="23">
        <f>ROUND(+'Aggregate Screens'!G204,0)</f>
        <v>98966959</v>
      </c>
      <c r="H104" s="23">
        <f>ROUND(+'Aggregate Screens'!AN204,0)</f>
        <v>2354</v>
      </c>
      <c r="I104" s="24">
        <f t="shared" si="4"/>
        <v>42042.04</v>
      </c>
      <c r="K104" s="26">
        <f t="shared" si="5"/>
        <v>8.0600000000000005E-2</v>
      </c>
    </row>
    <row r="105" spans="2:11" x14ac:dyDescent="0.2">
      <c r="B105" s="17">
        <f>+'Aggregate Screens'!A100</f>
        <v>915</v>
      </c>
      <c r="C105" s="17" t="str">
        <f>+'Aggregate Screens'!B100</f>
        <v>LOURDES COUNSELING CENTER</v>
      </c>
      <c r="D105" s="23">
        <f>ROUND(+'Aggregate Screens'!G100,0)</f>
        <v>26451084</v>
      </c>
      <c r="E105" s="23">
        <f>ROUND(+'Aggregate Screens'!AN100,0)</f>
        <v>846</v>
      </c>
      <c r="F105" s="24">
        <f t="shared" si="3"/>
        <v>31266.06</v>
      </c>
      <c r="G105" s="23">
        <f>ROUND(+'Aggregate Screens'!G205,0)</f>
        <v>26912688</v>
      </c>
      <c r="H105" s="23">
        <f>ROUND(+'Aggregate Screens'!AN205,0)</f>
        <v>744</v>
      </c>
      <c r="I105" s="24">
        <f t="shared" si="4"/>
        <v>36172.97</v>
      </c>
      <c r="K105" s="26">
        <f t="shared" si="5"/>
        <v>0.15690000000000001</v>
      </c>
    </row>
    <row r="106" spans="2:11" x14ac:dyDescent="0.2">
      <c r="B106" s="17">
        <f>+'Aggregate Screens'!A101</f>
        <v>919</v>
      </c>
      <c r="C106" s="17" t="str">
        <f>+'Aggregate Screens'!B101</f>
        <v>NAVOS</v>
      </c>
      <c r="D106" s="23">
        <f>ROUND(+'Aggregate Screens'!G101,0)</f>
        <v>17464065</v>
      </c>
      <c r="E106" s="23">
        <f>ROUND(+'Aggregate Screens'!AN101,0)</f>
        <v>962</v>
      </c>
      <c r="F106" s="24">
        <f t="shared" si="3"/>
        <v>18153.91</v>
      </c>
      <c r="G106" s="23">
        <f>ROUND(+'Aggregate Screens'!G206,0)</f>
        <v>16565605</v>
      </c>
      <c r="H106" s="23">
        <f>ROUND(+'Aggregate Screens'!AN206,0)</f>
        <v>1090</v>
      </c>
      <c r="I106" s="24">
        <f t="shared" si="4"/>
        <v>15197.8</v>
      </c>
      <c r="K106" s="26">
        <f t="shared" si="5"/>
        <v>-0.1628</v>
      </c>
    </row>
    <row r="107" spans="2:11" x14ac:dyDescent="0.2">
      <c r="B107" s="17">
        <f>+'Aggregate Screens'!A102</f>
        <v>921</v>
      </c>
      <c r="C107" s="17" t="str">
        <f>+'Aggregate Screens'!B102</f>
        <v>Cascade Behavioral Health</v>
      </c>
      <c r="D107" s="23">
        <f>ROUND(+'Aggregate Screens'!G102,0)</f>
        <v>0</v>
      </c>
      <c r="E107" s="23">
        <f>ROUND(+'Aggregate Screens'!AN102,0)</f>
        <v>0</v>
      </c>
      <c r="F107" s="24" t="str">
        <f>IF(D107=0,"",IF(E107=0,"",ROUND(D107/E107,2)))</f>
        <v/>
      </c>
      <c r="G107" s="23">
        <f>ROUND(+'Aggregate Screens'!G207,0)</f>
        <v>737044</v>
      </c>
      <c r="H107" s="23">
        <f>ROUND(+'Aggregate Screens'!AN207,0)</f>
        <v>93</v>
      </c>
      <c r="I107" s="24">
        <f>IF(G107=0,"",IF(H107=0,"",ROUND(G107/H107,2)))</f>
        <v>7925.2</v>
      </c>
      <c r="K107" s="26" t="str">
        <f>IF(D107=0,"",IF(E107=0,"",IF(G107=0,"",IF(H107=0,"",ROUND(I107/F107-1,4)))))</f>
        <v/>
      </c>
    </row>
    <row r="108" spans="2:11" x14ac:dyDescent="0.2">
      <c r="D108" s="23"/>
      <c r="E108" s="23"/>
      <c r="F108" s="24"/>
      <c r="G108" s="23"/>
      <c r="H108" s="23"/>
      <c r="I108" s="24"/>
      <c r="K108" s="26"/>
    </row>
    <row r="109" spans="2:11" x14ac:dyDescent="0.2">
      <c r="D109" s="23"/>
      <c r="E109" s="23"/>
      <c r="F109" s="24"/>
      <c r="G109" s="23"/>
      <c r="H109" s="23"/>
      <c r="I109" s="24"/>
      <c r="K109" s="26"/>
    </row>
    <row r="110" spans="2:11" x14ac:dyDescent="0.2">
      <c r="D110" s="23"/>
      <c r="E110" s="23"/>
      <c r="F110" s="24"/>
      <c r="G110" s="23"/>
      <c r="H110" s="23"/>
      <c r="I110" s="24"/>
      <c r="K110" s="26"/>
    </row>
    <row r="111" spans="2:11" x14ac:dyDescent="0.2">
      <c r="D111" s="23"/>
      <c r="E111" s="23"/>
      <c r="F111" s="24"/>
      <c r="G111" s="23"/>
      <c r="H111" s="23"/>
      <c r="I111" s="24"/>
      <c r="K111" s="26"/>
    </row>
  </sheetData>
  <phoneticPr fontId="0" type="noConversion"/>
  <printOptions horizontalCentered="1" verticalCentered="1" gridLines="1"/>
  <pageMargins left="0" right="0" top="0" bottom="0" header="0" footer="0"/>
  <pageSetup paperSize="5" scale="7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7"/>
  <sheetViews>
    <sheetView zoomScale="75" workbookViewId="0">
      <selection activeCell="A11" sqref="A11:E107"/>
    </sheetView>
  </sheetViews>
  <sheetFormatPr defaultRowHeight="12" x14ac:dyDescent="0.2"/>
  <cols>
    <col min="1" max="1" width="7.21875" customWidth="1"/>
    <col min="2" max="2" width="6.33203125" bestFit="1" customWidth="1"/>
    <col min="3" max="3" width="35.88671875" bestFit="1" customWidth="1"/>
    <col min="4" max="4" width="11" style="28" bestFit="1" customWidth="1"/>
    <col min="5" max="5" width="10.88671875" style="28" bestFit="1" customWidth="1"/>
    <col min="6" max="6" width="2.6640625" customWidth="1"/>
    <col min="7" max="7" width="12.109375" bestFit="1" customWidth="1"/>
    <col min="8" max="8" width="7.109375" bestFit="1" customWidth="1"/>
    <col min="9" max="9" width="9.88671875" bestFit="1" customWidth="1"/>
    <col min="10" max="10" width="5.77734375" customWidth="1"/>
    <col min="11" max="11" width="8.109375" bestFit="1" customWidth="1"/>
  </cols>
  <sheetData>
    <row r="1" spans="1:7" x14ac:dyDescent="0.2">
      <c r="A1" s="9" t="s">
        <v>25</v>
      </c>
      <c r="B1" s="6"/>
      <c r="C1" s="6"/>
      <c r="D1" s="27"/>
      <c r="E1" s="27"/>
      <c r="F1" s="6"/>
      <c r="G1" s="2"/>
    </row>
    <row r="2" spans="1:7" x14ac:dyDescent="0.2">
      <c r="A2" s="4"/>
      <c r="G2" s="5" t="s">
        <v>71</v>
      </c>
    </row>
    <row r="3" spans="1:7" x14ac:dyDescent="0.2">
      <c r="A3" s="4"/>
      <c r="D3" s="29"/>
      <c r="G3">
        <v>15</v>
      </c>
    </row>
    <row r="4" spans="1:7" x14ac:dyDescent="0.2">
      <c r="A4" s="7" t="s">
        <v>58</v>
      </c>
      <c r="B4" s="6"/>
      <c r="C4" s="6"/>
      <c r="D4" s="27"/>
      <c r="E4" s="31"/>
      <c r="F4" s="7"/>
    </row>
    <row r="5" spans="1:7" x14ac:dyDescent="0.2">
      <c r="A5" s="7" t="s">
        <v>26</v>
      </c>
      <c r="B5" s="6"/>
      <c r="C5" s="6"/>
      <c r="D5" s="27"/>
      <c r="E5" s="27"/>
      <c r="F5" s="6"/>
      <c r="G5" s="1"/>
    </row>
    <row r="6" spans="1:7" x14ac:dyDescent="0.2">
      <c r="A6" s="7"/>
      <c r="B6" s="6"/>
      <c r="C6" s="6"/>
      <c r="D6" s="27"/>
      <c r="E6" s="27"/>
      <c r="F6" s="6"/>
      <c r="G6" s="1"/>
    </row>
    <row r="7" spans="1:7" x14ac:dyDescent="0.2">
      <c r="D7" s="77">
        <f>ROUND(+'Aggregate Screens'!C5,0)</f>
        <v>2012</v>
      </c>
      <c r="E7" s="32">
        <f>+D7+1</f>
        <v>2013</v>
      </c>
      <c r="F7" s="2"/>
      <c r="G7" s="5"/>
    </row>
    <row r="8" spans="1:7" x14ac:dyDescent="0.2">
      <c r="A8" s="5"/>
      <c r="B8" s="5"/>
      <c r="C8" s="5"/>
      <c r="D8" s="30"/>
      <c r="E8" s="30"/>
      <c r="F8" s="2"/>
    </row>
    <row r="9" spans="1:7" x14ac:dyDescent="0.2">
      <c r="A9" s="5"/>
      <c r="B9" s="5" t="s">
        <v>51</v>
      </c>
      <c r="C9" s="5" t="s">
        <v>52</v>
      </c>
      <c r="D9" s="30" t="s">
        <v>27</v>
      </c>
      <c r="E9" s="30" t="s">
        <v>27</v>
      </c>
      <c r="F9" s="2"/>
    </row>
    <row r="10" spans="1:7" x14ac:dyDescent="0.2">
      <c r="B10">
        <f>+'Aggregate Screens'!A5</f>
        <v>1</v>
      </c>
      <c r="C10" t="str">
        <f>+'Aggregate Screens'!B5</f>
        <v>SWEDISH MEDICAL CENTER - FIRST HILL</v>
      </c>
      <c r="D10" s="28">
        <f>ROUND(+'Aggregate Screens'!AQ5,5)</f>
        <v>0.95469999999999999</v>
      </c>
      <c r="E10" s="28">
        <f>ROUND(+'Aggregate Screens'!AQ110,5)</f>
        <v>0.9385</v>
      </c>
    </row>
    <row r="11" spans="1:7" x14ac:dyDescent="0.2">
      <c r="B11">
        <f>+'Aggregate Screens'!A6</f>
        <v>3</v>
      </c>
      <c r="C11" t="str">
        <f>+'Aggregate Screens'!B6</f>
        <v>SWEDISH MEDICAL CENTER - CHERRY HILL</v>
      </c>
      <c r="D11" s="28">
        <f>ROUND(+'Aggregate Screens'!AQ6,5)</f>
        <v>1.8891</v>
      </c>
      <c r="E11" s="28">
        <f>ROUND(+'Aggregate Screens'!AQ111,5)</f>
        <v>1.9139999999999999</v>
      </c>
    </row>
    <row r="12" spans="1:7" x14ac:dyDescent="0.2">
      <c r="B12">
        <f>+'Aggregate Screens'!A7</f>
        <v>8</v>
      </c>
      <c r="C12" t="str">
        <f>+'Aggregate Screens'!B7</f>
        <v>KLICKITAT VALLEY HEALTH</v>
      </c>
      <c r="D12" s="28">
        <f>ROUND(+'Aggregate Screens'!AQ7,5)</f>
        <v>0.66659999999999997</v>
      </c>
      <c r="E12" s="28">
        <f>ROUND(+'Aggregate Screens'!AQ112,5)</f>
        <v>0.66659999999999997</v>
      </c>
    </row>
    <row r="13" spans="1:7" x14ac:dyDescent="0.2">
      <c r="B13">
        <f>+'Aggregate Screens'!A8</f>
        <v>10</v>
      </c>
      <c r="C13" t="str">
        <f>+'Aggregate Screens'!B8</f>
        <v>VIRGINIA MASON MEDICAL CENTER</v>
      </c>
      <c r="D13" s="28">
        <f>ROUND(+'Aggregate Screens'!AQ8,5)</f>
        <v>1.47</v>
      </c>
      <c r="E13" s="28">
        <f>ROUND(+'Aggregate Screens'!AQ113,5)</f>
        <v>1.4472</v>
      </c>
    </row>
    <row r="14" spans="1:7" x14ac:dyDescent="0.2">
      <c r="B14">
        <f>+'Aggregate Screens'!A9</f>
        <v>14</v>
      </c>
      <c r="C14" t="str">
        <f>+'Aggregate Screens'!B9</f>
        <v>SEATTLE CHILDRENS HOSPITAL</v>
      </c>
      <c r="D14" s="28">
        <f>ROUND(+'Aggregate Screens'!AQ9,5)</f>
        <v>1.3141</v>
      </c>
      <c r="E14" s="28">
        <f>ROUND(+'Aggregate Screens'!AQ114,5)</f>
        <v>1.3364</v>
      </c>
    </row>
    <row r="15" spans="1:7" x14ac:dyDescent="0.2">
      <c r="B15">
        <f>+'Aggregate Screens'!A10</f>
        <v>20</v>
      </c>
      <c r="C15" t="str">
        <f>+'Aggregate Screens'!B10</f>
        <v>GROUP HEALTH CENTRAL HOSPITAL</v>
      </c>
      <c r="D15" s="28">
        <f>ROUND(+'Aggregate Screens'!AQ10,5)</f>
        <v>0.36820000000000003</v>
      </c>
      <c r="E15" s="28">
        <f>ROUND(+'Aggregate Screens'!AQ115,5)</f>
        <v>0.3231</v>
      </c>
    </row>
    <row r="16" spans="1:7" x14ac:dyDescent="0.2">
      <c r="B16">
        <f>+'Aggregate Screens'!A11</f>
        <v>21</v>
      </c>
      <c r="C16" t="str">
        <f>+'Aggregate Screens'!B11</f>
        <v>NEWPORT HOSPITAL AND HEALTH SERVICES</v>
      </c>
      <c r="D16" s="28">
        <f>ROUND(+'Aggregate Screens'!AQ11,5)</f>
        <v>0.62470000000000003</v>
      </c>
      <c r="E16" s="28">
        <f>ROUND(+'Aggregate Screens'!AQ116,5)</f>
        <v>0.58850000000000002</v>
      </c>
    </row>
    <row r="17" spans="2:5" x14ac:dyDescent="0.2">
      <c r="B17">
        <f>+'Aggregate Screens'!A12</f>
        <v>22</v>
      </c>
      <c r="C17" t="str">
        <f>+'Aggregate Screens'!B12</f>
        <v>LOURDES MEDICAL CENTER</v>
      </c>
      <c r="D17" s="28">
        <f>ROUND(+'Aggregate Screens'!AQ12,5)</f>
        <v>1.0452999999999999</v>
      </c>
      <c r="E17" s="28">
        <f>ROUND(+'Aggregate Screens'!AQ117,5)</f>
        <v>1.1735</v>
      </c>
    </row>
    <row r="18" spans="2:5" x14ac:dyDescent="0.2">
      <c r="B18">
        <f>+'Aggregate Screens'!A13</f>
        <v>23</v>
      </c>
      <c r="C18" t="str">
        <f>+'Aggregate Screens'!B13</f>
        <v>THREE RIVERS HOSPITAL</v>
      </c>
      <c r="D18" s="28">
        <f>ROUND(+'Aggregate Screens'!AQ13,5)</f>
        <v>0.50660000000000005</v>
      </c>
      <c r="E18" s="28">
        <f>ROUND(+'Aggregate Screens'!AQ118,5)</f>
        <v>0.69330000000000003</v>
      </c>
    </row>
    <row r="19" spans="2:5" x14ac:dyDescent="0.2">
      <c r="B19">
        <f>+'Aggregate Screens'!A14</f>
        <v>26</v>
      </c>
      <c r="C19" t="str">
        <f>+'Aggregate Screens'!B14</f>
        <v>PEACEHEALTH ST JOHN MEDICAL CENTER</v>
      </c>
      <c r="D19" s="28">
        <f>ROUND(+'Aggregate Screens'!AQ14,5)</f>
        <v>0.86140000000000005</v>
      </c>
      <c r="E19" s="28">
        <f>ROUND(+'Aggregate Screens'!AQ119,5)</f>
        <v>0.85170000000000001</v>
      </c>
    </row>
    <row r="20" spans="2:5" x14ac:dyDescent="0.2">
      <c r="B20">
        <f>+'Aggregate Screens'!A15</f>
        <v>29</v>
      </c>
      <c r="C20" t="str">
        <f>+'Aggregate Screens'!B15</f>
        <v>HARBORVIEW MEDICAL CENTER</v>
      </c>
      <c r="D20" s="28">
        <f>ROUND(+'Aggregate Screens'!AQ15,5)</f>
        <v>1.5588</v>
      </c>
      <c r="E20" s="28">
        <f>ROUND(+'Aggregate Screens'!AQ120,5)</f>
        <v>1.5857000000000001</v>
      </c>
    </row>
    <row r="21" spans="2:5" x14ac:dyDescent="0.2">
      <c r="B21">
        <f>+'Aggregate Screens'!A16</f>
        <v>32</v>
      </c>
      <c r="C21" t="str">
        <f>+'Aggregate Screens'!B16</f>
        <v>ST JOSEPH MEDICAL CENTER</v>
      </c>
      <c r="D21" s="28">
        <f>ROUND(+'Aggregate Screens'!AQ16,5)</f>
        <v>0.99890000000000001</v>
      </c>
      <c r="E21" s="28">
        <f>ROUND(+'Aggregate Screens'!AQ121,5)</f>
        <v>0.98140000000000005</v>
      </c>
    </row>
    <row r="22" spans="2:5" x14ac:dyDescent="0.2">
      <c r="B22">
        <f>+'Aggregate Screens'!A17</f>
        <v>35</v>
      </c>
      <c r="C22" t="str">
        <f>+'Aggregate Screens'!B17</f>
        <v>ST ELIZABETH HOSPITAL</v>
      </c>
      <c r="D22" s="28">
        <f>ROUND(+'Aggregate Screens'!AQ17,5)</f>
        <v>0.64800000000000002</v>
      </c>
      <c r="E22" s="28">
        <f>ROUND(+'Aggregate Screens'!AQ122,5)</f>
        <v>0.67059999999999997</v>
      </c>
    </row>
    <row r="23" spans="2:5" x14ac:dyDescent="0.2">
      <c r="B23">
        <f>+'Aggregate Screens'!A18</f>
        <v>37</v>
      </c>
      <c r="C23" t="str">
        <f>+'Aggregate Screens'!B18</f>
        <v>DEACONESS HOSPITAL</v>
      </c>
      <c r="D23" s="28">
        <f>ROUND(+'Aggregate Screens'!AQ18,5)</f>
        <v>1.0803</v>
      </c>
      <c r="E23" s="28">
        <f>ROUND(+'Aggregate Screens'!AQ123,5)</f>
        <v>1.0958000000000001</v>
      </c>
    </row>
    <row r="24" spans="2:5" x14ac:dyDescent="0.2">
      <c r="B24">
        <f>+'Aggregate Screens'!A19</f>
        <v>38</v>
      </c>
      <c r="C24" t="str">
        <f>+'Aggregate Screens'!B19</f>
        <v>OLYMPIC MEDICAL CENTER</v>
      </c>
      <c r="D24" s="28">
        <f>ROUND(+'Aggregate Screens'!AQ19,5)</f>
        <v>0.81100000000000005</v>
      </c>
      <c r="E24" s="28">
        <f>ROUND(+'Aggregate Screens'!AQ124,5)</f>
        <v>0.84019999999999995</v>
      </c>
    </row>
    <row r="25" spans="2:5" x14ac:dyDescent="0.2">
      <c r="B25">
        <f>+'Aggregate Screens'!A20</f>
        <v>39</v>
      </c>
      <c r="C25" t="str">
        <f>+'Aggregate Screens'!B20</f>
        <v>TRIOS HEALTH</v>
      </c>
      <c r="D25" s="28">
        <f>ROUND(+'Aggregate Screens'!AQ20,5)</f>
        <v>0.70679999999999998</v>
      </c>
      <c r="E25" s="28">
        <f>ROUND(+'Aggregate Screens'!AQ125,5)</f>
        <v>0.69589999999999996</v>
      </c>
    </row>
    <row r="26" spans="2:5" x14ac:dyDescent="0.2">
      <c r="B26">
        <f>+'Aggregate Screens'!A21</f>
        <v>43</v>
      </c>
      <c r="C26" t="str">
        <f>+'Aggregate Screens'!B21</f>
        <v>WALLA WALLA GENERAL HOSPITAL</v>
      </c>
      <c r="D26" s="28">
        <f>ROUND(+'Aggregate Screens'!AQ21,5)</f>
        <v>0</v>
      </c>
      <c r="E26" s="28">
        <f>ROUND(+'Aggregate Screens'!AQ126,5)</f>
        <v>0</v>
      </c>
    </row>
    <row r="27" spans="2:5" x14ac:dyDescent="0.2">
      <c r="B27">
        <f>+'Aggregate Screens'!A22</f>
        <v>45</v>
      </c>
      <c r="C27" t="str">
        <f>+'Aggregate Screens'!B22</f>
        <v>COLUMBIA BASIN HOSPITAL</v>
      </c>
      <c r="D27" s="28">
        <f>ROUND(+'Aggregate Screens'!AQ22,5)</f>
        <v>0.77290000000000003</v>
      </c>
      <c r="E27" s="28">
        <f>ROUND(+'Aggregate Screens'!AQ127,5)</f>
        <v>0.74399999999999999</v>
      </c>
    </row>
    <row r="28" spans="2:5" x14ac:dyDescent="0.2">
      <c r="B28">
        <f>+'Aggregate Screens'!A23</f>
        <v>46</v>
      </c>
      <c r="C28" t="str">
        <f>+'Aggregate Screens'!B23</f>
        <v>PMH MEDICAL CENTER</v>
      </c>
      <c r="D28" s="28">
        <f>ROUND(+'Aggregate Screens'!AQ23,5)</f>
        <v>0.52790000000000004</v>
      </c>
      <c r="E28" s="28">
        <f>ROUND(+'Aggregate Screens'!AQ128,5)</f>
        <v>0.56769999999999998</v>
      </c>
    </row>
    <row r="29" spans="2:5" x14ac:dyDescent="0.2">
      <c r="B29">
        <f>+'Aggregate Screens'!A24</f>
        <v>50</v>
      </c>
      <c r="C29" t="str">
        <f>+'Aggregate Screens'!B24</f>
        <v>PROVIDENCE ST MARY MEDICAL CENTER</v>
      </c>
      <c r="D29" s="28">
        <f>ROUND(+'Aggregate Screens'!AQ24,5)</f>
        <v>1.0254000000000001</v>
      </c>
      <c r="E29" s="28">
        <f>ROUND(+'Aggregate Screens'!AQ129,5)</f>
        <v>1.0219</v>
      </c>
    </row>
    <row r="30" spans="2:5" x14ac:dyDescent="0.2">
      <c r="B30">
        <f>+'Aggregate Screens'!A25</f>
        <v>54</v>
      </c>
      <c r="C30" t="str">
        <f>+'Aggregate Screens'!B25</f>
        <v>FORKS COMMUNITY HOSPITAL</v>
      </c>
      <c r="D30" s="28">
        <f>ROUND(+'Aggregate Screens'!AQ25,5)</f>
        <v>0</v>
      </c>
      <c r="E30" s="28">
        <f>ROUND(+'Aggregate Screens'!AQ130,5)</f>
        <v>0</v>
      </c>
    </row>
    <row r="31" spans="2:5" x14ac:dyDescent="0.2">
      <c r="B31">
        <f>+'Aggregate Screens'!A26</f>
        <v>56</v>
      </c>
      <c r="C31" t="str">
        <f>+'Aggregate Screens'!B26</f>
        <v>WILLAPA HARBOR HOSPITAL</v>
      </c>
      <c r="D31" s="28">
        <f>ROUND(+'Aggregate Screens'!AQ26,5)</f>
        <v>0.65710000000000002</v>
      </c>
      <c r="E31" s="28">
        <f>ROUND(+'Aggregate Screens'!AQ131,5)</f>
        <v>0.64419999999999999</v>
      </c>
    </row>
    <row r="32" spans="2:5" x14ac:dyDescent="0.2">
      <c r="B32">
        <f>+'Aggregate Screens'!A27</f>
        <v>58</v>
      </c>
      <c r="C32" t="str">
        <f>+'Aggregate Screens'!B27</f>
        <v>YAKIMA VALLEY MEMORIAL HOSPITAL</v>
      </c>
      <c r="D32" s="28">
        <f>ROUND(+'Aggregate Screens'!AQ27,5)</f>
        <v>0.78320000000000001</v>
      </c>
      <c r="E32" s="28">
        <f>ROUND(+'Aggregate Screens'!AQ132,5)</f>
        <v>0.78180000000000005</v>
      </c>
    </row>
    <row r="33" spans="2:5" x14ac:dyDescent="0.2">
      <c r="B33">
        <f>+'Aggregate Screens'!A28</f>
        <v>63</v>
      </c>
      <c r="C33" t="str">
        <f>+'Aggregate Screens'!B28</f>
        <v>GRAYS HARBOR COMMUNITY HOSPITAL</v>
      </c>
      <c r="D33" s="28">
        <f>ROUND(+'Aggregate Screens'!AQ28,5)</f>
        <v>0.77539999999999998</v>
      </c>
      <c r="E33" s="28">
        <f>ROUND(+'Aggregate Screens'!AQ133,5)</f>
        <v>0.73229999999999995</v>
      </c>
    </row>
    <row r="34" spans="2:5" x14ac:dyDescent="0.2">
      <c r="B34">
        <f>+'Aggregate Screens'!A29</f>
        <v>78</v>
      </c>
      <c r="C34" t="str">
        <f>+'Aggregate Screens'!B29</f>
        <v>SAMARITAN HEALTHCARE</v>
      </c>
      <c r="D34" s="28">
        <f>ROUND(+'Aggregate Screens'!AQ29,5)</f>
        <v>0.52139999999999997</v>
      </c>
      <c r="E34" s="28">
        <f>ROUND(+'Aggregate Screens'!AQ134,5)</f>
        <v>0.55249999999999999</v>
      </c>
    </row>
    <row r="35" spans="2:5" x14ac:dyDescent="0.2">
      <c r="B35">
        <f>+'Aggregate Screens'!A30</f>
        <v>79</v>
      </c>
      <c r="C35" t="str">
        <f>+'Aggregate Screens'!B30</f>
        <v>OCEAN BEACH HOSPITAL</v>
      </c>
      <c r="D35" s="28">
        <f>ROUND(+'Aggregate Screens'!AQ30,5)</f>
        <v>0</v>
      </c>
      <c r="E35" s="28">
        <f>ROUND(+'Aggregate Screens'!AQ135,5)</f>
        <v>0.71879999999999999</v>
      </c>
    </row>
    <row r="36" spans="2:5" x14ac:dyDescent="0.2">
      <c r="B36">
        <f>+'Aggregate Screens'!A31</f>
        <v>80</v>
      </c>
      <c r="C36" t="str">
        <f>+'Aggregate Screens'!B31</f>
        <v>ODESSA MEMORIAL HEALTHCARE CENTER</v>
      </c>
      <c r="D36" s="28">
        <f>ROUND(+'Aggregate Screens'!AQ31,5)</f>
        <v>1.0189999999999999</v>
      </c>
      <c r="E36" s="28">
        <f>ROUND(+'Aggregate Screens'!AQ136,5)</f>
        <v>1.0301</v>
      </c>
    </row>
    <row r="37" spans="2:5" x14ac:dyDescent="0.2">
      <c r="B37">
        <f>+'Aggregate Screens'!A32</f>
        <v>81</v>
      </c>
      <c r="C37" t="str">
        <f>+'Aggregate Screens'!B32</f>
        <v>MULTICARE GOOD SAMARITAN</v>
      </c>
      <c r="D37" s="28">
        <f>ROUND(+'Aggregate Screens'!AQ32,5)</f>
        <v>0.85440000000000005</v>
      </c>
      <c r="E37" s="28">
        <f>ROUND(+'Aggregate Screens'!AQ137,5)</f>
        <v>0.86439999999999995</v>
      </c>
    </row>
    <row r="38" spans="2:5" x14ac:dyDescent="0.2">
      <c r="B38">
        <f>+'Aggregate Screens'!A33</f>
        <v>82</v>
      </c>
      <c r="C38" t="str">
        <f>+'Aggregate Screens'!B33</f>
        <v>GARFIELD COUNTY MEMORIAL HOSPITAL</v>
      </c>
      <c r="D38" s="28">
        <f>ROUND(+'Aggregate Screens'!AQ33,5)</f>
        <v>0.68769999999999998</v>
      </c>
      <c r="E38" s="28">
        <f>ROUND(+'Aggregate Screens'!AQ138,5)</f>
        <v>0.66479999999999995</v>
      </c>
    </row>
    <row r="39" spans="2:5" x14ac:dyDescent="0.2">
      <c r="B39">
        <f>+'Aggregate Screens'!A34</f>
        <v>84</v>
      </c>
      <c r="C39" t="str">
        <f>+'Aggregate Screens'!B34</f>
        <v>PROVIDENCE REGIONAL MEDICAL CENTER EVERETT</v>
      </c>
      <c r="D39" s="28">
        <f>ROUND(+'Aggregate Screens'!AQ34,5)</f>
        <v>0.96730000000000005</v>
      </c>
      <c r="E39" s="28">
        <f>ROUND(+'Aggregate Screens'!AQ139,5)</f>
        <v>0.97050000000000003</v>
      </c>
    </row>
    <row r="40" spans="2:5" x14ac:dyDescent="0.2">
      <c r="B40">
        <f>+'Aggregate Screens'!A35</f>
        <v>85</v>
      </c>
      <c r="C40" t="str">
        <f>+'Aggregate Screens'!B35</f>
        <v>JEFFERSON HEALTHCARE</v>
      </c>
      <c r="D40" s="28">
        <f>ROUND(+'Aggregate Screens'!AQ35,5)</f>
        <v>0.86719999999999997</v>
      </c>
      <c r="E40" s="28">
        <f>ROUND(+'Aggregate Screens'!AQ140,5)</f>
        <v>0.75960000000000005</v>
      </c>
    </row>
    <row r="41" spans="2:5" x14ac:dyDescent="0.2">
      <c r="B41">
        <f>+'Aggregate Screens'!A36</f>
        <v>96</v>
      </c>
      <c r="C41" t="str">
        <f>+'Aggregate Screens'!B36</f>
        <v>SKYLINE HOSPITAL</v>
      </c>
      <c r="D41" s="28">
        <f>ROUND(+'Aggregate Screens'!AQ36,5)</f>
        <v>0.57120000000000004</v>
      </c>
      <c r="E41" s="28">
        <f>ROUND(+'Aggregate Screens'!AQ141,5)</f>
        <v>0.69679999999999997</v>
      </c>
    </row>
    <row r="42" spans="2:5" x14ac:dyDescent="0.2">
      <c r="B42">
        <f>+'Aggregate Screens'!A37</f>
        <v>102</v>
      </c>
      <c r="C42" t="str">
        <f>+'Aggregate Screens'!B37</f>
        <v>YAKIMA REGIONAL MEDICAL AND CARDIAC CENTER</v>
      </c>
      <c r="D42" s="28">
        <f>ROUND(+'Aggregate Screens'!AQ37,5)</f>
        <v>1.3412999999999999</v>
      </c>
      <c r="E42" s="28">
        <f>ROUND(+'Aggregate Screens'!AQ142,5)</f>
        <v>1.3182</v>
      </c>
    </row>
    <row r="43" spans="2:5" x14ac:dyDescent="0.2">
      <c r="B43">
        <f>+'Aggregate Screens'!A38</f>
        <v>104</v>
      </c>
      <c r="C43" t="str">
        <f>+'Aggregate Screens'!B38</f>
        <v>VALLEY GENERAL HOSPITAL</v>
      </c>
      <c r="D43" s="28">
        <f>ROUND(+'Aggregate Screens'!AQ38,5)</f>
        <v>0</v>
      </c>
      <c r="E43" s="28">
        <f>ROUND(+'Aggregate Screens'!AQ143,5)</f>
        <v>0</v>
      </c>
    </row>
    <row r="44" spans="2:5" x14ac:dyDescent="0.2">
      <c r="B44">
        <f>+'Aggregate Screens'!A39</f>
        <v>106</v>
      </c>
      <c r="C44" t="str">
        <f>+'Aggregate Screens'!B39</f>
        <v>CASCADE VALLEY HOSPITAL</v>
      </c>
      <c r="D44" s="28">
        <f>ROUND(+'Aggregate Screens'!AQ39,5)</f>
        <v>0.79669999999999996</v>
      </c>
      <c r="E44" s="28">
        <f>ROUND(+'Aggregate Screens'!AQ144,5)</f>
        <v>0.77859999999999996</v>
      </c>
    </row>
    <row r="45" spans="2:5" x14ac:dyDescent="0.2">
      <c r="B45">
        <f>+'Aggregate Screens'!A40</f>
        <v>107</v>
      </c>
      <c r="C45" t="str">
        <f>+'Aggregate Screens'!B40</f>
        <v>NORTH VALLEY HOSPITAL</v>
      </c>
      <c r="D45" s="28">
        <f>ROUND(+'Aggregate Screens'!AQ40,5)</f>
        <v>0.64259999999999995</v>
      </c>
      <c r="E45" s="28">
        <f>ROUND(+'Aggregate Screens'!AQ145,5)</f>
        <v>0.6996</v>
      </c>
    </row>
    <row r="46" spans="2:5" x14ac:dyDescent="0.2">
      <c r="B46">
        <f>+'Aggregate Screens'!A41</f>
        <v>108</v>
      </c>
      <c r="C46" t="str">
        <f>+'Aggregate Screens'!B41</f>
        <v>TRI-STATE MEMORIAL HOSPITAL</v>
      </c>
      <c r="D46" s="28">
        <f>ROUND(+'Aggregate Screens'!AQ41,5)</f>
        <v>1.2175</v>
      </c>
      <c r="E46" s="28">
        <f>ROUND(+'Aggregate Screens'!AQ146,5)</f>
        <v>1.236</v>
      </c>
    </row>
    <row r="47" spans="2:5" x14ac:dyDescent="0.2">
      <c r="B47">
        <f>+'Aggregate Screens'!A42</f>
        <v>111</v>
      </c>
      <c r="C47" t="str">
        <f>+'Aggregate Screens'!B42</f>
        <v>EAST ADAMS RURAL HEALTHCARE</v>
      </c>
      <c r="D47" s="28">
        <f>ROUND(+'Aggregate Screens'!AQ42,5)</f>
        <v>0.77690000000000003</v>
      </c>
      <c r="E47" s="28">
        <f>ROUND(+'Aggregate Screens'!AQ147,5)</f>
        <v>0.66020000000000001</v>
      </c>
    </row>
    <row r="48" spans="2:5" x14ac:dyDescent="0.2">
      <c r="B48">
        <f>+'Aggregate Screens'!A43</f>
        <v>125</v>
      </c>
      <c r="C48" t="str">
        <f>+'Aggregate Screens'!B43</f>
        <v>OTHELLO COMMUNITY HOSPITAL</v>
      </c>
      <c r="D48" s="28">
        <f>ROUND(+'Aggregate Screens'!AQ43,5)</f>
        <v>0</v>
      </c>
      <c r="E48" s="28">
        <f>ROUND(+'Aggregate Screens'!AQ148,5)</f>
        <v>0</v>
      </c>
    </row>
    <row r="49" spans="2:5" x14ac:dyDescent="0.2">
      <c r="B49">
        <f>+'Aggregate Screens'!A44</f>
        <v>126</v>
      </c>
      <c r="C49" t="str">
        <f>+'Aggregate Screens'!B44</f>
        <v>HIGHLINE MEDICAL CENTER</v>
      </c>
      <c r="D49" s="28">
        <f>ROUND(+'Aggregate Screens'!AQ44,5)</f>
        <v>0.83079999999999998</v>
      </c>
      <c r="E49" s="28">
        <f>ROUND(+'Aggregate Screens'!AQ149,5)</f>
        <v>0.84019999999999995</v>
      </c>
    </row>
    <row r="50" spans="2:5" x14ac:dyDescent="0.2">
      <c r="B50">
        <f>+'Aggregate Screens'!A45</f>
        <v>128</v>
      </c>
      <c r="C50" t="str">
        <f>+'Aggregate Screens'!B45</f>
        <v>UNIVERSITY OF WASHINGTON MEDICAL CENTER</v>
      </c>
      <c r="D50" s="28">
        <f>ROUND(+'Aggregate Screens'!AQ45,5)</f>
        <v>1.5458000000000001</v>
      </c>
      <c r="E50" s="28">
        <f>ROUND(+'Aggregate Screens'!AQ150,5)</f>
        <v>1.5462</v>
      </c>
    </row>
    <row r="51" spans="2:5" x14ac:dyDescent="0.2">
      <c r="B51">
        <f>+'Aggregate Screens'!A46</f>
        <v>129</v>
      </c>
      <c r="C51" t="str">
        <f>+'Aggregate Screens'!B46</f>
        <v>QUINCY VALLEY MEDICAL CENTER</v>
      </c>
      <c r="D51" s="28">
        <f>ROUND(+'Aggregate Screens'!AQ46,5)</f>
        <v>0.66539999999999999</v>
      </c>
      <c r="E51" s="28">
        <f>ROUND(+'Aggregate Screens'!AQ151,5)</f>
        <v>0</v>
      </c>
    </row>
    <row r="52" spans="2:5" x14ac:dyDescent="0.2">
      <c r="B52">
        <f>+'Aggregate Screens'!A47</f>
        <v>130</v>
      </c>
      <c r="C52" t="str">
        <f>+'Aggregate Screens'!B47</f>
        <v>UW MEDICINE/NORTHWEST HOSPITAL</v>
      </c>
      <c r="D52" s="28">
        <f>ROUND(+'Aggregate Screens'!AQ47,5)</f>
        <v>1.0335000000000001</v>
      </c>
      <c r="E52" s="28">
        <f>ROUND(+'Aggregate Screens'!AQ152,5)</f>
        <v>1.0108999999999999</v>
      </c>
    </row>
    <row r="53" spans="2:5" x14ac:dyDescent="0.2">
      <c r="B53">
        <f>+'Aggregate Screens'!A48</f>
        <v>131</v>
      </c>
      <c r="C53" t="str">
        <f>+'Aggregate Screens'!B48</f>
        <v>OVERLAKE HOSPITAL MEDICAL CENTER</v>
      </c>
      <c r="D53" s="28">
        <f>ROUND(+'Aggregate Screens'!AQ48,5)</f>
        <v>0.9224</v>
      </c>
      <c r="E53" s="28">
        <f>ROUND(+'Aggregate Screens'!AQ153,5)</f>
        <v>0.91949999999999998</v>
      </c>
    </row>
    <row r="54" spans="2:5" x14ac:dyDescent="0.2">
      <c r="B54">
        <f>+'Aggregate Screens'!A49</f>
        <v>132</v>
      </c>
      <c r="C54" t="str">
        <f>+'Aggregate Screens'!B49</f>
        <v>ST CLARE HOSPITAL</v>
      </c>
      <c r="D54" s="28">
        <f>ROUND(+'Aggregate Screens'!AQ49,5)</f>
        <v>0.88519999999999999</v>
      </c>
      <c r="E54" s="28">
        <f>ROUND(+'Aggregate Screens'!AQ154,5)</f>
        <v>0.85799999999999998</v>
      </c>
    </row>
    <row r="55" spans="2:5" x14ac:dyDescent="0.2">
      <c r="B55">
        <f>+'Aggregate Screens'!A50</f>
        <v>134</v>
      </c>
      <c r="C55" t="str">
        <f>+'Aggregate Screens'!B50</f>
        <v>ISLAND HOSPITAL</v>
      </c>
      <c r="D55" s="28">
        <f>ROUND(+'Aggregate Screens'!AQ50,5)</f>
        <v>0.91690000000000005</v>
      </c>
      <c r="E55" s="28">
        <f>ROUND(+'Aggregate Screens'!AQ155,5)</f>
        <v>0.88759999999999994</v>
      </c>
    </row>
    <row r="56" spans="2:5" x14ac:dyDescent="0.2">
      <c r="B56">
        <f>+'Aggregate Screens'!A51</f>
        <v>137</v>
      </c>
      <c r="C56" t="str">
        <f>+'Aggregate Screens'!B51</f>
        <v>LINCOLN HOSPITAL</v>
      </c>
      <c r="D56" s="28">
        <f>ROUND(+'Aggregate Screens'!AQ51,5)</f>
        <v>0.66090000000000004</v>
      </c>
      <c r="E56" s="28">
        <f>ROUND(+'Aggregate Screens'!AQ156,5)</f>
        <v>0.68799999999999994</v>
      </c>
    </row>
    <row r="57" spans="2:5" x14ac:dyDescent="0.2">
      <c r="B57">
        <f>+'Aggregate Screens'!A52</f>
        <v>138</v>
      </c>
      <c r="C57" t="str">
        <f>+'Aggregate Screens'!B52</f>
        <v>SWEDISH EDMONDS</v>
      </c>
      <c r="D57" s="28">
        <f>ROUND(+'Aggregate Screens'!AQ52,5)</f>
        <v>0.92989999999999995</v>
      </c>
      <c r="E57" s="28">
        <f>ROUND(+'Aggregate Screens'!AQ157,5)</f>
        <v>0.94779999999999998</v>
      </c>
    </row>
    <row r="58" spans="2:5" x14ac:dyDescent="0.2">
      <c r="B58">
        <f>+'Aggregate Screens'!A53</f>
        <v>139</v>
      </c>
      <c r="C58" t="str">
        <f>+'Aggregate Screens'!B53</f>
        <v>PROVIDENCE HOLY FAMILY HOSPITAL</v>
      </c>
      <c r="D58" s="28">
        <f>ROUND(+'Aggregate Screens'!AQ53,5)</f>
        <v>0.92330000000000001</v>
      </c>
      <c r="E58" s="28">
        <f>ROUND(+'Aggregate Screens'!AQ158,5)</f>
        <v>0.8669</v>
      </c>
    </row>
    <row r="59" spans="2:5" x14ac:dyDescent="0.2">
      <c r="B59">
        <f>+'Aggregate Screens'!A54</f>
        <v>140</v>
      </c>
      <c r="C59" t="str">
        <f>+'Aggregate Screens'!B54</f>
        <v>KITTITAS VALLEY HEALTHCARE</v>
      </c>
      <c r="D59" s="28">
        <f>ROUND(+'Aggregate Screens'!AQ54,5)</f>
        <v>0.5978</v>
      </c>
      <c r="E59" s="28">
        <f>ROUND(+'Aggregate Screens'!AQ159,5)</f>
        <v>0.6573</v>
      </c>
    </row>
    <row r="60" spans="2:5" x14ac:dyDescent="0.2">
      <c r="B60">
        <f>+'Aggregate Screens'!A55</f>
        <v>141</v>
      </c>
      <c r="C60" t="str">
        <f>+'Aggregate Screens'!B55</f>
        <v>DAYTON GENERAL HOSPITAL</v>
      </c>
      <c r="D60" s="28">
        <f>ROUND(+'Aggregate Screens'!AQ55,5)</f>
        <v>0.6341</v>
      </c>
      <c r="E60" s="28">
        <f>ROUND(+'Aggregate Screens'!AQ160,5)</f>
        <v>0</v>
      </c>
    </row>
    <row r="61" spans="2:5" x14ac:dyDescent="0.2">
      <c r="B61">
        <f>+'Aggregate Screens'!A56</f>
        <v>142</v>
      </c>
      <c r="C61" t="str">
        <f>+'Aggregate Screens'!B56</f>
        <v>HARRISON MEDICAL CENTER</v>
      </c>
      <c r="D61" s="28">
        <f>ROUND(+'Aggregate Screens'!AQ56,5)</f>
        <v>1.0024999999999999</v>
      </c>
      <c r="E61" s="28">
        <f>ROUND(+'Aggregate Screens'!AQ161,5)</f>
        <v>0.99419999999999997</v>
      </c>
    </row>
    <row r="62" spans="2:5" x14ac:dyDescent="0.2">
      <c r="B62">
        <f>+'Aggregate Screens'!A57</f>
        <v>145</v>
      </c>
      <c r="C62" t="str">
        <f>+'Aggregate Screens'!B57</f>
        <v>PEACEHEALTH ST JOSEPH HOSPITAL</v>
      </c>
      <c r="D62" s="28">
        <f>ROUND(+'Aggregate Screens'!AQ57,5)</f>
        <v>1.0339</v>
      </c>
      <c r="E62" s="28">
        <f>ROUND(+'Aggregate Screens'!AQ162,5)</f>
        <v>1.0130999999999999</v>
      </c>
    </row>
    <row r="63" spans="2:5" x14ac:dyDescent="0.2">
      <c r="B63">
        <f>+'Aggregate Screens'!A58</f>
        <v>147</v>
      </c>
      <c r="C63" t="str">
        <f>+'Aggregate Screens'!B58</f>
        <v>MID VALLEY HOSPITAL</v>
      </c>
      <c r="D63" s="28">
        <f>ROUND(+'Aggregate Screens'!AQ58,5)</f>
        <v>0.61119999999999997</v>
      </c>
      <c r="E63" s="28">
        <f>ROUND(+'Aggregate Screens'!AQ163,5)</f>
        <v>0.62480000000000002</v>
      </c>
    </row>
    <row r="64" spans="2:5" x14ac:dyDescent="0.2">
      <c r="B64">
        <f>+'Aggregate Screens'!A59</f>
        <v>148</v>
      </c>
      <c r="C64" t="str">
        <f>+'Aggregate Screens'!B59</f>
        <v>KINDRED HOSPITAL SEATTLE - NORTHGATE</v>
      </c>
      <c r="D64" s="28">
        <f>ROUND(+'Aggregate Screens'!AQ59,5)</f>
        <v>2.1837</v>
      </c>
      <c r="E64" s="28">
        <f>ROUND(+'Aggregate Screens'!AQ164,5)</f>
        <v>1.7603</v>
      </c>
    </row>
    <row r="65" spans="2:5" x14ac:dyDescent="0.2">
      <c r="B65">
        <f>+'Aggregate Screens'!A60</f>
        <v>150</v>
      </c>
      <c r="C65" t="str">
        <f>+'Aggregate Screens'!B60</f>
        <v>COULEE MEDICAL CENTER</v>
      </c>
      <c r="D65" s="28">
        <f>ROUND(+'Aggregate Screens'!AQ60,5)</f>
        <v>0.56379999999999997</v>
      </c>
      <c r="E65" s="28">
        <f>ROUND(+'Aggregate Screens'!AQ165,5)</f>
        <v>0.5575</v>
      </c>
    </row>
    <row r="66" spans="2:5" x14ac:dyDescent="0.2">
      <c r="B66">
        <f>+'Aggregate Screens'!A61</f>
        <v>152</v>
      </c>
      <c r="C66" t="str">
        <f>+'Aggregate Screens'!B61</f>
        <v>MASON GENERAL HOSPITAL</v>
      </c>
      <c r="D66" s="28">
        <f>ROUND(+'Aggregate Screens'!AQ61,5)</f>
        <v>0.64880000000000004</v>
      </c>
      <c r="E66" s="28">
        <f>ROUND(+'Aggregate Screens'!AQ166,5)</f>
        <v>0.65620000000000001</v>
      </c>
    </row>
    <row r="67" spans="2:5" x14ac:dyDescent="0.2">
      <c r="B67">
        <f>+'Aggregate Screens'!A62</f>
        <v>153</v>
      </c>
      <c r="C67" t="str">
        <f>+'Aggregate Screens'!B62</f>
        <v>WHITMAN HOSPITAL AND MEDICAL CENTER</v>
      </c>
      <c r="D67" s="28">
        <f>ROUND(+'Aggregate Screens'!AQ62,5)</f>
        <v>0.81799999999999995</v>
      </c>
      <c r="E67" s="28">
        <f>ROUND(+'Aggregate Screens'!AQ167,5)</f>
        <v>0.77300000000000002</v>
      </c>
    </row>
    <row r="68" spans="2:5" x14ac:dyDescent="0.2">
      <c r="B68">
        <f>+'Aggregate Screens'!A63</f>
        <v>155</v>
      </c>
      <c r="C68" t="str">
        <f>+'Aggregate Screens'!B63</f>
        <v>UW MEDICINE/VALLEY MEDICAL CENTER</v>
      </c>
      <c r="D68" s="28">
        <f>ROUND(+'Aggregate Screens'!AQ63,5)</f>
        <v>0.82879999999999998</v>
      </c>
      <c r="E68" s="28">
        <f>ROUND(+'Aggregate Screens'!AQ168,5)</f>
        <v>0.85919999999999996</v>
      </c>
    </row>
    <row r="69" spans="2:5" x14ac:dyDescent="0.2">
      <c r="B69">
        <f>+'Aggregate Screens'!A64</f>
        <v>156</v>
      </c>
      <c r="C69" t="str">
        <f>+'Aggregate Screens'!B64</f>
        <v>WHIDBEY GENERAL HOSPITAL</v>
      </c>
      <c r="D69" s="28">
        <f>ROUND(+'Aggregate Screens'!AQ64,5)</f>
        <v>0.7641</v>
      </c>
      <c r="E69" s="28">
        <f>ROUND(+'Aggregate Screens'!AQ169,5)</f>
        <v>0</v>
      </c>
    </row>
    <row r="70" spans="2:5" x14ac:dyDescent="0.2">
      <c r="B70">
        <f>+'Aggregate Screens'!A65</f>
        <v>157</v>
      </c>
      <c r="C70" t="str">
        <f>+'Aggregate Screens'!B65</f>
        <v>ST LUKES REHABILIATION INSTITUTE</v>
      </c>
      <c r="D70" s="28">
        <f>ROUND(+'Aggregate Screens'!AQ65,5)</f>
        <v>1.3381000000000001</v>
      </c>
      <c r="E70" s="28">
        <f>ROUND(+'Aggregate Screens'!AQ170,5)</f>
        <v>1.3037000000000001</v>
      </c>
    </row>
    <row r="71" spans="2:5" x14ac:dyDescent="0.2">
      <c r="B71">
        <f>+'Aggregate Screens'!A66</f>
        <v>158</v>
      </c>
      <c r="C71" t="str">
        <f>+'Aggregate Screens'!B66</f>
        <v>CASCADE MEDICAL CENTER</v>
      </c>
      <c r="D71" s="28">
        <f>ROUND(+'Aggregate Screens'!AQ66,5)</f>
        <v>0.59370000000000001</v>
      </c>
      <c r="E71" s="28">
        <f>ROUND(+'Aggregate Screens'!AQ171,5)</f>
        <v>0.58479999999999999</v>
      </c>
    </row>
    <row r="72" spans="2:5" x14ac:dyDescent="0.2">
      <c r="B72">
        <f>+'Aggregate Screens'!A67</f>
        <v>159</v>
      </c>
      <c r="C72" t="str">
        <f>+'Aggregate Screens'!B67</f>
        <v>PROVIDENCE ST PETER HOSPITAL</v>
      </c>
      <c r="D72" s="28">
        <f>ROUND(+'Aggregate Screens'!AQ67,5)</f>
        <v>1.0559000000000001</v>
      </c>
      <c r="E72" s="28">
        <f>ROUND(+'Aggregate Screens'!AQ172,5)</f>
        <v>1.0367999999999999</v>
      </c>
    </row>
    <row r="73" spans="2:5" x14ac:dyDescent="0.2">
      <c r="B73">
        <f>+'Aggregate Screens'!A68</f>
        <v>161</v>
      </c>
      <c r="C73" t="str">
        <f>+'Aggregate Screens'!B68</f>
        <v>KADLEC REGIONAL MEDICAL CENTER</v>
      </c>
      <c r="D73" s="28">
        <f>ROUND(+'Aggregate Screens'!AQ68,5)</f>
        <v>1.0415000000000001</v>
      </c>
      <c r="E73" s="28">
        <f>ROUND(+'Aggregate Screens'!AQ173,5)</f>
        <v>1.0144</v>
      </c>
    </row>
    <row r="74" spans="2:5" x14ac:dyDescent="0.2">
      <c r="B74">
        <f>+'Aggregate Screens'!A69</f>
        <v>162</v>
      </c>
      <c r="C74" t="str">
        <f>+'Aggregate Screens'!B69</f>
        <v>PROVIDENCE SACRED HEART MEDICAL CENTER</v>
      </c>
      <c r="D74" s="28">
        <f>ROUND(+'Aggregate Screens'!AQ69,5)</f>
        <v>1.3433999999999999</v>
      </c>
      <c r="E74" s="28">
        <f>ROUND(+'Aggregate Screens'!AQ174,5)</f>
        <v>1.3299000000000001</v>
      </c>
    </row>
    <row r="75" spans="2:5" x14ac:dyDescent="0.2">
      <c r="B75">
        <f>+'Aggregate Screens'!A70</f>
        <v>164</v>
      </c>
      <c r="C75" t="str">
        <f>+'Aggregate Screens'!B70</f>
        <v>EVERGREENHEALTH MEDICAL CENTER</v>
      </c>
      <c r="D75" s="28">
        <f>ROUND(+'Aggregate Screens'!AQ70,5)</f>
        <v>0.78190000000000004</v>
      </c>
      <c r="E75" s="28">
        <f>ROUND(+'Aggregate Screens'!AQ175,5)</f>
        <v>0.78939999999999999</v>
      </c>
    </row>
    <row r="76" spans="2:5" x14ac:dyDescent="0.2">
      <c r="B76">
        <f>+'Aggregate Screens'!A71</f>
        <v>165</v>
      </c>
      <c r="C76" t="str">
        <f>+'Aggregate Screens'!B71</f>
        <v>LAKE CHELAN COMMUNITY HOSPITAL</v>
      </c>
      <c r="D76" s="28">
        <f>ROUND(+'Aggregate Screens'!AQ71,5)</f>
        <v>0.46970000000000001</v>
      </c>
      <c r="E76" s="28">
        <f>ROUND(+'Aggregate Screens'!AQ176,5)</f>
        <v>0.45390000000000003</v>
      </c>
    </row>
    <row r="77" spans="2:5" x14ac:dyDescent="0.2">
      <c r="B77">
        <f>+'Aggregate Screens'!A72</f>
        <v>167</v>
      </c>
      <c r="C77" t="str">
        <f>+'Aggregate Screens'!B72</f>
        <v>FERRY COUNTY MEMORIAL HOSPITAL</v>
      </c>
      <c r="D77" s="28">
        <f>ROUND(+'Aggregate Screens'!AQ72,5)</f>
        <v>0</v>
      </c>
      <c r="E77" s="28">
        <f>ROUND(+'Aggregate Screens'!AQ177,5)</f>
        <v>0</v>
      </c>
    </row>
    <row r="78" spans="2:5" x14ac:dyDescent="0.2">
      <c r="B78">
        <f>+'Aggregate Screens'!A73</f>
        <v>168</v>
      </c>
      <c r="C78" t="str">
        <f>+'Aggregate Screens'!B73</f>
        <v>CENTRAL WASHINGTON HOSPITAL</v>
      </c>
      <c r="D78" s="28">
        <f>ROUND(+'Aggregate Screens'!AQ73,5)</f>
        <v>1.0971</v>
      </c>
      <c r="E78" s="28">
        <f>ROUND(+'Aggregate Screens'!AQ178,5)</f>
        <v>1.1117999999999999</v>
      </c>
    </row>
    <row r="79" spans="2:5" x14ac:dyDescent="0.2">
      <c r="B79">
        <f>+'Aggregate Screens'!A74</f>
        <v>170</v>
      </c>
      <c r="C79" t="str">
        <f>+'Aggregate Screens'!B74</f>
        <v>PEACEHEALTH SOUTHWEST MEDICAL CENTER</v>
      </c>
      <c r="D79" s="28">
        <f>ROUND(+'Aggregate Screens'!AQ74,5)</f>
        <v>1.0066999999999999</v>
      </c>
      <c r="E79" s="28">
        <f>ROUND(+'Aggregate Screens'!AQ179,5)</f>
        <v>1.0058</v>
      </c>
    </row>
    <row r="80" spans="2:5" x14ac:dyDescent="0.2">
      <c r="B80">
        <f>+'Aggregate Screens'!A75</f>
        <v>172</v>
      </c>
      <c r="C80" t="str">
        <f>+'Aggregate Screens'!B75</f>
        <v>PULLMAN REGIONAL HOSPITAL</v>
      </c>
      <c r="D80" s="28">
        <f>ROUND(+'Aggregate Screens'!AQ75,5)</f>
        <v>0.63319999999999999</v>
      </c>
      <c r="E80" s="28">
        <f>ROUND(+'Aggregate Screens'!AQ180,5)</f>
        <v>0.66259999999999997</v>
      </c>
    </row>
    <row r="81" spans="2:5" x14ac:dyDescent="0.2">
      <c r="B81">
        <f>+'Aggregate Screens'!A76</f>
        <v>173</v>
      </c>
      <c r="C81" t="str">
        <f>+'Aggregate Screens'!B76</f>
        <v>MORTON GENERAL HOSPITAL</v>
      </c>
      <c r="D81" s="28">
        <f>ROUND(+'Aggregate Screens'!AQ76,5)</f>
        <v>0.6925</v>
      </c>
      <c r="E81" s="28">
        <f>ROUND(+'Aggregate Screens'!AQ181,5)</f>
        <v>0.68610000000000004</v>
      </c>
    </row>
    <row r="82" spans="2:5" x14ac:dyDescent="0.2">
      <c r="B82">
        <f>+'Aggregate Screens'!A77</f>
        <v>175</v>
      </c>
      <c r="C82" t="str">
        <f>+'Aggregate Screens'!B77</f>
        <v>MARY BRIDGE CHILDRENS HEALTH CENTER</v>
      </c>
      <c r="D82" s="28">
        <f>ROUND(+'Aggregate Screens'!AQ77,5)</f>
        <v>0.91220000000000001</v>
      </c>
      <c r="E82" s="28">
        <f>ROUND(+'Aggregate Screens'!AQ182,5)</f>
        <v>0.93700000000000006</v>
      </c>
    </row>
    <row r="83" spans="2:5" x14ac:dyDescent="0.2">
      <c r="B83">
        <f>+'Aggregate Screens'!A78</f>
        <v>176</v>
      </c>
      <c r="C83" t="str">
        <f>+'Aggregate Screens'!B78</f>
        <v>TACOMA GENERAL/ALLENMORE HOSPITAL</v>
      </c>
      <c r="D83" s="28">
        <f>ROUND(+'Aggregate Screens'!AQ78,5)</f>
        <v>1.0914999999999999</v>
      </c>
      <c r="E83" s="28">
        <f>ROUND(+'Aggregate Screens'!AQ183,5)</f>
        <v>1.1189</v>
      </c>
    </row>
    <row r="84" spans="2:5" x14ac:dyDescent="0.2">
      <c r="B84">
        <f>+'Aggregate Screens'!A79</f>
        <v>180</v>
      </c>
      <c r="C84" t="str">
        <f>+'Aggregate Screens'!B79</f>
        <v>VALLEY HOSPITAL</v>
      </c>
      <c r="D84" s="28">
        <f>ROUND(+'Aggregate Screens'!AQ79,5)</f>
        <v>0.84119999999999995</v>
      </c>
      <c r="E84" s="28">
        <f>ROUND(+'Aggregate Screens'!AQ184,5)</f>
        <v>0.85</v>
      </c>
    </row>
    <row r="85" spans="2:5" x14ac:dyDescent="0.2">
      <c r="B85">
        <f>+'Aggregate Screens'!A80</f>
        <v>183</v>
      </c>
      <c r="C85" t="str">
        <f>+'Aggregate Screens'!B80</f>
        <v>MULTICARE AUBURN MEDICAL CENTER</v>
      </c>
      <c r="D85" s="28">
        <f>ROUND(+'Aggregate Screens'!AQ80,5)</f>
        <v>0.96150000000000002</v>
      </c>
      <c r="E85" s="28">
        <f>ROUND(+'Aggregate Screens'!AQ185,5)</f>
        <v>0.90759999999999996</v>
      </c>
    </row>
    <row r="86" spans="2:5" x14ac:dyDescent="0.2">
      <c r="B86">
        <f>+'Aggregate Screens'!A81</f>
        <v>186</v>
      </c>
      <c r="C86" t="str">
        <f>+'Aggregate Screens'!B81</f>
        <v>SUMMIT PACIFIC MEDICAL CENTER</v>
      </c>
      <c r="D86" s="28">
        <f>ROUND(+'Aggregate Screens'!AQ81,5)</f>
        <v>0.61919999999999997</v>
      </c>
      <c r="E86" s="28">
        <f>ROUND(+'Aggregate Screens'!AQ186,5)</f>
        <v>0.57230000000000003</v>
      </c>
    </row>
    <row r="87" spans="2:5" x14ac:dyDescent="0.2">
      <c r="B87">
        <f>+'Aggregate Screens'!A82</f>
        <v>191</v>
      </c>
      <c r="C87" t="str">
        <f>+'Aggregate Screens'!B82</f>
        <v>PROVIDENCE CENTRALIA HOSPITAL</v>
      </c>
      <c r="D87" s="28">
        <f>ROUND(+'Aggregate Screens'!AQ82,5)</f>
        <v>0.84760000000000002</v>
      </c>
      <c r="E87" s="28">
        <f>ROUND(+'Aggregate Screens'!AQ187,5)</f>
        <v>0.83819999999999995</v>
      </c>
    </row>
    <row r="88" spans="2:5" x14ac:dyDescent="0.2">
      <c r="B88">
        <f>+'Aggregate Screens'!A83</f>
        <v>193</v>
      </c>
      <c r="C88" t="str">
        <f>+'Aggregate Screens'!B83</f>
        <v>PROVIDENCE MOUNT CARMEL HOSPITAL</v>
      </c>
      <c r="D88" s="28">
        <f>ROUND(+'Aggregate Screens'!AQ83,5)</f>
        <v>0.6452</v>
      </c>
      <c r="E88" s="28">
        <f>ROUND(+'Aggregate Screens'!AQ188,5)</f>
        <v>0.63109999999999999</v>
      </c>
    </row>
    <row r="89" spans="2:5" x14ac:dyDescent="0.2">
      <c r="B89">
        <f>+'Aggregate Screens'!A84</f>
        <v>194</v>
      </c>
      <c r="C89" t="str">
        <f>+'Aggregate Screens'!B84</f>
        <v>PROVIDENCE ST JOSEPHS HOSPITAL</v>
      </c>
      <c r="D89" s="28">
        <f>ROUND(+'Aggregate Screens'!AQ84,5)</f>
        <v>0.68879999999999997</v>
      </c>
      <c r="E89" s="28">
        <f>ROUND(+'Aggregate Screens'!AQ189,5)</f>
        <v>0.72809999999999997</v>
      </c>
    </row>
    <row r="90" spans="2:5" x14ac:dyDescent="0.2">
      <c r="B90">
        <f>+'Aggregate Screens'!A85</f>
        <v>195</v>
      </c>
      <c r="C90" t="str">
        <f>+'Aggregate Screens'!B85</f>
        <v>SNOQUALMIE VALLEY HOSPITAL</v>
      </c>
      <c r="D90" s="28">
        <f>ROUND(+'Aggregate Screens'!AQ85,5)</f>
        <v>0.70330000000000004</v>
      </c>
      <c r="E90" s="28">
        <f>ROUND(+'Aggregate Screens'!AQ190,5)</f>
        <v>0.6905</v>
      </c>
    </row>
    <row r="91" spans="2:5" x14ac:dyDescent="0.2">
      <c r="B91">
        <f>+'Aggregate Screens'!A86</f>
        <v>197</v>
      </c>
      <c r="C91" t="str">
        <f>+'Aggregate Screens'!B86</f>
        <v>CAPITAL MEDICAL CENTER</v>
      </c>
      <c r="D91" s="28">
        <f>ROUND(+'Aggregate Screens'!AQ86,5)</f>
        <v>1.0876999999999999</v>
      </c>
      <c r="E91" s="28">
        <f>ROUND(+'Aggregate Screens'!AQ191,5)</f>
        <v>1.1863999999999999</v>
      </c>
    </row>
    <row r="92" spans="2:5" x14ac:dyDescent="0.2">
      <c r="B92">
        <f>+'Aggregate Screens'!A87</f>
        <v>198</v>
      </c>
      <c r="C92" t="str">
        <f>+'Aggregate Screens'!B87</f>
        <v>SUNNYSIDE COMMUNITY HOSPITAL</v>
      </c>
      <c r="D92" s="28">
        <f>ROUND(+'Aggregate Screens'!AQ87,5)</f>
        <v>0.47270000000000001</v>
      </c>
      <c r="E92" s="28">
        <f>ROUND(+'Aggregate Screens'!AQ192,5)</f>
        <v>0</v>
      </c>
    </row>
    <row r="93" spans="2:5" x14ac:dyDescent="0.2">
      <c r="B93">
        <f>+'Aggregate Screens'!A88</f>
        <v>199</v>
      </c>
      <c r="C93" t="str">
        <f>+'Aggregate Screens'!B88</f>
        <v>TOPPENISH COMMUNITY HOSPITAL</v>
      </c>
      <c r="D93" s="28">
        <f>ROUND(+'Aggregate Screens'!AQ88,5)</f>
        <v>0.52900000000000003</v>
      </c>
      <c r="E93" s="28">
        <f>ROUND(+'Aggregate Screens'!AQ193,5)</f>
        <v>0.50019999999999998</v>
      </c>
    </row>
    <row r="94" spans="2:5" x14ac:dyDescent="0.2">
      <c r="B94">
        <f>+'Aggregate Screens'!A89</f>
        <v>201</v>
      </c>
      <c r="C94" t="str">
        <f>+'Aggregate Screens'!B89</f>
        <v>ST FRANCIS COMMUNITY HOSPITAL</v>
      </c>
      <c r="D94" s="28">
        <f>ROUND(+'Aggregate Screens'!AQ89,5)</f>
        <v>0.81699999999999995</v>
      </c>
      <c r="E94" s="28">
        <f>ROUND(+'Aggregate Screens'!AQ194,5)</f>
        <v>0.82140000000000002</v>
      </c>
    </row>
    <row r="95" spans="2:5" x14ac:dyDescent="0.2">
      <c r="B95">
        <f>+'Aggregate Screens'!A90</f>
        <v>202</v>
      </c>
      <c r="C95" t="str">
        <f>+'Aggregate Screens'!B90</f>
        <v>REGIONAL HOSPITAL</v>
      </c>
      <c r="D95" s="28">
        <f>ROUND(+'Aggregate Screens'!AQ90,5)</f>
        <v>3.3675999999999999</v>
      </c>
      <c r="E95" s="28">
        <f>ROUND(+'Aggregate Screens'!AQ195,5)</f>
        <v>2.9584999999999999</v>
      </c>
    </row>
    <row r="96" spans="2:5" x14ac:dyDescent="0.2">
      <c r="B96">
        <f>+'Aggregate Screens'!A91</f>
        <v>204</v>
      </c>
      <c r="C96" t="str">
        <f>+'Aggregate Screens'!B91</f>
        <v>SEATTLE CANCER CARE ALLIANCE</v>
      </c>
      <c r="D96" s="28">
        <f>ROUND(+'Aggregate Screens'!AQ91,5)</f>
        <v>2.8311000000000002</v>
      </c>
      <c r="E96" s="28">
        <f>ROUND(+'Aggregate Screens'!AQ196,5)</f>
        <v>2.9318</v>
      </c>
    </row>
    <row r="97" spans="2:5" x14ac:dyDescent="0.2">
      <c r="B97">
        <f>+'Aggregate Screens'!A92</f>
        <v>205</v>
      </c>
      <c r="C97" t="str">
        <f>+'Aggregate Screens'!B92</f>
        <v>WENATCHEE VALLEY HOSPITAL</v>
      </c>
      <c r="D97" s="28">
        <f>ROUND(+'Aggregate Screens'!AQ92,5)</f>
        <v>1.2169000000000001</v>
      </c>
      <c r="E97" s="28">
        <f>ROUND(+'Aggregate Screens'!AQ197,5)</f>
        <v>1.2487999999999999</v>
      </c>
    </row>
    <row r="98" spans="2:5" x14ac:dyDescent="0.2">
      <c r="B98">
        <f>+'Aggregate Screens'!A93</f>
        <v>206</v>
      </c>
      <c r="C98" t="str">
        <f>+'Aggregate Screens'!B93</f>
        <v>PEACEHEALTH UNITED GENERAL MEDICAL CENTER</v>
      </c>
      <c r="D98" s="28">
        <f>ROUND(+'Aggregate Screens'!AQ93,5)</f>
        <v>0.73229999999999995</v>
      </c>
      <c r="E98" s="28">
        <f>ROUND(+'Aggregate Screens'!AQ198,5)</f>
        <v>0.69040000000000001</v>
      </c>
    </row>
    <row r="99" spans="2:5" x14ac:dyDescent="0.2">
      <c r="B99">
        <f>+'Aggregate Screens'!A94</f>
        <v>207</v>
      </c>
      <c r="C99" t="str">
        <f>+'Aggregate Screens'!B94</f>
        <v>SKAGIT VALLEY HOSPITAL</v>
      </c>
      <c r="D99" s="28">
        <f>ROUND(+'Aggregate Screens'!AQ94,5)</f>
        <v>0.86270000000000002</v>
      </c>
      <c r="E99" s="28">
        <f>ROUND(+'Aggregate Screens'!AQ199,5)</f>
        <v>0.86850000000000005</v>
      </c>
    </row>
    <row r="100" spans="2:5" x14ac:dyDescent="0.2">
      <c r="B100">
        <f>+'Aggregate Screens'!A95</f>
        <v>208</v>
      </c>
      <c r="C100" t="str">
        <f>+'Aggregate Screens'!B95</f>
        <v>LEGACY SALMON CREEK HOSPITAL</v>
      </c>
      <c r="D100" s="28">
        <f>ROUND(+'Aggregate Screens'!AQ95,5)</f>
        <v>0.81620000000000004</v>
      </c>
      <c r="E100" s="28">
        <f>ROUND(+'Aggregate Screens'!AQ200,5)</f>
        <v>0.80269999999999997</v>
      </c>
    </row>
    <row r="101" spans="2:5" x14ac:dyDescent="0.2">
      <c r="B101">
        <f>+'Aggregate Screens'!A96</f>
        <v>209</v>
      </c>
      <c r="C101" t="str">
        <f>+'Aggregate Screens'!B96</f>
        <v>ST ANTHONY HOSPITAL</v>
      </c>
      <c r="D101" s="28">
        <f>ROUND(+'Aggregate Screens'!AQ96,5)</f>
        <v>0.94850000000000001</v>
      </c>
      <c r="E101" s="28">
        <f>ROUND(+'Aggregate Screens'!AQ201,5)</f>
        <v>0.94310000000000005</v>
      </c>
    </row>
    <row r="102" spans="2:5" x14ac:dyDescent="0.2">
      <c r="B102">
        <f>+'Aggregate Screens'!A97</f>
        <v>210</v>
      </c>
      <c r="C102" t="str">
        <f>+'Aggregate Screens'!B97</f>
        <v>SWEDISH MEDICAL CENTER - ISSAQUAH CAMPUS</v>
      </c>
      <c r="D102" s="28">
        <f>ROUND(+'Aggregate Screens'!AQ97,5)</f>
        <v>0.79420000000000002</v>
      </c>
      <c r="E102" s="28">
        <f>ROUND(+'Aggregate Screens'!AQ202,5)</f>
        <v>0.78100000000000003</v>
      </c>
    </row>
    <row r="103" spans="2:5" x14ac:dyDescent="0.2">
      <c r="B103">
        <f>+'Aggregate Screens'!A98</f>
        <v>211</v>
      </c>
      <c r="C103" t="str">
        <f>+'Aggregate Screens'!B98</f>
        <v>PEACEHEALTH PEACE ISLAND MEDICAL CENTER</v>
      </c>
      <c r="D103" s="28">
        <f>ROUND(+'Aggregate Screens'!AQ98,5)</f>
        <v>0</v>
      </c>
      <c r="E103" s="28">
        <f>ROUND(+'Aggregate Screens'!AQ203,5)</f>
        <v>0.68930000000000002</v>
      </c>
    </row>
    <row r="104" spans="2:5" x14ac:dyDescent="0.2">
      <c r="B104">
        <f>+'Aggregate Screens'!A99</f>
        <v>904</v>
      </c>
      <c r="C104" t="str">
        <f>+'Aggregate Screens'!B99</f>
        <v>BHC FAIRFAX HOSPITAL</v>
      </c>
      <c r="D104" s="28">
        <f>ROUND(+'Aggregate Screens'!AQ99,5)</f>
        <v>0.71530000000000005</v>
      </c>
      <c r="E104" s="28">
        <f>ROUND(+'Aggregate Screens'!AQ204,5)</f>
        <v>0.67279999999999995</v>
      </c>
    </row>
    <row r="105" spans="2:5" x14ac:dyDescent="0.2">
      <c r="B105">
        <f>+'Aggregate Screens'!A100</f>
        <v>915</v>
      </c>
      <c r="C105" t="str">
        <f>+'Aggregate Screens'!B100</f>
        <v>LOURDES COUNSELING CENTER</v>
      </c>
      <c r="D105" s="28">
        <f>ROUND(+'Aggregate Screens'!AQ100,5)</f>
        <v>0.76790000000000003</v>
      </c>
      <c r="E105" s="28">
        <f>ROUND(+'Aggregate Screens'!AQ205,5)</f>
        <v>0.7339</v>
      </c>
    </row>
    <row r="106" spans="2:5" x14ac:dyDescent="0.2">
      <c r="B106">
        <f>+'Aggregate Screens'!A101</f>
        <v>919</v>
      </c>
      <c r="C106" t="str">
        <f>+'Aggregate Screens'!B101</f>
        <v>NAVOS</v>
      </c>
      <c r="D106" s="28">
        <f>ROUND(+'Aggregate Screens'!AQ101,5)</f>
        <v>0.77500000000000002</v>
      </c>
      <c r="E106" s="28">
        <f>ROUND(+'Aggregate Screens'!AQ206,5)</f>
        <v>0.74780000000000002</v>
      </c>
    </row>
    <row r="107" spans="2:5" x14ac:dyDescent="0.2">
      <c r="B107">
        <f>+'Aggregate Screens'!A102</f>
        <v>921</v>
      </c>
      <c r="C107" t="str">
        <f>+'Aggregate Screens'!B102</f>
        <v>Cascade Behavioral Health</v>
      </c>
      <c r="D107" s="28">
        <f>ROUND(+'Aggregate Screens'!AQ102,5)</f>
        <v>0</v>
      </c>
      <c r="E107" s="28">
        <f>ROUND(+'Aggregate Screens'!AQ207,5)</f>
        <v>1</v>
      </c>
    </row>
  </sheetData>
  <phoneticPr fontId="0" type="noConversion"/>
  <printOptions horizontalCentered="1" verticalCentered="1" gridLines="1"/>
  <pageMargins left="0" right="0" top="0" bottom="0" header="0" footer="0"/>
  <pageSetup paperSize="5" scale="9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7"/>
  <sheetViews>
    <sheetView topLeftCell="A61" zoomScale="75" workbookViewId="0">
      <selection activeCell="A107" sqref="A107:XFD107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1.88671875" customWidth="1"/>
    <col min="5" max="5" width="7.109375" customWidth="1"/>
    <col min="6" max="6" width="9.88671875" bestFit="1" customWidth="1"/>
    <col min="7" max="7" width="11.88671875" customWidth="1"/>
    <col min="8" max="8" width="7.109375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9" t="s">
        <v>28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4"/>
      <c r="F2" s="2"/>
      <c r="K2" s="5" t="s">
        <v>71</v>
      </c>
    </row>
    <row r="3" spans="1:11" x14ac:dyDescent="0.2">
      <c r="A3" s="4"/>
      <c r="D3" s="3"/>
      <c r="F3" s="2"/>
      <c r="K3">
        <v>16</v>
      </c>
    </row>
    <row r="4" spans="1:11" x14ac:dyDescent="0.2">
      <c r="A4" s="7" t="s">
        <v>29</v>
      </c>
      <c r="B4" s="6"/>
      <c r="C4" s="6"/>
      <c r="D4" s="6"/>
      <c r="E4" s="7"/>
      <c r="F4" s="6"/>
      <c r="G4" s="6"/>
      <c r="H4" s="6"/>
      <c r="I4" s="6"/>
    </row>
    <row r="5" spans="1:11" x14ac:dyDescent="0.2">
      <c r="A5" s="7" t="s">
        <v>62</v>
      </c>
      <c r="B5" s="6"/>
      <c r="C5" s="6"/>
      <c r="D5" s="6"/>
      <c r="E5" s="7"/>
      <c r="F5" s="6"/>
      <c r="G5" s="6"/>
      <c r="H5" s="6"/>
      <c r="I5" s="6"/>
    </row>
    <row r="7" spans="1:11" x14ac:dyDescent="0.2">
      <c r="E7" s="77">
        <f>ROUND(+'Aggregate Screens'!C5,0)</f>
        <v>2012</v>
      </c>
      <c r="F7" s="5">
        <f>+E7</f>
        <v>2012</v>
      </c>
      <c r="G7" s="5"/>
      <c r="H7" s="2">
        <f>+F7+1</f>
        <v>2013</v>
      </c>
      <c r="I7" s="5">
        <f>+H7</f>
        <v>2013</v>
      </c>
    </row>
    <row r="8" spans="1:11" x14ac:dyDescent="0.2">
      <c r="A8" s="5"/>
      <c r="B8" s="5"/>
      <c r="C8" s="5"/>
      <c r="D8" s="2" t="s">
        <v>30</v>
      </c>
      <c r="F8" s="14" t="s">
        <v>182</v>
      </c>
      <c r="G8" s="2" t="s">
        <v>30</v>
      </c>
      <c r="I8" s="14" t="s">
        <v>182</v>
      </c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31</v>
      </c>
      <c r="E9" s="2" t="s">
        <v>3</v>
      </c>
      <c r="F9" s="2" t="s">
        <v>3</v>
      </c>
      <c r="G9" s="2" t="s">
        <v>31</v>
      </c>
      <c r="H9" s="2" t="s">
        <v>3</v>
      </c>
      <c r="I9" s="2" t="s">
        <v>3</v>
      </c>
      <c r="K9" s="5" t="s">
        <v>181</v>
      </c>
    </row>
    <row r="10" spans="1:11" x14ac:dyDescent="0.2">
      <c r="B10">
        <f>+'Aggregate Screens'!A5</f>
        <v>1</v>
      </c>
      <c r="C10" t="str">
        <f>+'Aggregate Screens'!B5</f>
        <v>SWEDISH MEDICAL CENTER - FIRST HILL</v>
      </c>
      <c r="D10" s="10">
        <f>ROUND(+'Aggregate Screens'!P5,0)</f>
        <v>264512296</v>
      </c>
      <c r="E10" s="10">
        <f>ROUND(+'Aggregate Screens'!AN5,0)</f>
        <v>69385</v>
      </c>
      <c r="F10" s="11">
        <f>IF(D10=0,"",IF(E10=0,"",ROUND(D10/E10,2)))</f>
        <v>3812.24</v>
      </c>
      <c r="G10" s="10">
        <f>ROUND(+'Aggregate Screens'!P110,0)</f>
        <v>277462252</v>
      </c>
      <c r="H10" s="10">
        <f>ROUND(+'Aggregate Screens'!AN110,0)</f>
        <v>67759</v>
      </c>
      <c r="I10" s="11">
        <f>IF(G10=0,"",IF(H10=0,"",ROUND(G10/H10,2)))</f>
        <v>4094.84</v>
      </c>
      <c r="K10" s="12">
        <f>IF(D10=0,"",IF(E10=0,"",IF(G10=0,"",IF(H10=0,"",+I10/F10-1))))</f>
        <v>7.4129645562713842E-2</v>
      </c>
    </row>
    <row r="11" spans="1:11" x14ac:dyDescent="0.2">
      <c r="B11">
        <f>+'Aggregate Screens'!A6</f>
        <v>3</v>
      </c>
      <c r="C11" t="str">
        <f>+'Aggregate Screens'!B6</f>
        <v>SWEDISH MEDICAL CENTER - CHERRY HILL</v>
      </c>
      <c r="D11" s="10">
        <f>ROUND(+'Aggregate Screens'!P6,0)</f>
        <v>92534119</v>
      </c>
      <c r="E11" s="10">
        <f>ROUND(+'Aggregate Screens'!AN6,0)</f>
        <v>24129</v>
      </c>
      <c r="F11" s="11">
        <f t="shared" ref="F11:F74" si="0">IF(D11=0,"",IF(E11=0,"",ROUND(D11/E11,2)))</f>
        <v>3834.98</v>
      </c>
      <c r="G11" s="10">
        <f>ROUND(+'Aggregate Screens'!P111,0)</f>
        <v>96683287</v>
      </c>
      <c r="H11" s="10">
        <f>ROUND(+'Aggregate Screens'!AN111,0)</f>
        <v>28415</v>
      </c>
      <c r="I11" s="11">
        <f t="shared" ref="I11:I74" si="1">IF(G11=0,"",IF(H11=0,"",ROUND(G11/H11,2)))</f>
        <v>3402.54</v>
      </c>
      <c r="K11" s="12">
        <f t="shared" ref="K11:K74" si="2">IF(D11=0,"",IF(E11=0,"",IF(G11=0,"",IF(H11=0,"",+I11/F11-1))))</f>
        <v>-0.11276199615121851</v>
      </c>
    </row>
    <row r="12" spans="1:11" x14ac:dyDescent="0.2">
      <c r="B12">
        <f>+'Aggregate Screens'!A7</f>
        <v>8</v>
      </c>
      <c r="C12" t="str">
        <f>+'Aggregate Screens'!B7</f>
        <v>KLICKITAT VALLEY HEALTH</v>
      </c>
      <c r="D12" s="10">
        <f>ROUND(+'Aggregate Screens'!P7,0)</f>
        <v>8612831</v>
      </c>
      <c r="E12" s="10">
        <f>ROUND(+'Aggregate Screens'!AN7,0)</f>
        <v>1777</v>
      </c>
      <c r="F12" s="11">
        <f t="shared" si="0"/>
        <v>4846.84</v>
      </c>
      <c r="G12" s="10">
        <f>ROUND(+'Aggregate Screens'!P112,0)</f>
        <v>8961843</v>
      </c>
      <c r="H12" s="10">
        <f>ROUND(+'Aggregate Screens'!AN112,0)</f>
        <v>1281</v>
      </c>
      <c r="I12" s="11">
        <f t="shared" si="1"/>
        <v>6995.97</v>
      </c>
      <c r="K12" s="12">
        <f t="shared" si="2"/>
        <v>0.44340848882983552</v>
      </c>
    </row>
    <row r="13" spans="1:11" x14ac:dyDescent="0.2">
      <c r="B13">
        <f>+'Aggregate Screens'!A8</f>
        <v>10</v>
      </c>
      <c r="C13" t="str">
        <f>+'Aggregate Screens'!B8</f>
        <v>VIRGINIA MASON MEDICAL CENTER</v>
      </c>
      <c r="D13" s="10">
        <f>ROUND(+'Aggregate Screens'!P8,0)</f>
        <v>460736428</v>
      </c>
      <c r="E13" s="10">
        <f>ROUND(+'Aggregate Screens'!AN8,0)</f>
        <v>72231</v>
      </c>
      <c r="F13" s="11">
        <f t="shared" si="0"/>
        <v>6378.65</v>
      </c>
      <c r="G13" s="10">
        <f>ROUND(+'Aggregate Screens'!P113,0)</f>
        <v>477623445</v>
      </c>
      <c r="H13" s="10">
        <f>ROUND(+'Aggregate Screens'!AN113,0)</f>
        <v>70317</v>
      </c>
      <c r="I13" s="11">
        <f t="shared" si="1"/>
        <v>6792.43</v>
      </c>
      <c r="K13" s="12">
        <f t="shared" si="2"/>
        <v>6.4869525683334262E-2</v>
      </c>
    </row>
    <row r="14" spans="1:11" x14ac:dyDescent="0.2">
      <c r="B14">
        <f>+'Aggregate Screens'!A9</f>
        <v>14</v>
      </c>
      <c r="C14" t="str">
        <f>+'Aggregate Screens'!B9</f>
        <v>SEATTLE CHILDRENS HOSPITAL</v>
      </c>
      <c r="D14" s="10">
        <f>ROUND(+'Aggregate Screens'!P9,0)</f>
        <v>327387818</v>
      </c>
      <c r="E14" s="10">
        <f>ROUND(+'Aggregate Screens'!AN9,0)</f>
        <v>30610</v>
      </c>
      <c r="F14" s="11">
        <f t="shared" si="0"/>
        <v>10695.45</v>
      </c>
      <c r="G14" s="10">
        <f>ROUND(+'Aggregate Screens'!P114,0)</f>
        <v>352979336</v>
      </c>
      <c r="H14" s="10">
        <f>ROUND(+'Aggregate Screens'!AN114,0)</f>
        <v>31340</v>
      </c>
      <c r="I14" s="11">
        <f t="shared" si="1"/>
        <v>11262.9</v>
      </c>
      <c r="K14" s="12">
        <f t="shared" si="2"/>
        <v>5.3055271166710938E-2</v>
      </c>
    </row>
    <row r="15" spans="1:11" x14ac:dyDescent="0.2">
      <c r="B15">
        <f>+'Aggregate Screens'!A10</f>
        <v>20</v>
      </c>
      <c r="C15" t="str">
        <f>+'Aggregate Screens'!B10</f>
        <v>GROUP HEALTH CENTRAL HOSPITAL</v>
      </c>
      <c r="D15" s="10">
        <f>ROUND(+'Aggregate Screens'!P10,0)</f>
        <v>17705591</v>
      </c>
      <c r="E15" s="10">
        <f>ROUND(+'Aggregate Screens'!AN10,0)</f>
        <v>1260</v>
      </c>
      <c r="F15" s="11">
        <f t="shared" si="0"/>
        <v>14052.06</v>
      </c>
      <c r="G15" s="10">
        <f>ROUND(+'Aggregate Screens'!P115,0)</f>
        <v>17678082</v>
      </c>
      <c r="H15" s="10">
        <f>ROUND(+'Aggregate Screens'!AN115,0)</f>
        <v>1104</v>
      </c>
      <c r="I15" s="11">
        <f t="shared" si="1"/>
        <v>16012.76</v>
      </c>
      <c r="K15" s="12">
        <f t="shared" si="2"/>
        <v>0.13953114347647255</v>
      </c>
    </row>
    <row r="16" spans="1:11" x14ac:dyDescent="0.2">
      <c r="B16">
        <f>+'Aggregate Screens'!A11</f>
        <v>21</v>
      </c>
      <c r="C16" t="str">
        <f>+'Aggregate Screens'!B11</f>
        <v>NEWPORT HOSPITAL AND HEALTH SERVICES</v>
      </c>
      <c r="D16" s="10">
        <f>ROUND(+'Aggregate Screens'!P11,0)</f>
        <v>13177574</v>
      </c>
      <c r="E16" s="10">
        <f>ROUND(+'Aggregate Screens'!AN11,0)</f>
        <v>1991</v>
      </c>
      <c r="F16" s="11">
        <f t="shared" si="0"/>
        <v>6618.57</v>
      </c>
      <c r="G16" s="10">
        <f>ROUND(+'Aggregate Screens'!P116,0)</f>
        <v>13435368</v>
      </c>
      <c r="H16" s="10">
        <f>ROUND(+'Aggregate Screens'!AN116,0)</f>
        <v>1924</v>
      </c>
      <c r="I16" s="11">
        <f t="shared" si="1"/>
        <v>6983.04</v>
      </c>
      <c r="K16" s="12">
        <f t="shared" si="2"/>
        <v>5.5067786546036501E-2</v>
      </c>
    </row>
    <row r="17" spans="2:11" x14ac:dyDescent="0.2">
      <c r="B17">
        <f>+'Aggregate Screens'!A12</f>
        <v>22</v>
      </c>
      <c r="C17" t="str">
        <f>+'Aggregate Screens'!B12</f>
        <v>LOURDES MEDICAL CENTER</v>
      </c>
      <c r="D17" s="10">
        <f>ROUND(+'Aggregate Screens'!P12,0)</f>
        <v>31952615</v>
      </c>
      <c r="E17" s="10">
        <f>ROUND(+'Aggregate Screens'!AN12,0)</f>
        <v>5695</v>
      </c>
      <c r="F17" s="11">
        <f t="shared" si="0"/>
        <v>5610.64</v>
      </c>
      <c r="G17" s="10">
        <f>ROUND(+'Aggregate Screens'!P117,0)</f>
        <v>31339342</v>
      </c>
      <c r="H17" s="10">
        <f>ROUND(+'Aggregate Screens'!AN117,0)</f>
        <v>7861</v>
      </c>
      <c r="I17" s="11">
        <f t="shared" si="1"/>
        <v>3986.69</v>
      </c>
      <c r="K17" s="12">
        <f t="shared" si="2"/>
        <v>-0.28944113327534826</v>
      </c>
    </row>
    <row r="18" spans="2:11" x14ac:dyDescent="0.2">
      <c r="B18">
        <f>+'Aggregate Screens'!A13</f>
        <v>23</v>
      </c>
      <c r="C18" t="str">
        <f>+'Aggregate Screens'!B13</f>
        <v>THREE RIVERS HOSPITAL</v>
      </c>
      <c r="D18" s="10">
        <f>ROUND(+'Aggregate Screens'!P13,0)</f>
        <v>5842765</v>
      </c>
      <c r="E18" s="10">
        <f>ROUND(+'Aggregate Screens'!AN13,0)</f>
        <v>875</v>
      </c>
      <c r="F18" s="11">
        <f t="shared" si="0"/>
        <v>6677.45</v>
      </c>
      <c r="G18" s="10">
        <f>ROUND(+'Aggregate Screens'!P118,0)</f>
        <v>6056162</v>
      </c>
      <c r="H18" s="10">
        <f>ROUND(+'Aggregate Screens'!AN118,0)</f>
        <v>943</v>
      </c>
      <c r="I18" s="11">
        <f t="shared" si="1"/>
        <v>6422.23</v>
      </c>
      <c r="K18" s="12">
        <f t="shared" si="2"/>
        <v>-3.8221177245804983E-2</v>
      </c>
    </row>
    <row r="19" spans="2:11" x14ac:dyDescent="0.2">
      <c r="B19">
        <f>+'Aggregate Screens'!A14</f>
        <v>26</v>
      </c>
      <c r="C19" t="str">
        <f>+'Aggregate Screens'!B14</f>
        <v>PEACEHEALTH ST JOHN MEDICAL CENTER</v>
      </c>
      <c r="D19" s="10">
        <f>ROUND(+'Aggregate Screens'!P14,0)</f>
        <v>106576349</v>
      </c>
      <c r="E19" s="10">
        <f>ROUND(+'Aggregate Screens'!AN14,0)</f>
        <v>22828</v>
      </c>
      <c r="F19" s="11">
        <f t="shared" si="0"/>
        <v>4668.67</v>
      </c>
      <c r="G19" s="10">
        <f>ROUND(+'Aggregate Screens'!P119,0)</f>
        <v>103434500</v>
      </c>
      <c r="H19" s="10">
        <f>ROUND(+'Aggregate Screens'!AN119,0)</f>
        <v>21531</v>
      </c>
      <c r="I19" s="11">
        <f t="shared" si="1"/>
        <v>4803.9799999999996</v>
      </c>
      <c r="K19" s="12">
        <f t="shared" si="2"/>
        <v>2.8982558201800401E-2</v>
      </c>
    </row>
    <row r="20" spans="2:11" x14ac:dyDescent="0.2">
      <c r="B20">
        <f>+'Aggregate Screens'!A15</f>
        <v>29</v>
      </c>
      <c r="C20" t="str">
        <f>+'Aggregate Screens'!B15</f>
        <v>HARBORVIEW MEDICAL CENTER</v>
      </c>
      <c r="D20" s="10">
        <f>ROUND(+'Aggregate Screens'!P15,0)</f>
        <v>332915000</v>
      </c>
      <c r="E20" s="10">
        <f>ROUND(+'Aggregate Screens'!AN15,0)</f>
        <v>43704</v>
      </c>
      <c r="F20" s="11">
        <f t="shared" si="0"/>
        <v>7617.49</v>
      </c>
      <c r="G20" s="10">
        <f>ROUND(+'Aggregate Screens'!P120,0)</f>
        <v>344778000</v>
      </c>
      <c r="H20" s="10">
        <f>ROUND(+'Aggregate Screens'!AN120,0)</f>
        <v>42448</v>
      </c>
      <c r="I20" s="11">
        <f t="shared" si="1"/>
        <v>8122.36</v>
      </c>
      <c r="K20" s="12">
        <f t="shared" si="2"/>
        <v>6.6277737154889493E-2</v>
      </c>
    </row>
    <row r="21" spans="2:11" x14ac:dyDescent="0.2">
      <c r="B21">
        <f>+'Aggregate Screens'!A16</f>
        <v>32</v>
      </c>
      <c r="C21" t="str">
        <f>+'Aggregate Screens'!B16</f>
        <v>ST JOSEPH MEDICAL CENTER</v>
      </c>
      <c r="D21" s="10">
        <f>ROUND(+'Aggregate Screens'!P16,0)</f>
        <v>226751013</v>
      </c>
      <c r="E21" s="10">
        <f>ROUND(+'Aggregate Screens'!AN16,0)</f>
        <v>45992</v>
      </c>
      <c r="F21" s="11">
        <f t="shared" si="0"/>
        <v>4930.2299999999996</v>
      </c>
      <c r="G21" s="10">
        <f>ROUND(+'Aggregate Screens'!P121,0)</f>
        <v>223409445</v>
      </c>
      <c r="H21" s="10">
        <f>ROUND(+'Aggregate Screens'!AN121,0)</f>
        <v>43782</v>
      </c>
      <c r="I21" s="11">
        <f t="shared" si="1"/>
        <v>5102.7700000000004</v>
      </c>
      <c r="K21" s="12">
        <f t="shared" si="2"/>
        <v>3.4996338913194869E-2</v>
      </c>
    </row>
    <row r="22" spans="2:11" x14ac:dyDescent="0.2">
      <c r="B22">
        <f>+'Aggregate Screens'!A17</f>
        <v>35</v>
      </c>
      <c r="C22" t="str">
        <f>+'Aggregate Screens'!B17</f>
        <v>ST ELIZABETH HOSPITAL</v>
      </c>
      <c r="D22" s="10">
        <f>ROUND(+'Aggregate Screens'!P17,0)</f>
        <v>18686286</v>
      </c>
      <c r="E22" s="10">
        <f>ROUND(+'Aggregate Screens'!AN17,0)</f>
        <v>3807</v>
      </c>
      <c r="F22" s="11">
        <f t="shared" si="0"/>
        <v>4908.3999999999996</v>
      </c>
      <c r="G22" s="10">
        <f>ROUND(+'Aggregate Screens'!P122,0)</f>
        <v>17983692</v>
      </c>
      <c r="H22" s="10">
        <f>ROUND(+'Aggregate Screens'!AN122,0)</f>
        <v>3457</v>
      </c>
      <c r="I22" s="11">
        <f t="shared" si="1"/>
        <v>5202.1099999999997</v>
      </c>
      <c r="K22" s="12">
        <f t="shared" si="2"/>
        <v>5.9838236492543384E-2</v>
      </c>
    </row>
    <row r="23" spans="2:11" x14ac:dyDescent="0.2">
      <c r="B23">
        <f>+'Aggregate Screens'!A18</f>
        <v>37</v>
      </c>
      <c r="C23" t="str">
        <f>+'Aggregate Screens'!B18</f>
        <v>DEACONESS HOSPITAL</v>
      </c>
      <c r="D23" s="10">
        <f>ROUND(+'Aggregate Screens'!P18,0)</f>
        <v>86538423</v>
      </c>
      <c r="E23" s="10">
        <f>ROUND(+'Aggregate Screens'!AN18,0)</f>
        <v>24589</v>
      </c>
      <c r="F23" s="11">
        <f t="shared" si="0"/>
        <v>3519.4</v>
      </c>
      <c r="G23" s="10">
        <f>ROUND(+'Aggregate Screens'!P123,0)</f>
        <v>82198953</v>
      </c>
      <c r="H23" s="10">
        <f>ROUND(+'Aggregate Screens'!AN123,0)</f>
        <v>23505</v>
      </c>
      <c r="I23" s="11">
        <f t="shared" si="1"/>
        <v>3497.08</v>
      </c>
      <c r="K23" s="12">
        <f t="shared" si="2"/>
        <v>-6.3419901119509126E-3</v>
      </c>
    </row>
    <row r="24" spans="2:11" x14ac:dyDescent="0.2">
      <c r="B24">
        <f>+'Aggregate Screens'!A19</f>
        <v>38</v>
      </c>
      <c r="C24" t="str">
        <f>+'Aggregate Screens'!B19</f>
        <v>OLYMPIC MEDICAL CENTER</v>
      </c>
      <c r="D24" s="10">
        <f>ROUND(+'Aggregate Screens'!P19,0)</f>
        <v>62763810</v>
      </c>
      <c r="E24" s="10">
        <f>ROUND(+'Aggregate Screens'!AN19,0)</f>
        <v>12477</v>
      </c>
      <c r="F24" s="11">
        <f t="shared" si="0"/>
        <v>5030.3599999999997</v>
      </c>
      <c r="G24" s="10">
        <f>ROUND(+'Aggregate Screens'!P124,0)</f>
        <v>66517711</v>
      </c>
      <c r="H24" s="10">
        <f>ROUND(+'Aggregate Screens'!AN124,0)</f>
        <v>12980</v>
      </c>
      <c r="I24" s="11">
        <f t="shared" si="1"/>
        <v>5124.63</v>
      </c>
      <c r="K24" s="12">
        <f t="shared" si="2"/>
        <v>1.8740209448230516E-2</v>
      </c>
    </row>
    <row r="25" spans="2:11" x14ac:dyDescent="0.2">
      <c r="B25">
        <f>+'Aggregate Screens'!A20</f>
        <v>39</v>
      </c>
      <c r="C25" t="str">
        <f>+'Aggregate Screens'!B20</f>
        <v>TRIOS HEALTH</v>
      </c>
      <c r="D25" s="10">
        <f>ROUND(+'Aggregate Screens'!P20,0)</f>
        <v>71437307</v>
      </c>
      <c r="E25" s="10">
        <f>ROUND(+'Aggregate Screens'!AN20,0)</f>
        <v>13397</v>
      </c>
      <c r="F25" s="11">
        <f t="shared" si="0"/>
        <v>5332.34</v>
      </c>
      <c r="G25" s="10">
        <f>ROUND(+'Aggregate Screens'!P125,0)</f>
        <v>72894253</v>
      </c>
      <c r="H25" s="10">
        <f>ROUND(+'Aggregate Screens'!AN125,0)</f>
        <v>13307</v>
      </c>
      <c r="I25" s="11">
        <f t="shared" si="1"/>
        <v>5477.89</v>
      </c>
      <c r="K25" s="12">
        <f t="shared" si="2"/>
        <v>2.7295708825768816E-2</v>
      </c>
    </row>
    <row r="26" spans="2:11" x14ac:dyDescent="0.2">
      <c r="B26">
        <f>+'Aggregate Screens'!A21</f>
        <v>43</v>
      </c>
      <c r="C26" t="str">
        <f>+'Aggregate Screens'!B21</f>
        <v>WALLA WALLA GENERAL HOSPITAL</v>
      </c>
      <c r="D26" s="10">
        <f>ROUND(+'Aggregate Screens'!P21,0)</f>
        <v>0</v>
      </c>
      <c r="E26" s="10">
        <f>ROUND(+'Aggregate Screens'!AN21,0)</f>
        <v>0</v>
      </c>
      <c r="F26" s="11" t="str">
        <f t="shared" si="0"/>
        <v/>
      </c>
      <c r="G26" s="10">
        <f>ROUND(+'Aggregate Screens'!P126,0)</f>
        <v>0</v>
      </c>
      <c r="H26" s="10">
        <f>ROUND(+'Aggregate Screens'!AN126,0)</f>
        <v>0</v>
      </c>
      <c r="I26" s="11" t="str">
        <f t="shared" si="1"/>
        <v/>
      </c>
      <c r="K26" s="12" t="str">
        <f t="shared" si="2"/>
        <v/>
      </c>
    </row>
    <row r="27" spans="2:11" x14ac:dyDescent="0.2">
      <c r="B27">
        <f>+'Aggregate Screens'!A22</f>
        <v>45</v>
      </c>
      <c r="C27" t="str">
        <f>+'Aggregate Screens'!B22</f>
        <v>COLUMBIA BASIN HOSPITAL</v>
      </c>
      <c r="D27" s="10">
        <f>ROUND(+'Aggregate Screens'!P22,0)</f>
        <v>6311603</v>
      </c>
      <c r="E27" s="10">
        <f>ROUND(+'Aggregate Screens'!AN22,0)</f>
        <v>1016</v>
      </c>
      <c r="F27" s="11">
        <f t="shared" si="0"/>
        <v>6212.21</v>
      </c>
      <c r="G27" s="10">
        <f>ROUND(+'Aggregate Screens'!P127,0)</f>
        <v>5996109</v>
      </c>
      <c r="H27" s="10">
        <f>ROUND(+'Aggregate Screens'!AN127,0)</f>
        <v>1075</v>
      </c>
      <c r="I27" s="11">
        <f t="shared" si="1"/>
        <v>5577.78</v>
      </c>
      <c r="K27" s="12">
        <f t="shared" si="2"/>
        <v>-0.10212629643878757</v>
      </c>
    </row>
    <row r="28" spans="2:11" x14ac:dyDescent="0.2">
      <c r="B28">
        <f>+'Aggregate Screens'!A23</f>
        <v>46</v>
      </c>
      <c r="C28" t="str">
        <f>+'Aggregate Screens'!B23</f>
        <v>PMH MEDICAL CENTER</v>
      </c>
      <c r="D28" s="10">
        <f>ROUND(+'Aggregate Screens'!P23,0)</f>
        <v>14946295</v>
      </c>
      <c r="E28" s="10">
        <f>ROUND(+'Aggregate Screens'!AN23,0)</f>
        <v>2055</v>
      </c>
      <c r="F28" s="11">
        <f t="shared" si="0"/>
        <v>7273.14</v>
      </c>
      <c r="G28" s="10">
        <f>ROUND(+'Aggregate Screens'!P128,0)</f>
        <v>15757402</v>
      </c>
      <c r="H28" s="10">
        <f>ROUND(+'Aggregate Screens'!AN128,0)</f>
        <v>2094</v>
      </c>
      <c r="I28" s="11">
        <f t="shared" si="1"/>
        <v>7525.02</v>
      </c>
      <c r="K28" s="12">
        <f t="shared" si="2"/>
        <v>3.4631534660408025E-2</v>
      </c>
    </row>
    <row r="29" spans="2:11" x14ac:dyDescent="0.2">
      <c r="B29">
        <f>+'Aggregate Screens'!A24</f>
        <v>50</v>
      </c>
      <c r="C29" t="str">
        <f>+'Aggregate Screens'!B24</f>
        <v>PROVIDENCE ST MARY MEDICAL CENTER</v>
      </c>
      <c r="D29" s="10">
        <f>ROUND(+'Aggregate Screens'!P24,0)</f>
        <v>36917964</v>
      </c>
      <c r="E29" s="10">
        <f>ROUND(+'Aggregate Screens'!AN24,0)</f>
        <v>23451</v>
      </c>
      <c r="F29" s="11">
        <f t="shared" si="0"/>
        <v>1574.26</v>
      </c>
      <c r="G29" s="10">
        <f>ROUND(+'Aggregate Screens'!P129,0)</f>
        <v>36541318</v>
      </c>
      <c r="H29" s="10">
        <f>ROUND(+'Aggregate Screens'!AN129,0)</f>
        <v>9836</v>
      </c>
      <c r="I29" s="11">
        <f t="shared" si="1"/>
        <v>3715.06</v>
      </c>
      <c r="K29" s="12">
        <f t="shared" si="2"/>
        <v>1.3598770215847447</v>
      </c>
    </row>
    <row r="30" spans="2:11" x14ac:dyDescent="0.2">
      <c r="B30">
        <f>+'Aggregate Screens'!A25</f>
        <v>54</v>
      </c>
      <c r="C30" t="str">
        <f>+'Aggregate Screens'!B25</f>
        <v>FORKS COMMUNITY HOSPITAL</v>
      </c>
      <c r="D30" s="10">
        <f>ROUND(+'Aggregate Screens'!P25,0)</f>
        <v>0</v>
      </c>
      <c r="E30" s="10">
        <f>ROUND(+'Aggregate Screens'!AN25,0)</f>
        <v>0</v>
      </c>
      <c r="F30" s="11" t="str">
        <f t="shared" si="0"/>
        <v/>
      </c>
      <c r="G30" s="10">
        <f>ROUND(+'Aggregate Screens'!P130,0)</f>
        <v>0</v>
      </c>
      <c r="H30" s="10">
        <f>ROUND(+'Aggregate Screens'!AN130,0)</f>
        <v>0</v>
      </c>
      <c r="I30" s="11" t="str">
        <f t="shared" si="1"/>
        <v/>
      </c>
      <c r="K30" s="12" t="str">
        <f t="shared" si="2"/>
        <v/>
      </c>
    </row>
    <row r="31" spans="2:11" x14ac:dyDescent="0.2">
      <c r="B31">
        <f>+'Aggregate Screens'!A26</f>
        <v>56</v>
      </c>
      <c r="C31" t="str">
        <f>+'Aggregate Screens'!B26</f>
        <v>WILLAPA HARBOR HOSPITAL</v>
      </c>
      <c r="D31" s="10">
        <f>ROUND(+'Aggregate Screens'!P26,0)</f>
        <v>7158431</v>
      </c>
      <c r="E31" s="10">
        <f>ROUND(+'Aggregate Screens'!AN26,0)</f>
        <v>1945</v>
      </c>
      <c r="F31" s="11">
        <f t="shared" si="0"/>
        <v>3680.43</v>
      </c>
      <c r="G31" s="10">
        <f>ROUND(+'Aggregate Screens'!P131,0)</f>
        <v>8081315</v>
      </c>
      <c r="H31" s="10">
        <f>ROUND(+'Aggregate Screens'!AN131,0)</f>
        <v>1010</v>
      </c>
      <c r="I31" s="11">
        <f t="shared" si="1"/>
        <v>8001.3</v>
      </c>
      <c r="K31" s="12">
        <f t="shared" si="2"/>
        <v>1.1740122757395195</v>
      </c>
    </row>
    <row r="32" spans="2:11" x14ac:dyDescent="0.2">
      <c r="B32">
        <f>+'Aggregate Screens'!A27</f>
        <v>58</v>
      </c>
      <c r="C32" t="str">
        <f>+'Aggregate Screens'!B27</f>
        <v>YAKIMA VALLEY MEMORIAL HOSPITAL</v>
      </c>
      <c r="D32" s="10">
        <f>ROUND(+'Aggregate Screens'!P27,0)</f>
        <v>143097963</v>
      </c>
      <c r="E32" s="10">
        <f>ROUND(+'Aggregate Screens'!AN27,0)</f>
        <v>34726</v>
      </c>
      <c r="F32" s="11">
        <f t="shared" si="0"/>
        <v>4120.7700000000004</v>
      </c>
      <c r="G32" s="10">
        <f>ROUND(+'Aggregate Screens'!P132,0)</f>
        <v>139260225</v>
      </c>
      <c r="H32" s="10">
        <f>ROUND(+'Aggregate Screens'!AN132,0)</f>
        <v>33150</v>
      </c>
      <c r="I32" s="11">
        <f t="shared" si="1"/>
        <v>4200.91</v>
      </c>
      <c r="K32" s="12">
        <f t="shared" si="2"/>
        <v>1.9447821644983598E-2</v>
      </c>
    </row>
    <row r="33" spans="2:11" x14ac:dyDescent="0.2">
      <c r="B33">
        <f>+'Aggregate Screens'!A28</f>
        <v>63</v>
      </c>
      <c r="C33" t="str">
        <f>+'Aggregate Screens'!B28</f>
        <v>GRAYS HARBOR COMMUNITY HOSPITAL</v>
      </c>
      <c r="D33" s="10">
        <f>ROUND(+'Aggregate Screens'!P28,0)</f>
        <v>39167287</v>
      </c>
      <c r="E33" s="10">
        <f>ROUND(+'Aggregate Screens'!AN28,0)</f>
        <v>11451</v>
      </c>
      <c r="F33" s="11">
        <f t="shared" si="0"/>
        <v>3420.43</v>
      </c>
      <c r="G33" s="10">
        <f>ROUND(+'Aggregate Screens'!P133,0)</f>
        <v>37760078</v>
      </c>
      <c r="H33" s="10">
        <f>ROUND(+'Aggregate Screens'!AN133,0)</f>
        <v>10592</v>
      </c>
      <c r="I33" s="11">
        <f t="shared" si="1"/>
        <v>3564.96</v>
      </c>
      <c r="K33" s="12">
        <f t="shared" si="2"/>
        <v>4.225492116488283E-2</v>
      </c>
    </row>
    <row r="34" spans="2:11" x14ac:dyDescent="0.2">
      <c r="B34">
        <f>+'Aggregate Screens'!A29</f>
        <v>78</v>
      </c>
      <c r="C34" t="str">
        <f>+'Aggregate Screens'!B29</f>
        <v>SAMARITAN HEALTHCARE</v>
      </c>
      <c r="D34" s="10">
        <f>ROUND(+'Aggregate Screens'!P29,0)</f>
        <v>25959487</v>
      </c>
      <c r="E34" s="10">
        <f>ROUND(+'Aggregate Screens'!AN29,0)</f>
        <v>5725</v>
      </c>
      <c r="F34" s="11">
        <f t="shared" si="0"/>
        <v>4534.41</v>
      </c>
      <c r="G34" s="10">
        <f>ROUND(+'Aggregate Screens'!P134,0)</f>
        <v>28290588</v>
      </c>
      <c r="H34" s="10">
        <f>ROUND(+'Aggregate Screens'!AN134,0)</f>
        <v>5653</v>
      </c>
      <c r="I34" s="11">
        <f t="shared" si="1"/>
        <v>5004.53</v>
      </c>
      <c r="K34" s="12">
        <f t="shared" si="2"/>
        <v>0.10367831757604629</v>
      </c>
    </row>
    <row r="35" spans="2:11" x14ac:dyDescent="0.2">
      <c r="B35">
        <f>+'Aggregate Screens'!A30</f>
        <v>79</v>
      </c>
      <c r="C35" t="str">
        <f>+'Aggregate Screens'!B30</f>
        <v>OCEAN BEACH HOSPITAL</v>
      </c>
      <c r="D35" s="10">
        <f>ROUND(+'Aggregate Screens'!P30,0)</f>
        <v>0</v>
      </c>
      <c r="E35" s="10">
        <f>ROUND(+'Aggregate Screens'!AN30,0)</f>
        <v>0</v>
      </c>
      <c r="F35" s="11" t="str">
        <f t="shared" si="0"/>
        <v/>
      </c>
      <c r="G35" s="10">
        <f>ROUND(+'Aggregate Screens'!P135,0)</f>
        <v>8766444</v>
      </c>
      <c r="H35" s="10">
        <f>ROUND(+'Aggregate Screens'!AN135,0)</f>
        <v>1211</v>
      </c>
      <c r="I35" s="11">
        <f t="shared" si="1"/>
        <v>7239.01</v>
      </c>
      <c r="K35" s="12" t="str">
        <f t="shared" si="2"/>
        <v/>
      </c>
    </row>
    <row r="36" spans="2:11" x14ac:dyDescent="0.2">
      <c r="B36">
        <f>+'Aggregate Screens'!A31</f>
        <v>80</v>
      </c>
      <c r="C36" t="str">
        <f>+'Aggregate Screens'!B31</f>
        <v>ODESSA MEMORIAL HEALTHCARE CENTER</v>
      </c>
      <c r="D36" s="10">
        <f>ROUND(+'Aggregate Screens'!P31,0)</f>
        <v>3153229</v>
      </c>
      <c r="E36" s="10">
        <f>ROUND(+'Aggregate Screens'!AN31,0)</f>
        <v>103</v>
      </c>
      <c r="F36" s="11">
        <f t="shared" si="0"/>
        <v>30613.87</v>
      </c>
      <c r="G36" s="10">
        <f>ROUND(+'Aggregate Screens'!P136,0)</f>
        <v>3101622</v>
      </c>
      <c r="H36" s="10">
        <f>ROUND(+'Aggregate Screens'!AN136,0)</f>
        <v>103</v>
      </c>
      <c r="I36" s="11">
        <f t="shared" si="1"/>
        <v>30112.83</v>
      </c>
      <c r="K36" s="12">
        <f t="shared" si="2"/>
        <v>-1.6366437827037172E-2</v>
      </c>
    </row>
    <row r="37" spans="2:11" x14ac:dyDescent="0.2">
      <c r="B37">
        <f>+'Aggregate Screens'!A32</f>
        <v>81</v>
      </c>
      <c r="C37" t="str">
        <f>+'Aggregate Screens'!B32</f>
        <v>MULTICARE GOOD SAMARITAN</v>
      </c>
      <c r="D37" s="10">
        <f>ROUND(+'Aggregate Screens'!P32,0)</f>
        <v>128438013</v>
      </c>
      <c r="E37" s="10">
        <f>ROUND(+'Aggregate Screens'!AN32,0)</f>
        <v>28945</v>
      </c>
      <c r="F37" s="11">
        <f t="shared" si="0"/>
        <v>4437.3100000000004</v>
      </c>
      <c r="G37" s="10">
        <f>ROUND(+'Aggregate Screens'!P137,0)</f>
        <v>142651439</v>
      </c>
      <c r="H37" s="10">
        <f>ROUND(+'Aggregate Screens'!AN137,0)</f>
        <v>30512</v>
      </c>
      <c r="I37" s="11">
        <f t="shared" si="1"/>
        <v>4675.26</v>
      </c>
      <c r="K37" s="12">
        <f t="shared" si="2"/>
        <v>5.3624831260380645E-2</v>
      </c>
    </row>
    <row r="38" spans="2:11" x14ac:dyDescent="0.2">
      <c r="B38">
        <f>+'Aggregate Screens'!A33</f>
        <v>82</v>
      </c>
      <c r="C38" t="str">
        <f>+'Aggregate Screens'!B33</f>
        <v>GARFIELD COUNTY MEMORIAL HOSPITAL</v>
      </c>
      <c r="D38" s="10">
        <f>ROUND(+'Aggregate Screens'!P33,0)</f>
        <v>3314579</v>
      </c>
      <c r="E38" s="10">
        <f>ROUND(+'Aggregate Screens'!AN33,0)</f>
        <v>130</v>
      </c>
      <c r="F38" s="11">
        <f t="shared" si="0"/>
        <v>25496.76</v>
      </c>
      <c r="G38" s="10">
        <f>ROUND(+'Aggregate Screens'!P138,0)</f>
        <v>3301880</v>
      </c>
      <c r="H38" s="10">
        <f>ROUND(+'Aggregate Screens'!AN138,0)</f>
        <v>131</v>
      </c>
      <c r="I38" s="11">
        <f t="shared" si="1"/>
        <v>25205.19</v>
      </c>
      <c r="K38" s="12">
        <f t="shared" si="2"/>
        <v>-1.1435570637210346E-2</v>
      </c>
    </row>
    <row r="39" spans="2:11" x14ac:dyDescent="0.2">
      <c r="B39">
        <f>+'Aggregate Screens'!A34</f>
        <v>84</v>
      </c>
      <c r="C39" t="str">
        <f>+'Aggregate Screens'!B34</f>
        <v>PROVIDENCE REGIONAL MEDICAL CENTER EVERETT</v>
      </c>
      <c r="D39" s="10">
        <f>ROUND(+'Aggregate Screens'!P34,0)</f>
        <v>188293438</v>
      </c>
      <c r="E39" s="10">
        <f>ROUND(+'Aggregate Screens'!AN34,0)</f>
        <v>75807</v>
      </c>
      <c r="F39" s="11">
        <f t="shared" si="0"/>
        <v>2483.85</v>
      </c>
      <c r="G39" s="10">
        <f>ROUND(+'Aggregate Screens'!P139,0)</f>
        <v>196247991</v>
      </c>
      <c r="H39" s="10">
        <f>ROUND(+'Aggregate Screens'!AN139,0)</f>
        <v>49191</v>
      </c>
      <c r="I39" s="11">
        <f t="shared" si="1"/>
        <v>3989.51</v>
      </c>
      <c r="K39" s="12">
        <f t="shared" si="2"/>
        <v>0.60617992229804551</v>
      </c>
    </row>
    <row r="40" spans="2:11" x14ac:dyDescent="0.2">
      <c r="B40">
        <f>+'Aggregate Screens'!A35</f>
        <v>85</v>
      </c>
      <c r="C40" t="str">
        <f>+'Aggregate Screens'!B35</f>
        <v>JEFFERSON HEALTHCARE</v>
      </c>
      <c r="D40" s="10">
        <f>ROUND(+'Aggregate Screens'!P35,0)</f>
        <v>30933969</v>
      </c>
      <c r="E40" s="10">
        <f>ROUND(+'Aggregate Screens'!AN35,0)</f>
        <v>4691</v>
      </c>
      <c r="F40" s="11">
        <f t="shared" si="0"/>
        <v>6594.32</v>
      </c>
      <c r="G40" s="10">
        <f>ROUND(+'Aggregate Screens'!P140,0)</f>
        <v>35493813</v>
      </c>
      <c r="H40" s="10">
        <f>ROUND(+'Aggregate Screens'!AN140,0)</f>
        <v>4845</v>
      </c>
      <c r="I40" s="11">
        <f t="shared" si="1"/>
        <v>7325.86</v>
      </c>
      <c r="K40" s="12">
        <f t="shared" si="2"/>
        <v>0.11093486515668038</v>
      </c>
    </row>
    <row r="41" spans="2:11" x14ac:dyDescent="0.2">
      <c r="B41">
        <f>+'Aggregate Screens'!A36</f>
        <v>96</v>
      </c>
      <c r="C41" t="str">
        <f>+'Aggregate Screens'!B36</f>
        <v>SKYLINE HOSPITAL</v>
      </c>
      <c r="D41" s="10">
        <f>ROUND(+'Aggregate Screens'!P36,0)</f>
        <v>8710035</v>
      </c>
      <c r="E41" s="10">
        <f>ROUND(+'Aggregate Screens'!AN36,0)</f>
        <v>1282</v>
      </c>
      <c r="F41" s="11">
        <f t="shared" si="0"/>
        <v>6794.1</v>
      </c>
      <c r="G41" s="10">
        <f>ROUND(+'Aggregate Screens'!P141,0)</f>
        <v>8166322</v>
      </c>
      <c r="H41" s="10">
        <f>ROUND(+'Aggregate Screens'!AN141,0)</f>
        <v>1213</v>
      </c>
      <c r="I41" s="11">
        <f t="shared" si="1"/>
        <v>6732.33</v>
      </c>
      <c r="K41" s="12">
        <f t="shared" si="2"/>
        <v>-9.0917119265245816E-3</v>
      </c>
    </row>
    <row r="42" spans="2:11" x14ac:dyDescent="0.2">
      <c r="B42">
        <f>+'Aggregate Screens'!A37</f>
        <v>102</v>
      </c>
      <c r="C42" t="str">
        <f>+'Aggregate Screens'!B37</f>
        <v>YAKIMA REGIONAL MEDICAL AND CARDIAC CENTER</v>
      </c>
      <c r="D42" s="10">
        <f>ROUND(+'Aggregate Screens'!P37,0)</f>
        <v>41058306</v>
      </c>
      <c r="E42" s="10">
        <f>ROUND(+'Aggregate Screens'!AN37,0)</f>
        <v>13611</v>
      </c>
      <c r="F42" s="11">
        <f t="shared" si="0"/>
        <v>3016.55</v>
      </c>
      <c r="G42" s="10">
        <f>ROUND(+'Aggregate Screens'!P142,0)</f>
        <v>39413527</v>
      </c>
      <c r="H42" s="10">
        <f>ROUND(+'Aggregate Screens'!AN142,0)</f>
        <v>12486</v>
      </c>
      <c r="I42" s="11">
        <f t="shared" si="1"/>
        <v>3156.62</v>
      </c>
      <c r="K42" s="12">
        <f t="shared" si="2"/>
        <v>4.6433839982761738E-2</v>
      </c>
    </row>
    <row r="43" spans="2:11" x14ac:dyDescent="0.2">
      <c r="B43">
        <f>+'Aggregate Screens'!A38</f>
        <v>104</v>
      </c>
      <c r="C43" t="str">
        <f>+'Aggregate Screens'!B38</f>
        <v>VALLEY GENERAL HOSPITAL</v>
      </c>
      <c r="D43" s="10">
        <f>ROUND(+'Aggregate Screens'!P38,0)</f>
        <v>0</v>
      </c>
      <c r="E43" s="10">
        <f>ROUND(+'Aggregate Screens'!AN38,0)</f>
        <v>0</v>
      </c>
      <c r="F43" s="11" t="str">
        <f t="shared" si="0"/>
        <v/>
      </c>
      <c r="G43" s="10">
        <f>ROUND(+'Aggregate Screens'!P143,0)</f>
        <v>0</v>
      </c>
      <c r="H43" s="10">
        <f>ROUND(+'Aggregate Screens'!AN143,0)</f>
        <v>0</v>
      </c>
      <c r="I43" s="11" t="str">
        <f t="shared" si="1"/>
        <v/>
      </c>
      <c r="K43" s="12" t="str">
        <f t="shared" si="2"/>
        <v/>
      </c>
    </row>
    <row r="44" spans="2:11" x14ac:dyDescent="0.2">
      <c r="B44">
        <f>+'Aggregate Screens'!A39</f>
        <v>106</v>
      </c>
      <c r="C44" t="str">
        <f>+'Aggregate Screens'!B39</f>
        <v>CASCADE VALLEY HOSPITAL</v>
      </c>
      <c r="D44" s="10">
        <f>ROUND(+'Aggregate Screens'!P39,0)</f>
        <v>18783097</v>
      </c>
      <c r="E44" s="10">
        <f>ROUND(+'Aggregate Screens'!AN39,0)</f>
        <v>4364</v>
      </c>
      <c r="F44" s="11">
        <f t="shared" si="0"/>
        <v>4304.1000000000004</v>
      </c>
      <c r="G44" s="10">
        <f>ROUND(+'Aggregate Screens'!P144,0)</f>
        <v>18477532</v>
      </c>
      <c r="H44" s="10">
        <f>ROUND(+'Aggregate Screens'!AN144,0)</f>
        <v>3957</v>
      </c>
      <c r="I44" s="11">
        <f t="shared" si="1"/>
        <v>4669.58</v>
      </c>
      <c r="K44" s="12">
        <f t="shared" si="2"/>
        <v>8.4914383959480366E-2</v>
      </c>
    </row>
    <row r="45" spans="2:11" x14ac:dyDescent="0.2">
      <c r="B45">
        <f>+'Aggregate Screens'!A40</f>
        <v>107</v>
      </c>
      <c r="C45" t="str">
        <f>+'Aggregate Screens'!B40</f>
        <v>NORTH VALLEY HOSPITAL</v>
      </c>
      <c r="D45" s="10">
        <f>ROUND(+'Aggregate Screens'!P40,0)</f>
        <v>9262878</v>
      </c>
      <c r="E45" s="10">
        <f>ROUND(+'Aggregate Screens'!AN40,0)</f>
        <v>2329</v>
      </c>
      <c r="F45" s="11">
        <f t="shared" si="0"/>
        <v>3977.19</v>
      </c>
      <c r="G45" s="10">
        <f>ROUND(+'Aggregate Screens'!P145,0)</f>
        <v>9777319</v>
      </c>
      <c r="H45" s="10">
        <f>ROUND(+'Aggregate Screens'!AN145,0)</f>
        <v>2549</v>
      </c>
      <c r="I45" s="11">
        <f t="shared" si="1"/>
        <v>3835.75</v>
      </c>
      <c r="K45" s="12">
        <f t="shared" si="2"/>
        <v>-3.556279684903163E-2</v>
      </c>
    </row>
    <row r="46" spans="2:11" x14ac:dyDescent="0.2">
      <c r="B46">
        <f>+'Aggregate Screens'!A41</f>
        <v>108</v>
      </c>
      <c r="C46" t="str">
        <f>+'Aggregate Screens'!B41</f>
        <v>TRI-STATE MEMORIAL HOSPITAL</v>
      </c>
      <c r="D46" s="10">
        <f>ROUND(+'Aggregate Screens'!P41,0)</f>
        <v>21383167</v>
      </c>
      <c r="E46" s="10">
        <f>ROUND(+'Aggregate Screens'!AN41,0)</f>
        <v>5258</v>
      </c>
      <c r="F46" s="11">
        <f t="shared" si="0"/>
        <v>4066.79</v>
      </c>
      <c r="G46" s="10">
        <f>ROUND(+'Aggregate Screens'!P146,0)</f>
        <v>22858845</v>
      </c>
      <c r="H46" s="10">
        <f>ROUND(+'Aggregate Screens'!AN146,0)</f>
        <v>5633</v>
      </c>
      <c r="I46" s="11">
        <f t="shared" si="1"/>
        <v>4058.02</v>
      </c>
      <c r="K46" s="12">
        <f t="shared" si="2"/>
        <v>-2.1564919752433687E-3</v>
      </c>
    </row>
    <row r="47" spans="2:11" x14ac:dyDescent="0.2">
      <c r="B47">
        <f>+'Aggregate Screens'!A42</f>
        <v>111</v>
      </c>
      <c r="C47" t="str">
        <f>+'Aggregate Screens'!B42</f>
        <v>EAST ADAMS RURAL HEALTHCARE</v>
      </c>
      <c r="D47" s="10">
        <f>ROUND(+'Aggregate Screens'!P42,0)</f>
        <v>2203624</v>
      </c>
      <c r="E47" s="10">
        <f>ROUND(+'Aggregate Screens'!AN42,0)</f>
        <v>285</v>
      </c>
      <c r="F47" s="11">
        <f t="shared" si="0"/>
        <v>7732.01</v>
      </c>
      <c r="G47" s="10">
        <f>ROUND(+'Aggregate Screens'!P147,0)</f>
        <v>2479823</v>
      </c>
      <c r="H47" s="10">
        <f>ROUND(+'Aggregate Screens'!AN147,0)</f>
        <v>318</v>
      </c>
      <c r="I47" s="11">
        <f t="shared" si="1"/>
        <v>7798.19</v>
      </c>
      <c r="K47" s="12">
        <f t="shared" si="2"/>
        <v>8.5592232808802127E-3</v>
      </c>
    </row>
    <row r="48" spans="2:11" x14ac:dyDescent="0.2">
      <c r="B48">
        <f>+'Aggregate Screens'!A43</f>
        <v>125</v>
      </c>
      <c r="C48" t="str">
        <f>+'Aggregate Screens'!B43</f>
        <v>OTHELLO COMMUNITY HOSPITAL</v>
      </c>
      <c r="D48" s="10">
        <f>ROUND(+'Aggregate Screens'!P43,0)</f>
        <v>0</v>
      </c>
      <c r="E48" s="10">
        <f>ROUND(+'Aggregate Screens'!AN43,0)</f>
        <v>0</v>
      </c>
      <c r="F48" s="11" t="str">
        <f t="shared" si="0"/>
        <v/>
      </c>
      <c r="G48" s="10">
        <f>ROUND(+'Aggregate Screens'!P148,0)</f>
        <v>0</v>
      </c>
      <c r="H48" s="10">
        <f>ROUND(+'Aggregate Screens'!AN148,0)</f>
        <v>0</v>
      </c>
      <c r="I48" s="11" t="str">
        <f t="shared" si="1"/>
        <v/>
      </c>
      <c r="K48" s="12" t="str">
        <f t="shared" si="2"/>
        <v/>
      </c>
    </row>
    <row r="49" spans="2:11" x14ac:dyDescent="0.2">
      <c r="B49">
        <f>+'Aggregate Screens'!A44</f>
        <v>126</v>
      </c>
      <c r="C49" t="str">
        <f>+'Aggregate Screens'!B44</f>
        <v>HIGHLINE MEDICAL CENTER</v>
      </c>
      <c r="D49" s="10">
        <f>ROUND(+'Aggregate Screens'!P44,0)</f>
        <v>85722190</v>
      </c>
      <c r="E49" s="10">
        <f>ROUND(+'Aggregate Screens'!AN44,0)</f>
        <v>17455</v>
      </c>
      <c r="F49" s="11">
        <f t="shared" si="0"/>
        <v>4911.04</v>
      </c>
      <c r="G49" s="10">
        <f>ROUND(+'Aggregate Screens'!P149,0)</f>
        <v>44270172</v>
      </c>
      <c r="H49" s="10">
        <f>ROUND(+'Aggregate Screens'!AN149,0)</f>
        <v>9121</v>
      </c>
      <c r="I49" s="11">
        <f t="shared" si="1"/>
        <v>4853.6499999999996</v>
      </c>
      <c r="K49" s="12">
        <f t="shared" si="2"/>
        <v>-1.168591581416567E-2</v>
      </c>
    </row>
    <row r="50" spans="2:11" x14ac:dyDescent="0.2">
      <c r="B50">
        <f>+'Aggregate Screens'!A45</f>
        <v>128</v>
      </c>
      <c r="C50" t="str">
        <f>+'Aggregate Screens'!B45</f>
        <v>UNIVERSITY OF WASHINGTON MEDICAL CENTER</v>
      </c>
      <c r="D50" s="10">
        <f>ROUND(+'Aggregate Screens'!P45,0)</f>
        <v>315064768</v>
      </c>
      <c r="E50" s="10">
        <f>ROUND(+'Aggregate Screens'!AN45,0)</f>
        <v>50232</v>
      </c>
      <c r="F50" s="11">
        <f t="shared" si="0"/>
        <v>6272.19</v>
      </c>
      <c r="G50" s="10">
        <f>ROUND(+'Aggregate Screens'!P150,0)</f>
        <v>328392878</v>
      </c>
      <c r="H50" s="10">
        <f>ROUND(+'Aggregate Screens'!AN150,0)</f>
        <v>51747</v>
      </c>
      <c r="I50" s="11">
        <f t="shared" si="1"/>
        <v>6346.12</v>
      </c>
      <c r="K50" s="12">
        <f t="shared" si="2"/>
        <v>1.1786951607014595E-2</v>
      </c>
    </row>
    <row r="51" spans="2:11" x14ac:dyDescent="0.2">
      <c r="B51">
        <f>+'Aggregate Screens'!A46</f>
        <v>129</v>
      </c>
      <c r="C51" t="str">
        <f>+'Aggregate Screens'!B46</f>
        <v>QUINCY VALLEY MEDICAL CENTER</v>
      </c>
      <c r="D51" s="10">
        <f>ROUND(+'Aggregate Screens'!P46,0)</f>
        <v>5428047</v>
      </c>
      <c r="E51" s="10">
        <f>ROUND(+'Aggregate Screens'!AN46,0)</f>
        <v>391</v>
      </c>
      <c r="F51" s="11">
        <f t="shared" si="0"/>
        <v>13882.47</v>
      </c>
      <c r="G51" s="10">
        <f>ROUND(+'Aggregate Screens'!P151,0)</f>
        <v>0</v>
      </c>
      <c r="H51" s="10">
        <f>ROUND(+'Aggregate Screens'!AN151,0)</f>
        <v>0</v>
      </c>
      <c r="I51" s="11" t="str">
        <f t="shared" si="1"/>
        <v/>
      </c>
      <c r="K51" s="12" t="str">
        <f t="shared" si="2"/>
        <v/>
      </c>
    </row>
    <row r="52" spans="2:11" x14ac:dyDescent="0.2">
      <c r="B52">
        <f>+'Aggregate Screens'!A47</f>
        <v>130</v>
      </c>
      <c r="C52" t="str">
        <f>+'Aggregate Screens'!B47</f>
        <v>UW MEDICINE/NORTHWEST HOSPITAL</v>
      </c>
      <c r="D52" s="10">
        <f>ROUND(+'Aggregate Screens'!P47,0)</f>
        <v>103158959</v>
      </c>
      <c r="E52" s="10">
        <f>ROUND(+'Aggregate Screens'!AN47,0)</f>
        <v>22493</v>
      </c>
      <c r="F52" s="11">
        <f t="shared" si="0"/>
        <v>4586.2700000000004</v>
      </c>
      <c r="G52" s="10">
        <f>ROUND(+'Aggregate Screens'!P152,0)</f>
        <v>110006595</v>
      </c>
      <c r="H52" s="10">
        <f>ROUND(+'Aggregate Screens'!AN152,0)</f>
        <v>23935</v>
      </c>
      <c r="I52" s="11">
        <f t="shared" si="1"/>
        <v>4596.0600000000004</v>
      </c>
      <c r="K52" s="12">
        <f t="shared" si="2"/>
        <v>2.1346322828790232E-3</v>
      </c>
    </row>
    <row r="53" spans="2:11" x14ac:dyDescent="0.2">
      <c r="B53">
        <f>+'Aggregate Screens'!A48</f>
        <v>131</v>
      </c>
      <c r="C53" t="str">
        <f>+'Aggregate Screens'!B48</f>
        <v>OVERLAKE HOSPITAL MEDICAL CENTER</v>
      </c>
      <c r="D53" s="10">
        <f>ROUND(+'Aggregate Screens'!P48,0)</f>
        <v>169270956</v>
      </c>
      <c r="E53" s="10">
        <f>ROUND(+'Aggregate Screens'!AN48,0)</f>
        <v>38887</v>
      </c>
      <c r="F53" s="11">
        <f t="shared" si="0"/>
        <v>4352.8900000000003</v>
      </c>
      <c r="G53" s="10">
        <f>ROUND(+'Aggregate Screens'!P153,0)</f>
        <v>176239585</v>
      </c>
      <c r="H53" s="10">
        <f>ROUND(+'Aggregate Screens'!AN153,0)</f>
        <v>36167</v>
      </c>
      <c r="I53" s="11">
        <f t="shared" si="1"/>
        <v>4872.9399999999996</v>
      </c>
      <c r="K53" s="12">
        <f t="shared" si="2"/>
        <v>0.1194723505533104</v>
      </c>
    </row>
    <row r="54" spans="2:11" x14ac:dyDescent="0.2">
      <c r="B54">
        <f>+'Aggregate Screens'!A49</f>
        <v>132</v>
      </c>
      <c r="C54" t="str">
        <f>+'Aggregate Screens'!B49</f>
        <v>ST CLARE HOSPITAL</v>
      </c>
      <c r="D54" s="10">
        <f>ROUND(+'Aggregate Screens'!P49,0)</f>
        <v>54237575</v>
      </c>
      <c r="E54" s="10">
        <f>ROUND(+'Aggregate Screens'!AN49,0)</f>
        <v>12826</v>
      </c>
      <c r="F54" s="11">
        <f t="shared" si="0"/>
        <v>4228.72</v>
      </c>
      <c r="G54" s="10">
        <f>ROUND(+'Aggregate Screens'!P154,0)</f>
        <v>51658158</v>
      </c>
      <c r="H54" s="10">
        <f>ROUND(+'Aggregate Screens'!AN154,0)</f>
        <v>11781</v>
      </c>
      <c r="I54" s="11">
        <f t="shared" si="1"/>
        <v>4384.87</v>
      </c>
      <c r="K54" s="12">
        <f t="shared" si="2"/>
        <v>3.6926067462494494E-2</v>
      </c>
    </row>
    <row r="55" spans="2:11" x14ac:dyDescent="0.2">
      <c r="B55">
        <f>+'Aggregate Screens'!A50</f>
        <v>134</v>
      </c>
      <c r="C55" t="str">
        <f>+'Aggregate Screens'!B50</f>
        <v>ISLAND HOSPITAL</v>
      </c>
      <c r="D55" s="10">
        <f>ROUND(+'Aggregate Screens'!P50,0)</f>
        <v>35468786</v>
      </c>
      <c r="E55" s="10">
        <f>ROUND(+'Aggregate Screens'!AN50,0)</f>
        <v>9561</v>
      </c>
      <c r="F55" s="11">
        <f t="shared" si="0"/>
        <v>3709.74</v>
      </c>
      <c r="G55" s="10">
        <f>ROUND(+'Aggregate Screens'!P155,0)</f>
        <v>36663342</v>
      </c>
      <c r="H55" s="10">
        <f>ROUND(+'Aggregate Screens'!AN155,0)</f>
        <v>9429</v>
      </c>
      <c r="I55" s="11">
        <f t="shared" si="1"/>
        <v>3888.36</v>
      </c>
      <c r="K55" s="12">
        <f t="shared" si="2"/>
        <v>4.8148926878972764E-2</v>
      </c>
    </row>
    <row r="56" spans="2:11" x14ac:dyDescent="0.2">
      <c r="B56">
        <f>+'Aggregate Screens'!A51</f>
        <v>137</v>
      </c>
      <c r="C56" t="str">
        <f>+'Aggregate Screens'!B51</f>
        <v>LINCOLN HOSPITAL</v>
      </c>
      <c r="D56" s="10">
        <f>ROUND(+'Aggregate Screens'!P51,0)</f>
        <v>10745720</v>
      </c>
      <c r="E56" s="10">
        <f>ROUND(+'Aggregate Screens'!AN51,0)</f>
        <v>1220</v>
      </c>
      <c r="F56" s="11">
        <f t="shared" si="0"/>
        <v>8807.9699999999993</v>
      </c>
      <c r="G56" s="10">
        <f>ROUND(+'Aggregate Screens'!P156,0)</f>
        <v>10325802</v>
      </c>
      <c r="H56" s="10">
        <f>ROUND(+'Aggregate Screens'!AN156,0)</f>
        <v>1029</v>
      </c>
      <c r="I56" s="11">
        <f t="shared" si="1"/>
        <v>10034.790000000001</v>
      </c>
      <c r="K56" s="12">
        <f t="shared" si="2"/>
        <v>0.13928521554909956</v>
      </c>
    </row>
    <row r="57" spans="2:11" x14ac:dyDescent="0.2">
      <c r="B57">
        <f>+'Aggregate Screens'!A52</f>
        <v>138</v>
      </c>
      <c r="C57" t="str">
        <f>+'Aggregate Screens'!B52</f>
        <v>SWEDISH EDMONDS</v>
      </c>
      <c r="D57" s="10">
        <f>ROUND(+'Aggregate Screens'!P52,0)</f>
        <v>88770002</v>
      </c>
      <c r="E57" s="10">
        <f>ROUND(+'Aggregate Screens'!AN52,0)</f>
        <v>9622</v>
      </c>
      <c r="F57" s="11">
        <f t="shared" si="0"/>
        <v>9225.73</v>
      </c>
      <c r="G57" s="10">
        <f>ROUND(+'Aggregate Screens'!P157,0)</f>
        <v>83034367</v>
      </c>
      <c r="H57" s="10">
        <f>ROUND(+'Aggregate Screens'!AN157,0)</f>
        <v>17222</v>
      </c>
      <c r="I57" s="11">
        <f t="shared" si="1"/>
        <v>4821.41</v>
      </c>
      <c r="K57" s="12">
        <f t="shared" si="2"/>
        <v>-0.47739528470917747</v>
      </c>
    </row>
    <row r="58" spans="2:11" x14ac:dyDescent="0.2">
      <c r="B58">
        <f>+'Aggregate Screens'!A53</f>
        <v>139</v>
      </c>
      <c r="C58" t="str">
        <f>+'Aggregate Screens'!B53</f>
        <v>PROVIDENCE HOLY FAMILY HOSPITAL</v>
      </c>
      <c r="D58" s="10">
        <f>ROUND(+'Aggregate Screens'!P53,0)</f>
        <v>54349241</v>
      </c>
      <c r="E58" s="10">
        <f>ROUND(+'Aggregate Screens'!AN53,0)</f>
        <v>20054</v>
      </c>
      <c r="F58" s="11">
        <f t="shared" si="0"/>
        <v>2710.14</v>
      </c>
      <c r="G58" s="10">
        <f>ROUND(+'Aggregate Screens'!P158,0)</f>
        <v>53072641</v>
      </c>
      <c r="H58" s="10">
        <f>ROUND(+'Aggregate Screens'!AN158,0)</f>
        <v>18640</v>
      </c>
      <c r="I58" s="11">
        <f t="shared" si="1"/>
        <v>2847.24</v>
      </c>
      <c r="K58" s="12">
        <f t="shared" si="2"/>
        <v>5.0587792512563956E-2</v>
      </c>
    </row>
    <row r="59" spans="2:11" x14ac:dyDescent="0.2">
      <c r="B59">
        <f>+'Aggregate Screens'!A54</f>
        <v>140</v>
      </c>
      <c r="C59" t="str">
        <f>+'Aggregate Screens'!B54</f>
        <v>KITTITAS VALLEY HEALTHCARE</v>
      </c>
      <c r="D59" s="10">
        <f>ROUND(+'Aggregate Screens'!P54,0)</f>
        <v>28675644</v>
      </c>
      <c r="E59" s="10">
        <f>ROUND(+'Aggregate Screens'!AN54,0)</f>
        <v>4943</v>
      </c>
      <c r="F59" s="11">
        <f t="shared" si="0"/>
        <v>5801.26</v>
      </c>
      <c r="G59" s="10">
        <f>ROUND(+'Aggregate Screens'!P159,0)</f>
        <v>30516689</v>
      </c>
      <c r="H59" s="10">
        <f>ROUND(+'Aggregate Screens'!AN159,0)</f>
        <v>5064</v>
      </c>
      <c r="I59" s="11">
        <f t="shared" si="1"/>
        <v>6026.2</v>
      </c>
      <c r="K59" s="12">
        <f t="shared" si="2"/>
        <v>3.8774335230622237E-2</v>
      </c>
    </row>
    <row r="60" spans="2:11" x14ac:dyDescent="0.2">
      <c r="B60">
        <f>+'Aggregate Screens'!A55</f>
        <v>141</v>
      </c>
      <c r="C60" t="str">
        <f>+'Aggregate Screens'!B55</f>
        <v>DAYTON GENERAL HOSPITAL</v>
      </c>
      <c r="D60" s="10">
        <f>ROUND(+'Aggregate Screens'!P55,0)</f>
        <v>4994395</v>
      </c>
      <c r="E60" s="10">
        <f>ROUND(+'Aggregate Screens'!AN55,0)</f>
        <v>122</v>
      </c>
      <c r="F60" s="11">
        <f t="shared" si="0"/>
        <v>40937.660000000003</v>
      </c>
      <c r="G60" s="10">
        <f>ROUND(+'Aggregate Screens'!P160,0)</f>
        <v>0</v>
      </c>
      <c r="H60" s="10">
        <f>ROUND(+'Aggregate Screens'!AN160,0)</f>
        <v>0</v>
      </c>
      <c r="I60" s="11" t="str">
        <f t="shared" si="1"/>
        <v/>
      </c>
      <c r="K60" s="12" t="str">
        <f t="shared" si="2"/>
        <v/>
      </c>
    </row>
    <row r="61" spans="2:11" x14ac:dyDescent="0.2">
      <c r="B61">
        <f>+'Aggregate Screens'!A56</f>
        <v>142</v>
      </c>
      <c r="C61" t="str">
        <f>+'Aggregate Screens'!B56</f>
        <v>HARRISON MEDICAL CENTER</v>
      </c>
      <c r="D61" s="10">
        <f>ROUND(+'Aggregate Screens'!P56,0)</f>
        <v>137883740</v>
      </c>
      <c r="E61" s="10">
        <f>ROUND(+'Aggregate Screens'!AN56,0)</f>
        <v>28256</v>
      </c>
      <c r="F61" s="11">
        <f t="shared" si="0"/>
        <v>4879.8</v>
      </c>
      <c r="G61" s="10">
        <f>ROUND(+'Aggregate Screens'!P161,0)</f>
        <v>140582443</v>
      </c>
      <c r="H61" s="10">
        <f>ROUND(+'Aggregate Screens'!AN161,0)</f>
        <v>27923</v>
      </c>
      <c r="I61" s="11">
        <f t="shared" si="1"/>
        <v>5034.6499999999996</v>
      </c>
      <c r="K61" s="12">
        <f t="shared" si="2"/>
        <v>3.1732857904012368E-2</v>
      </c>
    </row>
    <row r="62" spans="2:11" x14ac:dyDescent="0.2">
      <c r="B62">
        <f>+'Aggregate Screens'!A57</f>
        <v>145</v>
      </c>
      <c r="C62" t="str">
        <f>+'Aggregate Screens'!B57</f>
        <v>PEACEHEALTH ST JOSEPH HOSPITAL</v>
      </c>
      <c r="D62" s="10">
        <f>ROUND(+'Aggregate Screens'!P57,0)</f>
        <v>160499714</v>
      </c>
      <c r="E62" s="10">
        <f>ROUND(+'Aggregate Screens'!AN57,0)</f>
        <v>33112</v>
      </c>
      <c r="F62" s="11">
        <f t="shared" si="0"/>
        <v>4847.18</v>
      </c>
      <c r="G62" s="10">
        <f>ROUND(+'Aggregate Screens'!P162,0)</f>
        <v>159443768</v>
      </c>
      <c r="H62" s="10">
        <f>ROUND(+'Aggregate Screens'!AN162,0)</f>
        <v>32561</v>
      </c>
      <c r="I62" s="11">
        <f t="shared" si="1"/>
        <v>4896.7700000000004</v>
      </c>
      <c r="K62" s="12">
        <f t="shared" si="2"/>
        <v>1.0230690834670986E-2</v>
      </c>
    </row>
    <row r="63" spans="2:11" x14ac:dyDescent="0.2">
      <c r="B63">
        <f>+'Aggregate Screens'!A58</f>
        <v>147</v>
      </c>
      <c r="C63" t="str">
        <f>+'Aggregate Screens'!B58</f>
        <v>MID VALLEY HOSPITAL</v>
      </c>
      <c r="D63" s="10">
        <f>ROUND(+'Aggregate Screens'!P58,0)</f>
        <v>13847387</v>
      </c>
      <c r="E63" s="10">
        <f>ROUND(+'Aggregate Screens'!AN58,0)</f>
        <v>2585</v>
      </c>
      <c r="F63" s="11">
        <f t="shared" si="0"/>
        <v>5356.82</v>
      </c>
      <c r="G63" s="10">
        <f>ROUND(+'Aggregate Screens'!P163,0)</f>
        <v>14665659</v>
      </c>
      <c r="H63" s="10">
        <f>ROUND(+'Aggregate Screens'!AN163,0)</f>
        <v>2557</v>
      </c>
      <c r="I63" s="11">
        <f t="shared" si="1"/>
        <v>5735.49</v>
      </c>
      <c r="K63" s="12">
        <f t="shared" si="2"/>
        <v>7.0689326876766545E-2</v>
      </c>
    </row>
    <row r="64" spans="2:11" x14ac:dyDescent="0.2">
      <c r="B64">
        <f>+'Aggregate Screens'!A59</f>
        <v>148</v>
      </c>
      <c r="C64" t="str">
        <f>+'Aggregate Screens'!B59</f>
        <v>KINDRED HOSPITAL SEATTLE - NORTHGATE</v>
      </c>
      <c r="D64" s="10">
        <f>ROUND(+'Aggregate Screens'!P59,0)</f>
        <v>14015542</v>
      </c>
      <c r="E64" s="10">
        <f>ROUND(+'Aggregate Screens'!AN59,0)</f>
        <v>1133</v>
      </c>
      <c r="F64" s="11">
        <f t="shared" si="0"/>
        <v>12370.29</v>
      </c>
      <c r="G64" s="10">
        <f>ROUND(+'Aggregate Screens'!P164,0)</f>
        <v>15360863</v>
      </c>
      <c r="H64" s="10">
        <f>ROUND(+'Aggregate Screens'!AN164,0)</f>
        <v>898</v>
      </c>
      <c r="I64" s="11">
        <f t="shared" si="1"/>
        <v>17105.64</v>
      </c>
      <c r="K64" s="12">
        <f t="shared" si="2"/>
        <v>0.38280024154647929</v>
      </c>
    </row>
    <row r="65" spans="2:11" x14ac:dyDescent="0.2">
      <c r="B65">
        <f>+'Aggregate Screens'!A60</f>
        <v>150</v>
      </c>
      <c r="C65" t="str">
        <f>+'Aggregate Screens'!B60</f>
        <v>COULEE MEDICAL CENTER</v>
      </c>
      <c r="D65" s="10">
        <f>ROUND(+'Aggregate Screens'!P60,0)</f>
        <v>11948008</v>
      </c>
      <c r="E65" s="10">
        <f>ROUND(+'Aggregate Screens'!AN60,0)</f>
        <v>1419</v>
      </c>
      <c r="F65" s="11">
        <f t="shared" si="0"/>
        <v>8420.02</v>
      </c>
      <c r="G65" s="10">
        <f>ROUND(+'Aggregate Screens'!P165,0)</f>
        <v>10750752</v>
      </c>
      <c r="H65" s="10">
        <f>ROUND(+'Aggregate Screens'!AN165,0)</f>
        <v>1288</v>
      </c>
      <c r="I65" s="11">
        <f t="shared" si="1"/>
        <v>8346.86</v>
      </c>
      <c r="K65" s="12">
        <f t="shared" si="2"/>
        <v>-8.6888154659965355E-3</v>
      </c>
    </row>
    <row r="66" spans="2:11" x14ac:dyDescent="0.2">
      <c r="B66">
        <f>+'Aggregate Screens'!A61</f>
        <v>152</v>
      </c>
      <c r="C66" t="str">
        <f>+'Aggregate Screens'!B61</f>
        <v>MASON GENERAL HOSPITAL</v>
      </c>
      <c r="D66" s="10">
        <f>ROUND(+'Aggregate Screens'!P61,0)</f>
        <v>32159321</v>
      </c>
      <c r="E66" s="10">
        <f>ROUND(+'Aggregate Screens'!AN61,0)</f>
        <v>4217</v>
      </c>
      <c r="F66" s="11">
        <f t="shared" si="0"/>
        <v>7626.11</v>
      </c>
      <c r="G66" s="10">
        <f>ROUND(+'Aggregate Screens'!P166,0)</f>
        <v>32387730</v>
      </c>
      <c r="H66" s="10">
        <f>ROUND(+'Aggregate Screens'!AN166,0)</f>
        <v>4287</v>
      </c>
      <c r="I66" s="11">
        <f t="shared" si="1"/>
        <v>7554.87</v>
      </c>
      <c r="K66" s="12">
        <f t="shared" si="2"/>
        <v>-9.3415909290581745E-3</v>
      </c>
    </row>
    <row r="67" spans="2:11" x14ac:dyDescent="0.2">
      <c r="B67">
        <f>+'Aggregate Screens'!A62</f>
        <v>153</v>
      </c>
      <c r="C67" t="str">
        <f>+'Aggregate Screens'!B62</f>
        <v>WHITMAN HOSPITAL AND MEDICAL CENTER</v>
      </c>
      <c r="D67" s="10">
        <f>ROUND(+'Aggregate Screens'!P62,0)</f>
        <v>8832319</v>
      </c>
      <c r="E67" s="10">
        <f>ROUND(+'Aggregate Screens'!AN62,0)</f>
        <v>1426</v>
      </c>
      <c r="F67" s="11">
        <f t="shared" si="0"/>
        <v>6193.77</v>
      </c>
      <c r="G67" s="10">
        <f>ROUND(+'Aggregate Screens'!P167,0)</f>
        <v>8885014</v>
      </c>
      <c r="H67" s="10">
        <f>ROUND(+'Aggregate Screens'!AN167,0)</f>
        <v>1377</v>
      </c>
      <c r="I67" s="11">
        <f t="shared" si="1"/>
        <v>6452.44</v>
      </c>
      <c r="K67" s="12">
        <f t="shared" si="2"/>
        <v>4.176293275339571E-2</v>
      </c>
    </row>
    <row r="68" spans="2:11" x14ac:dyDescent="0.2">
      <c r="B68">
        <f>+'Aggregate Screens'!A63</f>
        <v>155</v>
      </c>
      <c r="C68" t="str">
        <f>+'Aggregate Screens'!B63</f>
        <v>UW MEDICINE/VALLEY MEDICAL CENTER</v>
      </c>
      <c r="D68" s="10">
        <f>ROUND(+'Aggregate Screens'!P63,0)</f>
        <v>98733927</v>
      </c>
      <c r="E68" s="10">
        <f>ROUND(+'Aggregate Screens'!AN63,0)</f>
        <v>17416</v>
      </c>
      <c r="F68" s="11">
        <f t="shared" si="0"/>
        <v>5669.15</v>
      </c>
      <c r="G68" s="10">
        <f>ROUND(+'Aggregate Screens'!P168,0)</f>
        <v>203576730</v>
      </c>
      <c r="H68" s="10">
        <f>ROUND(+'Aggregate Screens'!AN168,0)</f>
        <v>37373</v>
      </c>
      <c r="I68" s="11">
        <f t="shared" si="1"/>
        <v>5447.16</v>
      </c>
      <c r="K68" s="12">
        <f t="shared" si="2"/>
        <v>-3.9157545663812021E-2</v>
      </c>
    </row>
    <row r="69" spans="2:11" x14ac:dyDescent="0.2">
      <c r="B69">
        <f>+'Aggregate Screens'!A64</f>
        <v>156</v>
      </c>
      <c r="C69" t="str">
        <f>+'Aggregate Screens'!B64</f>
        <v>WHIDBEY GENERAL HOSPITAL</v>
      </c>
      <c r="D69" s="10">
        <f>ROUND(+'Aggregate Screens'!P64,0)</f>
        <v>40423018</v>
      </c>
      <c r="E69" s="10">
        <f>ROUND(+'Aggregate Screens'!AN64,0)</f>
        <v>8294</v>
      </c>
      <c r="F69" s="11">
        <f t="shared" si="0"/>
        <v>4873.7700000000004</v>
      </c>
      <c r="G69" s="10">
        <f>ROUND(+'Aggregate Screens'!P169,0)</f>
        <v>0</v>
      </c>
      <c r="H69" s="10">
        <f>ROUND(+'Aggregate Screens'!AN169,0)</f>
        <v>0</v>
      </c>
      <c r="I69" s="11" t="str">
        <f t="shared" si="1"/>
        <v/>
      </c>
      <c r="K69" s="12" t="str">
        <f t="shared" si="2"/>
        <v/>
      </c>
    </row>
    <row r="70" spans="2:11" x14ac:dyDescent="0.2">
      <c r="B70">
        <f>+'Aggregate Screens'!A65</f>
        <v>157</v>
      </c>
      <c r="C70" t="str">
        <f>+'Aggregate Screens'!B65</f>
        <v>ST LUKES REHABILIATION INSTITUTE</v>
      </c>
      <c r="D70" s="10">
        <f>ROUND(+'Aggregate Screens'!P65,0)</f>
        <v>21771563</v>
      </c>
      <c r="E70" s="10">
        <f>ROUND(+'Aggregate Screens'!AN65,0)</f>
        <v>2559</v>
      </c>
      <c r="F70" s="11">
        <f t="shared" si="0"/>
        <v>8507.84</v>
      </c>
      <c r="G70" s="10">
        <f>ROUND(+'Aggregate Screens'!P170,0)</f>
        <v>22322976</v>
      </c>
      <c r="H70" s="10">
        <f>ROUND(+'Aggregate Screens'!AN170,0)</f>
        <v>2467</v>
      </c>
      <c r="I70" s="11">
        <f t="shared" si="1"/>
        <v>9048.6299999999992</v>
      </c>
      <c r="K70" s="12">
        <f t="shared" si="2"/>
        <v>6.3563724752698558E-2</v>
      </c>
    </row>
    <row r="71" spans="2:11" x14ac:dyDescent="0.2">
      <c r="B71">
        <f>+'Aggregate Screens'!A66</f>
        <v>158</v>
      </c>
      <c r="C71" t="str">
        <f>+'Aggregate Screens'!B66</f>
        <v>CASCADE MEDICAL CENTER</v>
      </c>
      <c r="D71" s="10">
        <f>ROUND(+'Aggregate Screens'!P66,0)</f>
        <v>6831920</v>
      </c>
      <c r="E71" s="10">
        <f>ROUND(+'Aggregate Screens'!AN66,0)</f>
        <v>472</v>
      </c>
      <c r="F71" s="11">
        <f t="shared" si="0"/>
        <v>14474.41</v>
      </c>
      <c r="G71" s="10">
        <f>ROUND(+'Aggregate Screens'!P171,0)</f>
        <v>7018897</v>
      </c>
      <c r="H71" s="10">
        <f>ROUND(+'Aggregate Screens'!AN171,0)</f>
        <v>573</v>
      </c>
      <c r="I71" s="11">
        <f t="shared" si="1"/>
        <v>12249.38</v>
      </c>
      <c r="K71" s="12">
        <f t="shared" si="2"/>
        <v>-0.15372163701318398</v>
      </c>
    </row>
    <row r="72" spans="2:11" x14ac:dyDescent="0.2">
      <c r="B72">
        <f>+'Aggregate Screens'!A67</f>
        <v>159</v>
      </c>
      <c r="C72" t="str">
        <f>+'Aggregate Screens'!B67</f>
        <v>PROVIDENCE ST PETER HOSPITAL</v>
      </c>
      <c r="D72" s="10">
        <f>ROUND(+'Aggregate Screens'!P67,0)</f>
        <v>132329051</v>
      </c>
      <c r="E72" s="10">
        <f>ROUND(+'Aggregate Screens'!AN67,0)</f>
        <v>36893</v>
      </c>
      <c r="F72" s="11">
        <f t="shared" si="0"/>
        <v>3586.83</v>
      </c>
      <c r="G72" s="10">
        <f>ROUND(+'Aggregate Screens'!P172,0)</f>
        <v>137053771</v>
      </c>
      <c r="H72" s="10">
        <f>ROUND(+'Aggregate Screens'!AN172,0)</f>
        <v>33274</v>
      </c>
      <c r="I72" s="11">
        <f t="shared" si="1"/>
        <v>4118.9399999999996</v>
      </c>
      <c r="K72" s="12">
        <f t="shared" si="2"/>
        <v>0.14835105092797818</v>
      </c>
    </row>
    <row r="73" spans="2:11" x14ac:dyDescent="0.2">
      <c r="B73">
        <f>+'Aggregate Screens'!A68</f>
        <v>161</v>
      </c>
      <c r="C73" t="str">
        <f>+'Aggregate Screens'!B68</f>
        <v>KADLEC REGIONAL MEDICAL CENTER</v>
      </c>
      <c r="D73" s="10">
        <f>ROUND(+'Aggregate Screens'!P68,0)</f>
        <v>93173949</v>
      </c>
      <c r="E73" s="10">
        <f>ROUND(+'Aggregate Screens'!AN68,0)</f>
        <v>31196</v>
      </c>
      <c r="F73" s="11">
        <f t="shared" si="0"/>
        <v>2986.73</v>
      </c>
      <c r="G73" s="10">
        <f>ROUND(+'Aggregate Screens'!P173,0)</f>
        <v>161821818</v>
      </c>
      <c r="H73" s="10">
        <f>ROUND(+'Aggregate Screens'!AN173,0)</f>
        <v>35689</v>
      </c>
      <c r="I73" s="11">
        <f t="shared" si="1"/>
        <v>4534.22</v>
      </c>
      <c r="K73" s="12">
        <f t="shared" si="2"/>
        <v>0.51812182554164599</v>
      </c>
    </row>
    <row r="74" spans="2:11" x14ac:dyDescent="0.2">
      <c r="B74">
        <f>+'Aggregate Screens'!A69</f>
        <v>162</v>
      </c>
      <c r="C74" t="str">
        <f>+'Aggregate Screens'!B69</f>
        <v>PROVIDENCE SACRED HEART MEDICAL CENTER</v>
      </c>
      <c r="D74" s="10">
        <f>ROUND(+'Aggregate Screens'!P69,0)</f>
        <v>246008236</v>
      </c>
      <c r="E74" s="10">
        <f>ROUND(+'Aggregate Screens'!AN69,0)</f>
        <v>63456</v>
      </c>
      <c r="F74" s="11">
        <f t="shared" si="0"/>
        <v>3876.83</v>
      </c>
      <c r="G74" s="10">
        <f>ROUND(+'Aggregate Screens'!P174,0)</f>
        <v>254855914</v>
      </c>
      <c r="H74" s="10">
        <f>ROUND(+'Aggregate Screens'!AN174,0)</f>
        <v>61703</v>
      </c>
      <c r="I74" s="11">
        <f t="shared" si="1"/>
        <v>4130.37</v>
      </c>
      <c r="K74" s="12">
        <f t="shared" si="2"/>
        <v>6.5398792312275633E-2</v>
      </c>
    </row>
    <row r="75" spans="2:11" x14ac:dyDescent="0.2">
      <c r="B75">
        <f>+'Aggregate Screens'!A70</f>
        <v>164</v>
      </c>
      <c r="C75" t="str">
        <f>+'Aggregate Screens'!B70</f>
        <v>EVERGREENHEALTH MEDICAL CENTER</v>
      </c>
      <c r="D75" s="10">
        <f>ROUND(+'Aggregate Screens'!P70,0)</f>
        <v>220947171</v>
      </c>
      <c r="E75" s="10">
        <f>ROUND(+'Aggregate Screens'!AN70,0)</f>
        <v>32912</v>
      </c>
      <c r="F75" s="11">
        <f t="shared" ref="F75:F106" si="3">IF(D75=0,"",IF(E75=0,"",ROUND(D75/E75,2)))</f>
        <v>6713.27</v>
      </c>
      <c r="G75" s="10">
        <f>ROUND(+'Aggregate Screens'!P175,0)</f>
        <v>246245054</v>
      </c>
      <c r="H75" s="10">
        <f>ROUND(+'Aggregate Screens'!AN175,0)</f>
        <v>33213</v>
      </c>
      <c r="I75" s="11">
        <f t="shared" ref="I75:I106" si="4">IF(G75=0,"",IF(H75=0,"",ROUND(G75/H75,2)))</f>
        <v>7414.12</v>
      </c>
      <c r="K75" s="12">
        <f t="shared" ref="K75:K106" si="5">IF(D75=0,"",IF(E75=0,"",IF(G75=0,"",IF(H75=0,"",+I75/F75-1))))</f>
        <v>0.10439770782345992</v>
      </c>
    </row>
    <row r="76" spans="2:11" x14ac:dyDescent="0.2">
      <c r="B76">
        <f>+'Aggregate Screens'!A71</f>
        <v>165</v>
      </c>
      <c r="C76" t="str">
        <f>+'Aggregate Screens'!B71</f>
        <v>LAKE CHELAN COMMUNITY HOSPITAL</v>
      </c>
      <c r="D76" s="10">
        <f>ROUND(+'Aggregate Screens'!P71,0)</f>
        <v>12144521</v>
      </c>
      <c r="E76" s="10">
        <f>ROUND(+'Aggregate Screens'!AN71,0)</f>
        <v>1504</v>
      </c>
      <c r="F76" s="11">
        <f t="shared" si="3"/>
        <v>8074.81</v>
      </c>
      <c r="G76" s="10">
        <f>ROUND(+'Aggregate Screens'!P176,0)</f>
        <v>12522296</v>
      </c>
      <c r="H76" s="10">
        <f>ROUND(+'Aggregate Screens'!AN176,0)</f>
        <v>1122</v>
      </c>
      <c r="I76" s="11">
        <f t="shared" si="4"/>
        <v>11160.69</v>
      </c>
      <c r="K76" s="12">
        <f t="shared" si="5"/>
        <v>0.3821613140123421</v>
      </c>
    </row>
    <row r="77" spans="2:11" x14ac:dyDescent="0.2">
      <c r="B77">
        <f>+'Aggregate Screens'!A72</f>
        <v>167</v>
      </c>
      <c r="C77" t="str">
        <f>+'Aggregate Screens'!B72</f>
        <v>FERRY COUNTY MEMORIAL HOSPITAL</v>
      </c>
      <c r="D77" s="10">
        <f>ROUND(+'Aggregate Screens'!P72,0)</f>
        <v>0</v>
      </c>
      <c r="E77" s="10">
        <f>ROUND(+'Aggregate Screens'!AN72,0)</f>
        <v>0</v>
      </c>
      <c r="F77" s="11" t="str">
        <f t="shared" si="3"/>
        <v/>
      </c>
      <c r="G77" s="10">
        <f>ROUND(+'Aggregate Screens'!P177,0)</f>
        <v>0</v>
      </c>
      <c r="H77" s="10">
        <f>ROUND(+'Aggregate Screens'!AN177,0)</f>
        <v>0</v>
      </c>
      <c r="I77" s="11" t="str">
        <f t="shared" si="4"/>
        <v/>
      </c>
      <c r="K77" s="12" t="str">
        <f t="shared" si="5"/>
        <v/>
      </c>
    </row>
    <row r="78" spans="2:11" x14ac:dyDescent="0.2">
      <c r="B78">
        <f>+'Aggregate Screens'!A73</f>
        <v>168</v>
      </c>
      <c r="C78" t="str">
        <f>+'Aggregate Screens'!B73</f>
        <v>CENTRAL WASHINGTON HOSPITAL</v>
      </c>
      <c r="D78" s="10">
        <f>ROUND(+'Aggregate Screens'!P73,0)</f>
        <v>86206081</v>
      </c>
      <c r="E78" s="10">
        <f>ROUND(+'Aggregate Screens'!AN73,0)</f>
        <v>19877</v>
      </c>
      <c r="F78" s="11">
        <f t="shared" si="3"/>
        <v>4336.9799999999996</v>
      </c>
      <c r="G78" s="10">
        <f>ROUND(+'Aggregate Screens'!P178,0)</f>
        <v>75018611</v>
      </c>
      <c r="H78" s="10">
        <f>ROUND(+'Aggregate Screens'!AN178,0)</f>
        <v>20242</v>
      </c>
      <c r="I78" s="11">
        <f t="shared" si="4"/>
        <v>3706.09</v>
      </c>
      <c r="K78" s="12">
        <f t="shared" si="5"/>
        <v>-0.14546758343363342</v>
      </c>
    </row>
    <row r="79" spans="2:11" x14ac:dyDescent="0.2">
      <c r="B79">
        <f>+'Aggregate Screens'!A74</f>
        <v>170</v>
      </c>
      <c r="C79" t="str">
        <f>+'Aggregate Screens'!B74</f>
        <v>PEACEHEALTH SOUTHWEST MEDICAL CENTER</v>
      </c>
      <c r="D79" s="10">
        <f>ROUND(+'Aggregate Screens'!P74,0)</f>
        <v>214974850</v>
      </c>
      <c r="E79" s="10">
        <f>ROUND(+'Aggregate Screens'!AN74,0)</f>
        <v>50767</v>
      </c>
      <c r="F79" s="11">
        <f t="shared" si="3"/>
        <v>4234.54</v>
      </c>
      <c r="G79" s="10">
        <f>ROUND(+'Aggregate Screens'!P179,0)</f>
        <v>206423038</v>
      </c>
      <c r="H79" s="10">
        <f>ROUND(+'Aggregate Screens'!AN179,0)</f>
        <v>48533</v>
      </c>
      <c r="I79" s="11">
        <f t="shared" si="4"/>
        <v>4253.25</v>
      </c>
      <c r="K79" s="12">
        <f t="shared" si="5"/>
        <v>4.4184256141162059E-3</v>
      </c>
    </row>
    <row r="80" spans="2:11" x14ac:dyDescent="0.2">
      <c r="B80">
        <f>+'Aggregate Screens'!A75</f>
        <v>172</v>
      </c>
      <c r="C80" t="str">
        <f>+'Aggregate Screens'!B75</f>
        <v>PULLMAN REGIONAL HOSPITAL</v>
      </c>
      <c r="D80" s="10">
        <f>ROUND(+'Aggregate Screens'!P75,0)</f>
        <v>22860795</v>
      </c>
      <c r="E80" s="10">
        <f>ROUND(+'Aggregate Screens'!AN75,0)</f>
        <v>3623</v>
      </c>
      <c r="F80" s="11">
        <f t="shared" si="3"/>
        <v>6309.91</v>
      </c>
      <c r="G80" s="10">
        <f>ROUND(+'Aggregate Screens'!P180,0)</f>
        <v>23649016</v>
      </c>
      <c r="H80" s="10">
        <f>ROUND(+'Aggregate Screens'!AN180,0)</f>
        <v>3914</v>
      </c>
      <c r="I80" s="11">
        <f t="shared" si="4"/>
        <v>6042.16</v>
      </c>
      <c r="K80" s="12">
        <f t="shared" si="5"/>
        <v>-4.2433251821341389E-2</v>
      </c>
    </row>
    <row r="81" spans="2:11" x14ac:dyDescent="0.2">
      <c r="B81">
        <f>+'Aggregate Screens'!A76</f>
        <v>173</v>
      </c>
      <c r="C81" t="str">
        <f>+'Aggregate Screens'!B76</f>
        <v>MORTON GENERAL HOSPITAL</v>
      </c>
      <c r="D81" s="10">
        <f>ROUND(+'Aggregate Screens'!P76,0)</f>
        <v>11523399</v>
      </c>
      <c r="E81" s="10">
        <f>ROUND(+'Aggregate Screens'!AN76,0)</f>
        <v>1101</v>
      </c>
      <c r="F81" s="11">
        <f t="shared" si="3"/>
        <v>10466.299999999999</v>
      </c>
      <c r="G81" s="10">
        <f>ROUND(+'Aggregate Screens'!P181,0)</f>
        <v>12245687</v>
      </c>
      <c r="H81" s="10">
        <f>ROUND(+'Aggregate Screens'!AN181,0)</f>
        <v>1070</v>
      </c>
      <c r="I81" s="11">
        <f t="shared" si="4"/>
        <v>11444.57</v>
      </c>
      <c r="K81" s="12">
        <f t="shared" si="5"/>
        <v>9.346856100054457E-2</v>
      </c>
    </row>
    <row r="82" spans="2:11" x14ac:dyDescent="0.2">
      <c r="B82">
        <f>+'Aggregate Screens'!A77</f>
        <v>175</v>
      </c>
      <c r="C82" t="str">
        <f>+'Aggregate Screens'!B77</f>
        <v>MARY BRIDGE CHILDRENS HEALTH CENTER</v>
      </c>
      <c r="D82" s="10">
        <f>ROUND(+'Aggregate Screens'!P77,0)</f>
        <v>54352702</v>
      </c>
      <c r="E82" s="10">
        <f>ROUND(+'Aggregate Screens'!AN77,0)</f>
        <v>9620</v>
      </c>
      <c r="F82" s="11">
        <f t="shared" si="3"/>
        <v>5649.97</v>
      </c>
      <c r="G82" s="10">
        <f>ROUND(+'Aggregate Screens'!P182,0)</f>
        <v>57268994</v>
      </c>
      <c r="H82" s="10">
        <f>ROUND(+'Aggregate Screens'!AN182,0)</f>
        <v>10786</v>
      </c>
      <c r="I82" s="11">
        <f t="shared" si="4"/>
        <v>5309.57</v>
      </c>
      <c r="K82" s="12">
        <f t="shared" si="5"/>
        <v>-6.0248107512075433E-2</v>
      </c>
    </row>
    <row r="83" spans="2:11" x14ac:dyDescent="0.2">
      <c r="B83">
        <f>+'Aggregate Screens'!A78</f>
        <v>176</v>
      </c>
      <c r="C83" t="str">
        <f>+'Aggregate Screens'!B78</f>
        <v>TACOMA GENERAL/ALLENMORE HOSPITAL</v>
      </c>
      <c r="D83" s="10">
        <f>ROUND(+'Aggregate Screens'!P78,0)</f>
        <v>209600887</v>
      </c>
      <c r="E83" s="10">
        <f>ROUND(+'Aggregate Screens'!AN78,0)</f>
        <v>48651</v>
      </c>
      <c r="F83" s="11">
        <f t="shared" si="3"/>
        <v>4308.25</v>
      </c>
      <c r="G83" s="10">
        <f>ROUND(+'Aggregate Screens'!P183,0)</f>
        <v>220703689</v>
      </c>
      <c r="H83" s="10">
        <f>ROUND(+'Aggregate Screens'!AN183,0)</f>
        <v>41823</v>
      </c>
      <c r="I83" s="11">
        <f t="shared" si="4"/>
        <v>5277.09</v>
      </c>
      <c r="K83" s="12">
        <f t="shared" si="5"/>
        <v>0.22488017176347719</v>
      </c>
    </row>
    <row r="84" spans="2:11" x14ac:dyDescent="0.2">
      <c r="B84">
        <f>+'Aggregate Screens'!A79</f>
        <v>180</v>
      </c>
      <c r="C84" t="str">
        <f>+'Aggregate Screens'!B79</f>
        <v>VALLEY HOSPITAL</v>
      </c>
      <c r="D84" s="10">
        <f>ROUND(+'Aggregate Screens'!P79,0)</f>
        <v>39891160</v>
      </c>
      <c r="E84" s="10">
        <f>ROUND(+'Aggregate Screens'!AN79,0)</f>
        <v>10946</v>
      </c>
      <c r="F84" s="11">
        <f t="shared" si="3"/>
        <v>3644.36</v>
      </c>
      <c r="G84" s="10">
        <f>ROUND(+'Aggregate Screens'!P184,0)</f>
        <v>41390796</v>
      </c>
      <c r="H84" s="10">
        <f>ROUND(+'Aggregate Screens'!AN184,0)</f>
        <v>11479</v>
      </c>
      <c r="I84" s="11">
        <f t="shared" si="4"/>
        <v>3605.78</v>
      </c>
      <c r="K84" s="12">
        <f t="shared" si="5"/>
        <v>-1.0586220900240306E-2</v>
      </c>
    </row>
    <row r="85" spans="2:11" x14ac:dyDescent="0.2">
      <c r="B85">
        <f>+'Aggregate Screens'!A80</f>
        <v>183</v>
      </c>
      <c r="C85" t="str">
        <f>+'Aggregate Screens'!B80</f>
        <v>MULTICARE AUBURN MEDICAL CENTER</v>
      </c>
      <c r="D85" s="10">
        <f>ROUND(+'Aggregate Screens'!P80,0)</f>
        <v>47495280</v>
      </c>
      <c r="E85" s="10">
        <f>ROUND(+'Aggregate Screens'!AN80,0)</f>
        <v>11784</v>
      </c>
      <c r="F85" s="11">
        <f t="shared" si="3"/>
        <v>4030.49</v>
      </c>
      <c r="G85" s="10">
        <f>ROUND(+'Aggregate Screens'!P185,0)</f>
        <v>55529148</v>
      </c>
      <c r="H85" s="10">
        <f>ROUND(+'Aggregate Screens'!AN185,0)</f>
        <v>10417</v>
      </c>
      <c r="I85" s="11">
        <f t="shared" si="4"/>
        <v>5330.63</v>
      </c>
      <c r="K85" s="12">
        <f t="shared" si="5"/>
        <v>0.32257616319603821</v>
      </c>
    </row>
    <row r="86" spans="2:11" x14ac:dyDescent="0.2">
      <c r="B86">
        <f>+'Aggregate Screens'!A81</f>
        <v>186</v>
      </c>
      <c r="C86" t="str">
        <f>+'Aggregate Screens'!B81</f>
        <v>SUMMIT PACIFIC MEDICAL CENTER</v>
      </c>
      <c r="D86" s="10">
        <f>ROUND(+'Aggregate Screens'!P81,0)</f>
        <v>5214660</v>
      </c>
      <c r="E86" s="10">
        <f>ROUND(+'Aggregate Screens'!AN81,0)</f>
        <v>1238</v>
      </c>
      <c r="F86" s="11">
        <f t="shared" si="3"/>
        <v>4212.16</v>
      </c>
      <c r="G86" s="10">
        <f>ROUND(+'Aggregate Screens'!P186,0)</f>
        <v>6887204</v>
      </c>
      <c r="H86" s="10">
        <f>ROUND(+'Aggregate Screens'!AN186,0)</f>
        <v>1042</v>
      </c>
      <c r="I86" s="11">
        <f t="shared" si="4"/>
        <v>6609.6</v>
      </c>
      <c r="K86" s="12">
        <f t="shared" si="5"/>
        <v>0.56917116158930359</v>
      </c>
    </row>
    <row r="87" spans="2:11" x14ac:dyDescent="0.2">
      <c r="B87">
        <f>+'Aggregate Screens'!A82</f>
        <v>191</v>
      </c>
      <c r="C87" t="str">
        <f>+'Aggregate Screens'!B82</f>
        <v>PROVIDENCE CENTRALIA HOSPITAL</v>
      </c>
      <c r="D87" s="10">
        <f>ROUND(+'Aggregate Screens'!P82,0)</f>
        <v>42878146</v>
      </c>
      <c r="E87" s="10">
        <f>ROUND(+'Aggregate Screens'!AN82,0)</f>
        <v>12024</v>
      </c>
      <c r="F87" s="11">
        <f t="shared" si="3"/>
        <v>3566.05</v>
      </c>
      <c r="G87" s="10">
        <f>ROUND(+'Aggregate Screens'!P187,0)</f>
        <v>42733677</v>
      </c>
      <c r="H87" s="10">
        <f>ROUND(+'Aggregate Screens'!AN187,0)</f>
        <v>12339</v>
      </c>
      <c r="I87" s="11">
        <f t="shared" si="4"/>
        <v>3463.3</v>
      </c>
      <c r="K87" s="12">
        <f t="shared" si="5"/>
        <v>-2.8813392969812557E-2</v>
      </c>
    </row>
    <row r="88" spans="2:11" x14ac:dyDescent="0.2">
      <c r="B88">
        <f>+'Aggregate Screens'!A83</f>
        <v>193</v>
      </c>
      <c r="C88" t="str">
        <f>+'Aggregate Screens'!B83</f>
        <v>PROVIDENCE MOUNT CARMEL HOSPITAL</v>
      </c>
      <c r="D88" s="10">
        <f>ROUND(+'Aggregate Screens'!P83,0)</f>
        <v>13136594</v>
      </c>
      <c r="E88" s="10">
        <f>ROUND(+'Aggregate Screens'!AN83,0)</f>
        <v>3409</v>
      </c>
      <c r="F88" s="11">
        <f t="shared" si="3"/>
        <v>3853.5</v>
      </c>
      <c r="G88" s="10">
        <f>ROUND(+'Aggregate Screens'!P188,0)</f>
        <v>15236307</v>
      </c>
      <c r="H88" s="10">
        <f>ROUND(+'Aggregate Screens'!AN188,0)</f>
        <v>3543</v>
      </c>
      <c r="I88" s="11">
        <f t="shared" si="4"/>
        <v>4300.3999999999996</v>
      </c>
      <c r="K88" s="12">
        <f t="shared" si="5"/>
        <v>0.11597249253925002</v>
      </c>
    </row>
    <row r="89" spans="2:11" x14ac:dyDescent="0.2">
      <c r="B89">
        <f>+'Aggregate Screens'!A84</f>
        <v>194</v>
      </c>
      <c r="C89" t="str">
        <f>+'Aggregate Screens'!B84</f>
        <v>PROVIDENCE ST JOSEPHS HOSPITAL</v>
      </c>
      <c r="D89" s="10">
        <f>ROUND(+'Aggregate Screens'!P84,0)</f>
        <v>8608107</v>
      </c>
      <c r="E89" s="10">
        <f>ROUND(+'Aggregate Screens'!AN84,0)</f>
        <v>1183</v>
      </c>
      <c r="F89" s="11">
        <f t="shared" si="3"/>
        <v>7276.51</v>
      </c>
      <c r="G89" s="10">
        <f>ROUND(+'Aggregate Screens'!P189,0)</f>
        <v>9316001</v>
      </c>
      <c r="H89" s="10">
        <f>ROUND(+'Aggregate Screens'!AN189,0)</f>
        <v>1316</v>
      </c>
      <c r="I89" s="11">
        <f t="shared" si="4"/>
        <v>7079.03</v>
      </c>
      <c r="K89" s="12">
        <f t="shared" si="5"/>
        <v>-2.7139384127830568E-2</v>
      </c>
    </row>
    <row r="90" spans="2:11" x14ac:dyDescent="0.2">
      <c r="B90">
        <f>+'Aggregate Screens'!A85</f>
        <v>195</v>
      </c>
      <c r="C90" t="str">
        <f>+'Aggregate Screens'!B85</f>
        <v>SNOQUALMIE VALLEY HOSPITAL</v>
      </c>
      <c r="D90" s="10">
        <f>ROUND(+'Aggregate Screens'!P85,0)</f>
        <v>13649209</v>
      </c>
      <c r="E90" s="10">
        <f>ROUND(+'Aggregate Screens'!AN85,0)</f>
        <v>2523</v>
      </c>
      <c r="F90" s="11">
        <f t="shared" si="3"/>
        <v>5409.91</v>
      </c>
      <c r="G90" s="10">
        <f>ROUND(+'Aggregate Screens'!P190,0)</f>
        <v>15115687</v>
      </c>
      <c r="H90" s="10">
        <f>ROUND(+'Aggregate Screens'!AN190,0)</f>
        <v>1874</v>
      </c>
      <c r="I90" s="11">
        <f t="shared" si="4"/>
        <v>8066</v>
      </c>
      <c r="K90" s="12">
        <f t="shared" si="5"/>
        <v>0.49096750223201502</v>
      </c>
    </row>
    <row r="91" spans="2:11" x14ac:dyDescent="0.2">
      <c r="B91">
        <f>+'Aggregate Screens'!A86</f>
        <v>197</v>
      </c>
      <c r="C91" t="str">
        <f>+'Aggregate Screens'!B86</f>
        <v>CAPITAL MEDICAL CENTER</v>
      </c>
      <c r="D91" s="10">
        <f>ROUND(+'Aggregate Screens'!P86,0)</f>
        <v>28856666</v>
      </c>
      <c r="E91" s="10">
        <f>ROUND(+'Aggregate Screens'!AN86,0)</f>
        <v>10176</v>
      </c>
      <c r="F91" s="11">
        <f t="shared" si="3"/>
        <v>2835.76</v>
      </c>
      <c r="G91" s="10">
        <f>ROUND(+'Aggregate Screens'!P191,0)</f>
        <v>29406537</v>
      </c>
      <c r="H91" s="10">
        <f>ROUND(+'Aggregate Screens'!AN191,0)</f>
        <v>10620</v>
      </c>
      <c r="I91" s="11">
        <f t="shared" si="4"/>
        <v>2768.98</v>
      </c>
      <c r="K91" s="12">
        <f t="shared" si="5"/>
        <v>-2.3549242531102799E-2</v>
      </c>
    </row>
    <row r="92" spans="2:11" x14ac:dyDescent="0.2">
      <c r="B92">
        <f>+'Aggregate Screens'!A87</f>
        <v>198</v>
      </c>
      <c r="C92" t="str">
        <f>+'Aggregate Screens'!B87</f>
        <v>SUNNYSIDE COMMUNITY HOSPITAL</v>
      </c>
      <c r="D92" s="10">
        <f>ROUND(+'Aggregate Screens'!P87,0)</f>
        <v>22025562</v>
      </c>
      <c r="E92" s="10">
        <f>ROUND(+'Aggregate Screens'!AN87,0)</f>
        <v>3877</v>
      </c>
      <c r="F92" s="11">
        <f t="shared" si="3"/>
        <v>5681.08</v>
      </c>
      <c r="G92" s="10">
        <f>ROUND(+'Aggregate Screens'!P192,0)</f>
        <v>0</v>
      </c>
      <c r="H92" s="10">
        <f>ROUND(+'Aggregate Screens'!AN192,0)</f>
        <v>0</v>
      </c>
      <c r="I92" s="11" t="str">
        <f t="shared" si="4"/>
        <v/>
      </c>
      <c r="K92" s="12" t="str">
        <f t="shared" si="5"/>
        <v/>
      </c>
    </row>
    <row r="93" spans="2:11" x14ac:dyDescent="0.2">
      <c r="B93">
        <f>+'Aggregate Screens'!A88</f>
        <v>199</v>
      </c>
      <c r="C93" t="str">
        <f>+'Aggregate Screens'!B88</f>
        <v>TOPPENISH COMMUNITY HOSPITAL</v>
      </c>
      <c r="D93" s="10">
        <f>ROUND(+'Aggregate Screens'!P88,0)</f>
        <v>9284244</v>
      </c>
      <c r="E93" s="10">
        <f>ROUND(+'Aggregate Screens'!AN88,0)</f>
        <v>2956</v>
      </c>
      <c r="F93" s="11">
        <f t="shared" si="3"/>
        <v>3140.81</v>
      </c>
      <c r="G93" s="10">
        <f>ROUND(+'Aggregate Screens'!P193,0)</f>
        <v>9192188</v>
      </c>
      <c r="H93" s="10">
        <f>ROUND(+'Aggregate Screens'!AN193,0)</f>
        <v>2554</v>
      </c>
      <c r="I93" s="11">
        <f t="shared" si="4"/>
        <v>3599.13</v>
      </c>
      <c r="K93" s="12">
        <f t="shared" si="5"/>
        <v>0.14592414058793746</v>
      </c>
    </row>
    <row r="94" spans="2:11" x14ac:dyDescent="0.2">
      <c r="B94">
        <f>+'Aggregate Screens'!A89</f>
        <v>201</v>
      </c>
      <c r="C94" t="str">
        <f>+'Aggregate Screens'!B89</f>
        <v>ST FRANCIS COMMUNITY HOSPITAL</v>
      </c>
      <c r="D94" s="10">
        <f>ROUND(+'Aggregate Screens'!P89,0)</f>
        <v>76026331</v>
      </c>
      <c r="E94" s="10">
        <f>ROUND(+'Aggregate Screens'!AN89,0)</f>
        <v>16708</v>
      </c>
      <c r="F94" s="11">
        <f t="shared" si="3"/>
        <v>4550.3</v>
      </c>
      <c r="G94" s="10">
        <f>ROUND(+'Aggregate Screens'!P194,0)</f>
        <v>70918119</v>
      </c>
      <c r="H94" s="10">
        <f>ROUND(+'Aggregate Screens'!AN194,0)</f>
        <v>15975</v>
      </c>
      <c r="I94" s="11">
        <f t="shared" si="4"/>
        <v>4439.32</v>
      </c>
      <c r="K94" s="12">
        <f t="shared" si="5"/>
        <v>-2.4389600685669199E-2</v>
      </c>
    </row>
    <row r="95" spans="2:11" x14ac:dyDescent="0.2">
      <c r="B95">
        <f>+'Aggregate Screens'!A90</f>
        <v>202</v>
      </c>
      <c r="C95" t="str">
        <f>+'Aggregate Screens'!B90</f>
        <v>REGIONAL HOSPITAL</v>
      </c>
      <c r="D95" s="10">
        <f>ROUND(+'Aggregate Screens'!P90,0)</f>
        <v>6905126</v>
      </c>
      <c r="E95" s="10">
        <f>ROUND(+'Aggregate Screens'!AN90,0)</f>
        <v>694</v>
      </c>
      <c r="F95" s="11">
        <f t="shared" si="3"/>
        <v>9949.75</v>
      </c>
      <c r="G95" s="10">
        <f>ROUND(+'Aggregate Screens'!P195,0)</f>
        <v>7215992</v>
      </c>
      <c r="H95" s="10">
        <f>ROUND(+'Aggregate Screens'!AN195,0)</f>
        <v>707</v>
      </c>
      <c r="I95" s="11">
        <f t="shared" si="4"/>
        <v>10206.5</v>
      </c>
      <c r="K95" s="12">
        <f t="shared" si="5"/>
        <v>2.580466845900653E-2</v>
      </c>
    </row>
    <row r="96" spans="2:11" x14ac:dyDescent="0.2">
      <c r="B96">
        <f>+'Aggregate Screens'!A91</f>
        <v>204</v>
      </c>
      <c r="C96" t="str">
        <f>+'Aggregate Screens'!B91</f>
        <v>SEATTLE CANCER CARE ALLIANCE</v>
      </c>
      <c r="D96" s="10">
        <f>ROUND(+'Aggregate Screens'!P91,0)</f>
        <v>68582772</v>
      </c>
      <c r="E96" s="10">
        <f>ROUND(+'Aggregate Screens'!AN91,0)</f>
        <v>14038</v>
      </c>
      <c r="F96" s="11">
        <f t="shared" si="3"/>
        <v>4885.51</v>
      </c>
      <c r="G96" s="10">
        <f>ROUND(+'Aggregate Screens'!P196,0)</f>
        <v>73139787</v>
      </c>
      <c r="H96" s="10">
        <f>ROUND(+'Aggregate Screens'!AN196,0)</f>
        <v>13817</v>
      </c>
      <c r="I96" s="11">
        <f t="shared" si="4"/>
        <v>5293.46</v>
      </c>
      <c r="K96" s="12">
        <f t="shared" si="5"/>
        <v>8.3502029470822858E-2</v>
      </c>
    </row>
    <row r="97" spans="2:11" x14ac:dyDescent="0.2">
      <c r="B97">
        <f>+'Aggregate Screens'!A92</f>
        <v>205</v>
      </c>
      <c r="C97" t="str">
        <f>+'Aggregate Screens'!B92</f>
        <v>WENATCHEE VALLEY HOSPITAL</v>
      </c>
      <c r="D97" s="10">
        <f>ROUND(+'Aggregate Screens'!P92,0)</f>
        <v>0</v>
      </c>
      <c r="E97" s="10">
        <f>ROUND(+'Aggregate Screens'!AN92,0)</f>
        <v>0</v>
      </c>
      <c r="F97" s="11" t="str">
        <f t="shared" si="3"/>
        <v/>
      </c>
      <c r="G97" s="10">
        <f>ROUND(+'Aggregate Screens'!P197,0)</f>
        <v>54388272</v>
      </c>
      <c r="H97" s="10">
        <f>ROUND(+'Aggregate Screens'!AN197,0)</f>
        <v>12549</v>
      </c>
      <c r="I97" s="11">
        <f t="shared" si="4"/>
        <v>4334.07</v>
      </c>
      <c r="K97" s="12" t="str">
        <f t="shared" si="5"/>
        <v/>
      </c>
    </row>
    <row r="98" spans="2:11" x14ac:dyDescent="0.2">
      <c r="B98">
        <f>+'Aggregate Screens'!A93</f>
        <v>206</v>
      </c>
      <c r="C98" t="str">
        <f>+'Aggregate Screens'!B93</f>
        <v>PEACEHEALTH UNITED GENERAL MEDICAL CENTER</v>
      </c>
      <c r="D98" s="10">
        <f>ROUND(+'Aggregate Screens'!P93,0)</f>
        <v>17769531</v>
      </c>
      <c r="E98" s="10">
        <f>ROUND(+'Aggregate Screens'!AN93,0)</f>
        <v>3520</v>
      </c>
      <c r="F98" s="11">
        <f t="shared" si="3"/>
        <v>5048.16</v>
      </c>
      <c r="G98" s="10">
        <f>ROUND(+'Aggregate Screens'!P198,0)</f>
        <v>17243647</v>
      </c>
      <c r="H98" s="10">
        <f>ROUND(+'Aggregate Screens'!AN198,0)</f>
        <v>3615</v>
      </c>
      <c r="I98" s="11">
        <f t="shared" si="4"/>
        <v>4770.03</v>
      </c>
      <c r="K98" s="12">
        <f t="shared" si="5"/>
        <v>-5.5095321859846003E-2</v>
      </c>
    </row>
    <row r="99" spans="2:11" x14ac:dyDescent="0.2">
      <c r="B99">
        <f>+'Aggregate Screens'!A94</f>
        <v>207</v>
      </c>
      <c r="C99" t="str">
        <f>+'Aggregate Screens'!B94</f>
        <v>SKAGIT VALLEY HOSPITAL</v>
      </c>
      <c r="D99" s="10">
        <f>ROUND(+'Aggregate Screens'!P94,0)</f>
        <v>97961183</v>
      </c>
      <c r="E99" s="10">
        <f>ROUND(+'Aggregate Screens'!AN94,0)</f>
        <v>21062</v>
      </c>
      <c r="F99" s="11">
        <f t="shared" si="3"/>
        <v>4651.09</v>
      </c>
      <c r="G99" s="10">
        <f>ROUND(+'Aggregate Screens'!P199,0)</f>
        <v>104634001</v>
      </c>
      <c r="H99" s="10">
        <f>ROUND(+'Aggregate Screens'!AN199,0)</f>
        <v>20806</v>
      </c>
      <c r="I99" s="11">
        <f t="shared" si="4"/>
        <v>5029.03</v>
      </c>
      <c r="K99" s="12">
        <f t="shared" si="5"/>
        <v>8.1258371693516906E-2</v>
      </c>
    </row>
    <row r="100" spans="2:11" x14ac:dyDescent="0.2">
      <c r="B100">
        <f>+'Aggregate Screens'!A95</f>
        <v>208</v>
      </c>
      <c r="C100" t="str">
        <f>+'Aggregate Screens'!B95</f>
        <v>LEGACY SALMON CREEK HOSPITAL</v>
      </c>
      <c r="D100" s="10">
        <f>ROUND(+'Aggregate Screens'!P95,0)</f>
        <v>102122358</v>
      </c>
      <c r="E100" s="10">
        <f>ROUND(+'Aggregate Screens'!AN95,0)</f>
        <v>18153</v>
      </c>
      <c r="F100" s="11">
        <f t="shared" si="3"/>
        <v>5625.65</v>
      </c>
      <c r="G100" s="10">
        <f>ROUND(+'Aggregate Screens'!P200,0)</f>
        <v>105282938</v>
      </c>
      <c r="H100" s="10">
        <f>ROUND(+'Aggregate Screens'!AN200,0)</f>
        <v>18334</v>
      </c>
      <c r="I100" s="11">
        <f t="shared" si="4"/>
        <v>5742.5</v>
      </c>
      <c r="K100" s="12">
        <f t="shared" si="5"/>
        <v>2.0770933136615488E-2</v>
      </c>
    </row>
    <row r="101" spans="2:11" x14ac:dyDescent="0.2">
      <c r="B101">
        <f>+'Aggregate Screens'!A96</f>
        <v>209</v>
      </c>
      <c r="C101" t="str">
        <f>+'Aggregate Screens'!B96</f>
        <v>ST ANTHONY HOSPITAL</v>
      </c>
      <c r="D101" s="10">
        <f>ROUND(+'Aggregate Screens'!P96,0)</f>
        <v>37329810</v>
      </c>
      <c r="E101" s="10">
        <f>ROUND(+'Aggregate Screens'!AN96,0)</f>
        <v>9478</v>
      </c>
      <c r="F101" s="11">
        <f t="shared" si="3"/>
        <v>3938.57</v>
      </c>
      <c r="G101" s="10">
        <f>ROUND(+'Aggregate Screens'!P201,0)</f>
        <v>38057318</v>
      </c>
      <c r="H101" s="10">
        <f>ROUND(+'Aggregate Screens'!AN201,0)</f>
        <v>9231</v>
      </c>
      <c r="I101" s="11">
        <f t="shared" si="4"/>
        <v>4122.7700000000004</v>
      </c>
      <c r="K101" s="12">
        <f t="shared" si="5"/>
        <v>4.6768243296424927E-2</v>
      </c>
    </row>
    <row r="102" spans="2:11" x14ac:dyDescent="0.2">
      <c r="B102">
        <f>+'Aggregate Screens'!A97</f>
        <v>210</v>
      </c>
      <c r="C102" t="str">
        <f>+'Aggregate Screens'!B97</f>
        <v>SWEDISH MEDICAL CENTER - ISSAQUAH CAMPUS</v>
      </c>
      <c r="D102" s="10">
        <f>ROUND(+'Aggregate Screens'!P97,0)</f>
        <v>36730780</v>
      </c>
      <c r="E102" s="10">
        <f>ROUND(+'Aggregate Screens'!AN97,0)</f>
        <v>10561</v>
      </c>
      <c r="F102" s="11">
        <f t="shared" si="3"/>
        <v>3477.96</v>
      </c>
      <c r="G102" s="10">
        <f>ROUND(+'Aggregate Screens'!P202,0)</f>
        <v>42504913</v>
      </c>
      <c r="H102" s="10">
        <f>ROUND(+'Aggregate Screens'!AN202,0)</f>
        <v>12277</v>
      </c>
      <c r="I102" s="11">
        <f t="shared" si="4"/>
        <v>3462.16</v>
      </c>
      <c r="K102" s="12">
        <f t="shared" si="5"/>
        <v>-4.5428929602411294E-3</v>
      </c>
    </row>
    <row r="103" spans="2:11" x14ac:dyDescent="0.2">
      <c r="B103">
        <f>+'Aggregate Screens'!A98</f>
        <v>211</v>
      </c>
      <c r="C103" t="str">
        <f>+'Aggregate Screens'!B98</f>
        <v>PEACEHEALTH PEACE ISLAND MEDICAL CENTER</v>
      </c>
      <c r="D103" s="10">
        <f>ROUND(+'Aggregate Screens'!P98,0)</f>
        <v>0</v>
      </c>
      <c r="E103" s="10">
        <f>ROUND(+'Aggregate Screens'!AN98,0)</f>
        <v>0</v>
      </c>
      <c r="F103" s="11" t="str">
        <f t="shared" si="3"/>
        <v/>
      </c>
      <c r="G103" s="10">
        <f>ROUND(+'Aggregate Screens'!P203,0)</f>
        <v>2715181</v>
      </c>
      <c r="H103" s="10">
        <f>ROUND(+'Aggregate Screens'!AN203,0)</f>
        <v>433</v>
      </c>
      <c r="I103" s="11">
        <f t="shared" si="4"/>
        <v>6270.63</v>
      </c>
      <c r="K103" s="12" t="str">
        <f t="shared" si="5"/>
        <v/>
      </c>
    </row>
    <row r="104" spans="2:11" x14ac:dyDescent="0.2">
      <c r="B104">
        <f>+'Aggregate Screens'!A99</f>
        <v>904</v>
      </c>
      <c r="C104" t="str">
        <f>+'Aggregate Screens'!B99</f>
        <v>BHC FAIRFAX HOSPITAL</v>
      </c>
      <c r="D104" s="10">
        <f>ROUND(+'Aggregate Screens'!P99,0)</f>
        <v>11914682</v>
      </c>
      <c r="E104" s="10">
        <f>ROUND(+'Aggregate Screens'!AN99,0)</f>
        <v>2399</v>
      </c>
      <c r="F104" s="11">
        <f t="shared" si="3"/>
        <v>4966.5200000000004</v>
      </c>
      <c r="G104" s="10">
        <f>ROUND(+'Aggregate Screens'!P204,0)</f>
        <v>13166884</v>
      </c>
      <c r="H104" s="10">
        <f>ROUND(+'Aggregate Screens'!AN204,0)</f>
        <v>2354</v>
      </c>
      <c r="I104" s="11">
        <f t="shared" si="4"/>
        <v>5593.41</v>
      </c>
      <c r="K104" s="12">
        <f t="shared" si="5"/>
        <v>0.12622319048347719</v>
      </c>
    </row>
    <row r="105" spans="2:11" x14ac:dyDescent="0.2">
      <c r="B105">
        <f>+'Aggregate Screens'!A100</f>
        <v>915</v>
      </c>
      <c r="C105" t="str">
        <f>+'Aggregate Screens'!B100</f>
        <v>LOURDES COUNSELING CENTER</v>
      </c>
      <c r="D105" s="10">
        <f>ROUND(+'Aggregate Screens'!P100,0)</f>
        <v>7744832</v>
      </c>
      <c r="E105" s="10">
        <f>ROUND(+'Aggregate Screens'!AN100,0)</f>
        <v>846</v>
      </c>
      <c r="F105" s="11">
        <f t="shared" si="3"/>
        <v>9154.65</v>
      </c>
      <c r="G105" s="10">
        <f>ROUND(+'Aggregate Screens'!P205,0)</f>
        <v>7490909</v>
      </c>
      <c r="H105" s="10">
        <f>ROUND(+'Aggregate Screens'!AN205,0)</f>
        <v>744</v>
      </c>
      <c r="I105" s="11">
        <f t="shared" si="4"/>
        <v>10068.43</v>
      </c>
      <c r="K105" s="12">
        <f t="shared" si="5"/>
        <v>9.9815940532953285E-2</v>
      </c>
    </row>
    <row r="106" spans="2:11" x14ac:dyDescent="0.2">
      <c r="B106">
        <f>+'Aggregate Screens'!A101</f>
        <v>919</v>
      </c>
      <c r="C106" t="str">
        <f>+'Aggregate Screens'!B101</f>
        <v>NAVOS</v>
      </c>
      <c r="D106" s="10">
        <f>ROUND(+'Aggregate Screens'!P101,0)</f>
        <v>5267116</v>
      </c>
      <c r="E106" s="10">
        <f>ROUND(+'Aggregate Screens'!AN101,0)</f>
        <v>962</v>
      </c>
      <c r="F106" s="11">
        <f t="shared" si="3"/>
        <v>5475.17</v>
      </c>
      <c r="G106" s="10">
        <f>ROUND(+'Aggregate Screens'!P206,0)</f>
        <v>5638397</v>
      </c>
      <c r="H106" s="10">
        <f>ROUND(+'Aggregate Screens'!AN206,0)</f>
        <v>1090</v>
      </c>
      <c r="I106" s="11">
        <f t="shared" si="4"/>
        <v>5172.84</v>
      </c>
      <c r="K106" s="12">
        <f t="shared" si="5"/>
        <v>-5.5218376780994949E-2</v>
      </c>
    </row>
    <row r="107" spans="2:11" x14ac:dyDescent="0.2">
      <c r="B107">
        <f>+'Aggregate Screens'!A102</f>
        <v>921</v>
      </c>
      <c r="C107" t="str">
        <f>+'Aggregate Screens'!B102</f>
        <v>Cascade Behavioral Health</v>
      </c>
      <c r="D107" s="10">
        <f>ROUND(+'Aggregate Screens'!P102,0)</f>
        <v>0</v>
      </c>
      <c r="E107" s="10">
        <f>ROUND(+'Aggregate Screens'!AN102,0)</f>
        <v>0</v>
      </c>
      <c r="F107" s="11" t="str">
        <f>IF(D107=0,"",IF(E107=0,"",ROUND(D107/E107,2)))</f>
        <v/>
      </c>
      <c r="G107" s="10">
        <f>ROUND(+'Aggregate Screens'!P207,0)</f>
        <v>560078</v>
      </c>
      <c r="H107" s="10">
        <f>ROUND(+'Aggregate Screens'!AN207,0)</f>
        <v>93</v>
      </c>
      <c r="I107" s="11">
        <f>IF(G107=0,"",IF(H107=0,"",ROUND(G107/H107,2)))</f>
        <v>6022.34</v>
      </c>
      <c r="K107" s="12" t="str">
        <f>IF(D107=0,"",IF(E107=0,"",IF(G107=0,"",IF(H107=0,"",+I107/F107-1))))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7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7"/>
  <sheetViews>
    <sheetView topLeftCell="A61" zoomScale="75" workbookViewId="0">
      <selection activeCell="A11" sqref="A11:XFD107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1.88671875" customWidth="1"/>
    <col min="5" max="5" width="7.109375" customWidth="1"/>
    <col min="6" max="6" width="9.88671875" bestFit="1" customWidth="1"/>
    <col min="7" max="7" width="11.88671875" customWidth="1"/>
    <col min="8" max="8" width="7.109375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9" t="s">
        <v>32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4"/>
      <c r="F2" s="2"/>
      <c r="K2" s="5" t="s">
        <v>71</v>
      </c>
    </row>
    <row r="3" spans="1:11" x14ac:dyDescent="0.2">
      <c r="A3" s="4"/>
      <c r="D3" s="3"/>
      <c r="F3" s="2"/>
      <c r="K3">
        <v>18</v>
      </c>
    </row>
    <row r="4" spans="1:11" x14ac:dyDescent="0.2">
      <c r="A4" s="7" t="s">
        <v>29</v>
      </c>
      <c r="B4" s="6"/>
      <c r="C4" s="6"/>
      <c r="D4" s="6"/>
      <c r="E4" s="7"/>
      <c r="F4" s="6"/>
      <c r="G4" s="6"/>
      <c r="H4" s="6"/>
      <c r="I4" s="6"/>
    </row>
    <row r="5" spans="1:11" x14ac:dyDescent="0.2">
      <c r="A5" s="7" t="s">
        <v>63</v>
      </c>
      <c r="B5" s="6"/>
      <c r="C5" s="6"/>
      <c r="D5" s="6"/>
      <c r="E5" s="7"/>
      <c r="F5" s="6"/>
      <c r="G5" s="6"/>
      <c r="H5" s="6"/>
      <c r="I5" s="6"/>
    </row>
    <row r="7" spans="1:11" x14ac:dyDescent="0.2">
      <c r="E7" s="77">
        <f>ROUND(+'Aggregate Screens'!C5,0)</f>
        <v>2012</v>
      </c>
      <c r="F7" s="5">
        <f>+E7</f>
        <v>2012</v>
      </c>
      <c r="G7" s="5"/>
      <c r="H7" s="2">
        <f>+F7+1</f>
        <v>2013</v>
      </c>
      <c r="I7" s="5">
        <f>+H7</f>
        <v>2013</v>
      </c>
    </row>
    <row r="8" spans="1:11" x14ac:dyDescent="0.2">
      <c r="A8" s="5"/>
      <c r="B8" s="5"/>
      <c r="C8" s="5"/>
      <c r="D8" s="2" t="s">
        <v>33</v>
      </c>
      <c r="F8" s="14" t="s">
        <v>182</v>
      </c>
      <c r="G8" s="2" t="s">
        <v>33</v>
      </c>
      <c r="I8" s="14" t="s">
        <v>182</v>
      </c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34</v>
      </c>
      <c r="E9" s="2" t="s">
        <v>3</v>
      </c>
      <c r="F9" s="2" t="s">
        <v>3</v>
      </c>
      <c r="G9" s="2" t="s">
        <v>34</v>
      </c>
      <c r="H9" s="2" t="s">
        <v>3</v>
      </c>
      <c r="I9" s="2" t="s">
        <v>3</v>
      </c>
      <c r="K9" s="5" t="s">
        <v>181</v>
      </c>
    </row>
    <row r="10" spans="1:11" x14ac:dyDescent="0.2">
      <c r="B10">
        <f>+'Aggregate Screens'!A5</f>
        <v>1</v>
      </c>
      <c r="C10" t="str">
        <f>+'Aggregate Screens'!B5</f>
        <v>SWEDISH MEDICAL CENTER - FIRST HILL</v>
      </c>
      <c r="D10" s="10">
        <f>ROUND(+'Aggregate Screens'!Q5,0)</f>
        <v>98843527</v>
      </c>
      <c r="E10" s="10">
        <f>ROUND(+'Aggregate Screens'!AN5,0)</f>
        <v>69385</v>
      </c>
      <c r="F10" s="11">
        <f>IF(D10=0,"",IF(E10=0,"",ROUND(D10/E10,2)))</f>
        <v>1424.57</v>
      </c>
      <c r="G10" s="10">
        <f>ROUND(+'Aggregate Screens'!Q110,0)</f>
        <v>90268540</v>
      </c>
      <c r="H10" s="10">
        <f>ROUND(+'Aggregate Screens'!AN110,0)</f>
        <v>67759</v>
      </c>
      <c r="I10" s="11">
        <f>IF(G10=0,"",IF(H10=0,"",ROUND(G10/H10,2)))</f>
        <v>1332.2</v>
      </c>
      <c r="K10" s="12">
        <f>IF(D10=0,"",IF(E10=0,"",IF(G10=0,"",IF(H10=0,"",+I10/F10-1))))</f>
        <v>-6.48406185726218E-2</v>
      </c>
    </row>
    <row r="11" spans="1:11" x14ac:dyDescent="0.2">
      <c r="B11">
        <f>+'Aggregate Screens'!A6</f>
        <v>3</v>
      </c>
      <c r="C11" t="str">
        <f>+'Aggregate Screens'!B6</f>
        <v>SWEDISH MEDICAL CENTER - CHERRY HILL</v>
      </c>
      <c r="D11" s="10">
        <f>ROUND(+'Aggregate Screens'!Q6,0)</f>
        <v>34434093</v>
      </c>
      <c r="E11" s="10">
        <f>ROUND(+'Aggregate Screens'!AN6,0)</f>
        <v>24129</v>
      </c>
      <c r="F11" s="11">
        <f t="shared" ref="F11:F74" si="0">IF(D11=0,"",IF(E11=0,"",ROUND(D11/E11,2)))</f>
        <v>1427.08</v>
      </c>
      <c r="G11" s="10">
        <f>ROUND(+'Aggregate Screens'!Q111,0)</f>
        <v>29592096</v>
      </c>
      <c r="H11" s="10">
        <f>ROUND(+'Aggregate Screens'!AN111,0)</f>
        <v>28415</v>
      </c>
      <c r="I11" s="11">
        <f t="shared" ref="I11:I74" si="1">IF(G11=0,"",IF(H11=0,"",ROUND(G11/H11,2)))</f>
        <v>1041.43</v>
      </c>
      <c r="K11" s="12">
        <f t="shared" ref="K11:K74" si="2">IF(D11=0,"",IF(E11=0,"",IF(G11=0,"",IF(H11=0,"",+I11/F11-1))))</f>
        <v>-0.2702371275611738</v>
      </c>
    </row>
    <row r="12" spans="1:11" x14ac:dyDescent="0.2">
      <c r="B12">
        <f>+'Aggregate Screens'!A7</f>
        <v>8</v>
      </c>
      <c r="C12" t="str">
        <f>+'Aggregate Screens'!B7</f>
        <v>KLICKITAT VALLEY HEALTH</v>
      </c>
      <c r="D12" s="10">
        <f>ROUND(+'Aggregate Screens'!Q7,0)</f>
        <v>2552863</v>
      </c>
      <c r="E12" s="10">
        <f>ROUND(+'Aggregate Screens'!AN7,0)</f>
        <v>1777</v>
      </c>
      <c r="F12" s="11">
        <f t="shared" si="0"/>
        <v>1436.61</v>
      </c>
      <c r="G12" s="10">
        <f>ROUND(+'Aggregate Screens'!Q112,0)</f>
        <v>2397721</v>
      </c>
      <c r="H12" s="10">
        <f>ROUND(+'Aggregate Screens'!AN112,0)</f>
        <v>1281</v>
      </c>
      <c r="I12" s="11">
        <f t="shared" si="1"/>
        <v>1871.76</v>
      </c>
      <c r="K12" s="12">
        <f t="shared" si="2"/>
        <v>0.30290057844508955</v>
      </c>
    </row>
    <row r="13" spans="1:11" x14ac:dyDescent="0.2">
      <c r="B13">
        <f>+'Aggregate Screens'!A8</f>
        <v>10</v>
      </c>
      <c r="C13" t="str">
        <f>+'Aggregate Screens'!B8</f>
        <v>VIRGINIA MASON MEDICAL CENTER</v>
      </c>
      <c r="D13" s="10">
        <f>ROUND(+'Aggregate Screens'!Q8,0)</f>
        <v>108905692</v>
      </c>
      <c r="E13" s="10">
        <f>ROUND(+'Aggregate Screens'!AN8,0)</f>
        <v>72231</v>
      </c>
      <c r="F13" s="11">
        <f t="shared" si="0"/>
        <v>1507.74</v>
      </c>
      <c r="G13" s="10">
        <f>ROUND(+'Aggregate Screens'!Q113,0)</f>
        <v>110732443</v>
      </c>
      <c r="H13" s="10">
        <f>ROUND(+'Aggregate Screens'!AN113,0)</f>
        <v>70317</v>
      </c>
      <c r="I13" s="11">
        <f t="shared" si="1"/>
        <v>1574.76</v>
      </c>
      <c r="K13" s="12">
        <f t="shared" si="2"/>
        <v>4.4450634724819915E-2</v>
      </c>
    </row>
    <row r="14" spans="1:11" x14ac:dyDescent="0.2">
      <c r="B14">
        <f>+'Aggregate Screens'!A9</f>
        <v>14</v>
      </c>
      <c r="C14" t="str">
        <f>+'Aggregate Screens'!B9</f>
        <v>SEATTLE CHILDRENS HOSPITAL</v>
      </c>
      <c r="D14" s="10">
        <f>ROUND(+'Aggregate Screens'!Q9,0)</f>
        <v>88567295</v>
      </c>
      <c r="E14" s="10">
        <f>ROUND(+'Aggregate Screens'!AN9,0)</f>
        <v>30610</v>
      </c>
      <c r="F14" s="11">
        <f t="shared" si="0"/>
        <v>2893.41</v>
      </c>
      <c r="G14" s="10">
        <f>ROUND(+'Aggregate Screens'!Q114,0)</f>
        <v>100080707</v>
      </c>
      <c r="H14" s="10">
        <f>ROUND(+'Aggregate Screens'!AN114,0)</f>
        <v>31340</v>
      </c>
      <c r="I14" s="11">
        <f t="shared" si="1"/>
        <v>3193.39</v>
      </c>
      <c r="K14" s="12">
        <f t="shared" si="2"/>
        <v>0.10367697630131922</v>
      </c>
    </row>
    <row r="15" spans="1:11" x14ac:dyDescent="0.2">
      <c r="B15">
        <f>+'Aggregate Screens'!A10</f>
        <v>20</v>
      </c>
      <c r="C15" t="str">
        <f>+'Aggregate Screens'!B10</f>
        <v>GROUP HEALTH CENTRAL HOSPITAL</v>
      </c>
      <c r="D15" s="10">
        <f>ROUND(+'Aggregate Screens'!Q10,0)</f>
        <v>5814283</v>
      </c>
      <c r="E15" s="10">
        <f>ROUND(+'Aggregate Screens'!AN10,0)</f>
        <v>1260</v>
      </c>
      <c r="F15" s="11">
        <f t="shared" si="0"/>
        <v>4614.51</v>
      </c>
      <c r="G15" s="10">
        <f>ROUND(+'Aggregate Screens'!Q115,0)</f>
        <v>6020376</v>
      </c>
      <c r="H15" s="10">
        <f>ROUND(+'Aggregate Screens'!AN115,0)</f>
        <v>1104</v>
      </c>
      <c r="I15" s="11">
        <f t="shared" si="1"/>
        <v>5453.24</v>
      </c>
      <c r="K15" s="12">
        <f t="shared" si="2"/>
        <v>0.18175927671627101</v>
      </c>
    </row>
    <row r="16" spans="1:11" x14ac:dyDescent="0.2">
      <c r="B16">
        <f>+'Aggregate Screens'!A11</f>
        <v>21</v>
      </c>
      <c r="C16" t="str">
        <f>+'Aggregate Screens'!B11</f>
        <v>NEWPORT HOSPITAL AND HEALTH SERVICES</v>
      </c>
      <c r="D16" s="10">
        <f>ROUND(+'Aggregate Screens'!Q11,0)</f>
        <v>3528289</v>
      </c>
      <c r="E16" s="10">
        <f>ROUND(+'Aggregate Screens'!AN11,0)</f>
        <v>1991</v>
      </c>
      <c r="F16" s="11">
        <f t="shared" si="0"/>
        <v>1772.12</v>
      </c>
      <c r="G16" s="10">
        <f>ROUND(+'Aggregate Screens'!Q116,0)</f>
        <v>3514941</v>
      </c>
      <c r="H16" s="10">
        <f>ROUND(+'Aggregate Screens'!AN116,0)</f>
        <v>1924</v>
      </c>
      <c r="I16" s="11">
        <f t="shared" si="1"/>
        <v>1826.89</v>
      </c>
      <c r="K16" s="12">
        <f t="shared" si="2"/>
        <v>3.0906484888156616E-2</v>
      </c>
    </row>
    <row r="17" spans="2:11" x14ac:dyDescent="0.2">
      <c r="B17">
        <f>+'Aggregate Screens'!A12</f>
        <v>22</v>
      </c>
      <c r="C17" t="str">
        <f>+'Aggregate Screens'!B12</f>
        <v>LOURDES MEDICAL CENTER</v>
      </c>
      <c r="D17" s="10">
        <f>ROUND(+'Aggregate Screens'!Q12,0)</f>
        <v>8914676</v>
      </c>
      <c r="E17" s="10">
        <f>ROUND(+'Aggregate Screens'!AN12,0)</f>
        <v>5695</v>
      </c>
      <c r="F17" s="11">
        <f t="shared" si="0"/>
        <v>1565.35</v>
      </c>
      <c r="G17" s="10">
        <f>ROUND(+'Aggregate Screens'!Q117,0)</f>
        <v>9584183</v>
      </c>
      <c r="H17" s="10">
        <f>ROUND(+'Aggregate Screens'!AN117,0)</f>
        <v>7861</v>
      </c>
      <c r="I17" s="11">
        <f t="shared" si="1"/>
        <v>1219.21</v>
      </c>
      <c r="K17" s="12">
        <f t="shared" si="2"/>
        <v>-0.22112626569137883</v>
      </c>
    </row>
    <row r="18" spans="2:11" x14ac:dyDescent="0.2">
      <c r="B18">
        <f>+'Aggregate Screens'!A13</f>
        <v>23</v>
      </c>
      <c r="C18" t="str">
        <f>+'Aggregate Screens'!B13</f>
        <v>THREE RIVERS HOSPITAL</v>
      </c>
      <c r="D18" s="10">
        <f>ROUND(+'Aggregate Screens'!Q13,0)</f>
        <v>1410274</v>
      </c>
      <c r="E18" s="10">
        <f>ROUND(+'Aggregate Screens'!AN13,0)</f>
        <v>875</v>
      </c>
      <c r="F18" s="11">
        <f t="shared" si="0"/>
        <v>1611.74</v>
      </c>
      <c r="G18" s="10">
        <f>ROUND(+'Aggregate Screens'!Q118,0)</f>
        <v>1433550</v>
      </c>
      <c r="H18" s="10">
        <f>ROUND(+'Aggregate Screens'!AN118,0)</f>
        <v>943</v>
      </c>
      <c r="I18" s="11">
        <f t="shared" si="1"/>
        <v>1520.2</v>
      </c>
      <c r="K18" s="12">
        <f t="shared" si="2"/>
        <v>-5.6795761102907405E-2</v>
      </c>
    </row>
    <row r="19" spans="2:11" x14ac:dyDescent="0.2">
      <c r="B19">
        <f>+'Aggregate Screens'!A14</f>
        <v>26</v>
      </c>
      <c r="C19" t="str">
        <f>+'Aggregate Screens'!B14</f>
        <v>PEACEHEALTH ST JOHN MEDICAL CENTER</v>
      </c>
      <c r="D19" s="10">
        <f>ROUND(+'Aggregate Screens'!Q14,0)</f>
        <v>31912581</v>
      </c>
      <c r="E19" s="10">
        <f>ROUND(+'Aggregate Screens'!AN14,0)</f>
        <v>22828</v>
      </c>
      <c r="F19" s="11">
        <f t="shared" si="0"/>
        <v>1397.96</v>
      </c>
      <c r="G19" s="10">
        <f>ROUND(+'Aggregate Screens'!Q119,0)</f>
        <v>33105020</v>
      </c>
      <c r="H19" s="10">
        <f>ROUND(+'Aggregate Screens'!AN119,0)</f>
        <v>21531</v>
      </c>
      <c r="I19" s="11">
        <f t="shared" si="1"/>
        <v>1537.55</v>
      </c>
      <c r="K19" s="12">
        <f t="shared" si="2"/>
        <v>9.9852642421814686E-2</v>
      </c>
    </row>
    <row r="20" spans="2:11" x14ac:dyDescent="0.2">
      <c r="B20">
        <f>+'Aggregate Screens'!A15</f>
        <v>29</v>
      </c>
      <c r="C20" t="str">
        <f>+'Aggregate Screens'!B15</f>
        <v>HARBORVIEW MEDICAL CENTER</v>
      </c>
      <c r="D20" s="10">
        <f>ROUND(+'Aggregate Screens'!Q15,0)</f>
        <v>102644000</v>
      </c>
      <c r="E20" s="10">
        <f>ROUND(+'Aggregate Screens'!AN15,0)</f>
        <v>43704</v>
      </c>
      <c r="F20" s="11">
        <f t="shared" si="0"/>
        <v>2348.62</v>
      </c>
      <c r="G20" s="10">
        <f>ROUND(+'Aggregate Screens'!Q120,0)</f>
        <v>115666000</v>
      </c>
      <c r="H20" s="10">
        <f>ROUND(+'Aggregate Screens'!AN120,0)</f>
        <v>42448</v>
      </c>
      <c r="I20" s="11">
        <f t="shared" si="1"/>
        <v>2724.89</v>
      </c>
      <c r="K20" s="12">
        <f t="shared" si="2"/>
        <v>0.1602089737803476</v>
      </c>
    </row>
    <row r="21" spans="2:11" x14ac:dyDescent="0.2">
      <c r="B21">
        <f>+'Aggregate Screens'!A16</f>
        <v>32</v>
      </c>
      <c r="C21" t="str">
        <f>+'Aggregate Screens'!B16</f>
        <v>ST JOSEPH MEDICAL CENTER</v>
      </c>
      <c r="D21" s="10">
        <f>ROUND(+'Aggregate Screens'!Q16,0)</f>
        <v>58311054</v>
      </c>
      <c r="E21" s="10">
        <f>ROUND(+'Aggregate Screens'!AN16,0)</f>
        <v>45992</v>
      </c>
      <c r="F21" s="11">
        <f t="shared" si="0"/>
        <v>1267.8499999999999</v>
      </c>
      <c r="G21" s="10">
        <f>ROUND(+'Aggregate Screens'!Q121,0)</f>
        <v>60480495</v>
      </c>
      <c r="H21" s="10">
        <f>ROUND(+'Aggregate Screens'!AN121,0)</f>
        <v>43782</v>
      </c>
      <c r="I21" s="11">
        <f t="shared" si="1"/>
        <v>1381.4</v>
      </c>
      <c r="K21" s="12">
        <f t="shared" si="2"/>
        <v>8.9561067949678774E-2</v>
      </c>
    </row>
    <row r="22" spans="2:11" x14ac:dyDescent="0.2">
      <c r="B22">
        <f>+'Aggregate Screens'!A17</f>
        <v>35</v>
      </c>
      <c r="C22" t="str">
        <f>+'Aggregate Screens'!B17</f>
        <v>ST ELIZABETH HOSPITAL</v>
      </c>
      <c r="D22" s="10">
        <f>ROUND(+'Aggregate Screens'!Q17,0)</f>
        <v>4319315</v>
      </c>
      <c r="E22" s="10">
        <f>ROUND(+'Aggregate Screens'!AN17,0)</f>
        <v>3807</v>
      </c>
      <c r="F22" s="11">
        <f t="shared" si="0"/>
        <v>1134.57</v>
      </c>
      <c r="G22" s="10">
        <f>ROUND(+'Aggregate Screens'!Q122,0)</f>
        <v>4443507</v>
      </c>
      <c r="H22" s="10">
        <f>ROUND(+'Aggregate Screens'!AN122,0)</f>
        <v>3457</v>
      </c>
      <c r="I22" s="11">
        <f t="shared" si="1"/>
        <v>1285.3699999999999</v>
      </c>
      <c r="K22" s="12">
        <f t="shared" si="2"/>
        <v>0.13291379112791635</v>
      </c>
    </row>
    <row r="23" spans="2:11" x14ac:dyDescent="0.2">
      <c r="B23">
        <f>+'Aggregate Screens'!A18</f>
        <v>37</v>
      </c>
      <c r="C23" t="str">
        <f>+'Aggregate Screens'!B18</f>
        <v>DEACONESS HOSPITAL</v>
      </c>
      <c r="D23" s="10">
        <f>ROUND(+'Aggregate Screens'!Q18,0)</f>
        <v>23581126</v>
      </c>
      <c r="E23" s="10">
        <f>ROUND(+'Aggregate Screens'!AN18,0)</f>
        <v>24589</v>
      </c>
      <c r="F23" s="11">
        <f t="shared" si="0"/>
        <v>959.01</v>
      </c>
      <c r="G23" s="10">
        <f>ROUND(+'Aggregate Screens'!Q123,0)</f>
        <v>21299830</v>
      </c>
      <c r="H23" s="10">
        <f>ROUND(+'Aggregate Screens'!AN123,0)</f>
        <v>23505</v>
      </c>
      <c r="I23" s="11">
        <f t="shared" si="1"/>
        <v>906.18</v>
      </c>
      <c r="K23" s="12">
        <f t="shared" si="2"/>
        <v>-5.5088059561422709E-2</v>
      </c>
    </row>
    <row r="24" spans="2:11" x14ac:dyDescent="0.2">
      <c r="B24">
        <f>+'Aggregate Screens'!A19</f>
        <v>38</v>
      </c>
      <c r="C24" t="str">
        <f>+'Aggregate Screens'!B19</f>
        <v>OLYMPIC MEDICAL CENTER</v>
      </c>
      <c r="D24" s="10">
        <f>ROUND(+'Aggregate Screens'!Q19,0)</f>
        <v>18041809</v>
      </c>
      <c r="E24" s="10">
        <f>ROUND(+'Aggregate Screens'!AN19,0)</f>
        <v>12477</v>
      </c>
      <c r="F24" s="11">
        <f t="shared" si="0"/>
        <v>1446.01</v>
      </c>
      <c r="G24" s="10">
        <f>ROUND(+'Aggregate Screens'!Q124,0)</f>
        <v>18925219</v>
      </c>
      <c r="H24" s="10">
        <f>ROUND(+'Aggregate Screens'!AN124,0)</f>
        <v>12980</v>
      </c>
      <c r="I24" s="11">
        <f t="shared" si="1"/>
        <v>1458.03</v>
      </c>
      <c r="K24" s="12">
        <f t="shared" si="2"/>
        <v>8.3125289589975893E-3</v>
      </c>
    </row>
    <row r="25" spans="2:11" x14ac:dyDescent="0.2">
      <c r="B25">
        <f>+'Aggregate Screens'!A20</f>
        <v>39</v>
      </c>
      <c r="C25" t="str">
        <f>+'Aggregate Screens'!B20</f>
        <v>TRIOS HEALTH</v>
      </c>
      <c r="D25" s="10">
        <f>ROUND(+'Aggregate Screens'!Q20,0)</f>
        <v>16279869</v>
      </c>
      <c r="E25" s="10">
        <f>ROUND(+'Aggregate Screens'!AN20,0)</f>
        <v>13397</v>
      </c>
      <c r="F25" s="11">
        <f t="shared" si="0"/>
        <v>1215.19</v>
      </c>
      <c r="G25" s="10">
        <f>ROUND(+'Aggregate Screens'!Q125,0)</f>
        <v>17533562</v>
      </c>
      <c r="H25" s="10">
        <f>ROUND(+'Aggregate Screens'!AN125,0)</f>
        <v>13307</v>
      </c>
      <c r="I25" s="11">
        <f t="shared" si="1"/>
        <v>1317.62</v>
      </c>
      <c r="K25" s="12">
        <f t="shared" si="2"/>
        <v>8.4291345386318106E-2</v>
      </c>
    </row>
    <row r="26" spans="2:11" x14ac:dyDescent="0.2">
      <c r="B26">
        <f>+'Aggregate Screens'!A21</f>
        <v>43</v>
      </c>
      <c r="C26" t="str">
        <f>+'Aggregate Screens'!B21</f>
        <v>WALLA WALLA GENERAL HOSPITAL</v>
      </c>
      <c r="D26" s="10">
        <f>ROUND(+'Aggregate Screens'!Q21,0)</f>
        <v>0</v>
      </c>
      <c r="E26" s="10">
        <f>ROUND(+'Aggregate Screens'!AN21,0)</f>
        <v>0</v>
      </c>
      <c r="F26" s="11" t="str">
        <f t="shared" si="0"/>
        <v/>
      </c>
      <c r="G26" s="10">
        <f>ROUND(+'Aggregate Screens'!Q126,0)</f>
        <v>0</v>
      </c>
      <c r="H26" s="10">
        <f>ROUND(+'Aggregate Screens'!AN126,0)</f>
        <v>0</v>
      </c>
      <c r="I26" s="11" t="str">
        <f t="shared" si="1"/>
        <v/>
      </c>
      <c r="K26" s="12" t="str">
        <f t="shared" si="2"/>
        <v/>
      </c>
    </row>
    <row r="27" spans="2:11" x14ac:dyDescent="0.2">
      <c r="B27">
        <f>+'Aggregate Screens'!A22</f>
        <v>45</v>
      </c>
      <c r="C27" t="str">
        <f>+'Aggregate Screens'!B22</f>
        <v>COLUMBIA BASIN HOSPITAL</v>
      </c>
      <c r="D27" s="10">
        <f>ROUND(+'Aggregate Screens'!Q22,0)</f>
        <v>1668031</v>
      </c>
      <c r="E27" s="10">
        <f>ROUND(+'Aggregate Screens'!AN22,0)</f>
        <v>1016</v>
      </c>
      <c r="F27" s="11">
        <f t="shared" si="0"/>
        <v>1641.76</v>
      </c>
      <c r="G27" s="10">
        <f>ROUND(+'Aggregate Screens'!Q127,0)</f>
        <v>1669632</v>
      </c>
      <c r="H27" s="10">
        <f>ROUND(+'Aggregate Screens'!AN127,0)</f>
        <v>1075</v>
      </c>
      <c r="I27" s="11">
        <f t="shared" si="1"/>
        <v>1553.15</v>
      </c>
      <c r="K27" s="12">
        <f t="shared" si="2"/>
        <v>-5.3972566026702973E-2</v>
      </c>
    </row>
    <row r="28" spans="2:11" x14ac:dyDescent="0.2">
      <c r="B28">
        <f>+'Aggregate Screens'!A23</f>
        <v>46</v>
      </c>
      <c r="C28" t="str">
        <f>+'Aggregate Screens'!B23</f>
        <v>PMH MEDICAL CENTER</v>
      </c>
      <c r="D28" s="10">
        <f>ROUND(+'Aggregate Screens'!Q23,0)</f>
        <v>3282164</v>
      </c>
      <c r="E28" s="10">
        <f>ROUND(+'Aggregate Screens'!AN23,0)</f>
        <v>2055</v>
      </c>
      <c r="F28" s="11">
        <f t="shared" si="0"/>
        <v>1597.16</v>
      </c>
      <c r="G28" s="10">
        <f>ROUND(+'Aggregate Screens'!Q128,0)</f>
        <v>3205632</v>
      </c>
      <c r="H28" s="10">
        <f>ROUND(+'Aggregate Screens'!AN128,0)</f>
        <v>2094</v>
      </c>
      <c r="I28" s="11">
        <f t="shared" si="1"/>
        <v>1530.87</v>
      </c>
      <c r="K28" s="12">
        <f t="shared" si="2"/>
        <v>-4.150492123519256E-2</v>
      </c>
    </row>
    <row r="29" spans="2:11" x14ac:dyDescent="0.2">
      <c r="B29">
        <f>+'Aggregate Screens'!A24</f>
        <v>50</v>
      </c>
      <c r="C29" t="str">
        <f>+'Aggregate Screens'!B24</f>
        <v>PROVIDENCE ST MARY MEDICAL CENTER</v>
      </c>
      <c r="D29" s="10">
        <f>ROUND(+'Aggregate Screens'!Q24,0)</f>
        <v>11030285</v>
      </c>
      <c r="E29" s="10">
        <f>ROUND(+'Aggregate Screens'!AN24,0)</f>
        <v>23451</v>
      </c>
      <c r="F29" s="11">
        <f t="shared" si="0"/>
        <v>470.35</v>
      </c>
      <c r="G29" s="10">
        <f>ROUND(+'Aggregate Screens'!Q129,0)</f>
        <v>11647819</v>
      </c>
      <c r="H29" s="10">
        <f>ROUND(+'Aggregate Screens'!AN129,0)</f>
        <v>9836</v>
      </c>
      <c r="I29" s="11">
        <f t="shared" si="1"/>
        <v>1184.2</v>
      </c>
      <c r="K29" s="12">
        <f t="shared" si="2"/>
        <v>1.5176995854151163</v>
      </c>
    </row>
    <row r="30" spans="2:11" x14ac:dyDescent="0.2">
      <c r="B30">
        <f>+'Aggregate Screens'!A25</f>
        <v>54</v>
      </c>
      <c r="C30" t="str">
        <f>+'Aggregate Screens'!B25</f>
        <v>FORKS COMMUNITY HOSPITAL</v>
      </c>
      <c r="D30" s="10">
        <f>ROUND(+'Aggregate Screens'!Q25,0)</f>
        <v>0</v>
      </c>
      <c r="E30" s="10">
        <f>ROUND(+'Aggregate Screens'!AN25,0)</f>
        <v>0</v>
      </c>
      <c r="F30" s="11" t="str">
        <f t="shared" si="0"/>
        <v/>
      </c>
      <c r="G30" s="10">
        <f>ROUND(+'Aggregate Screens'!Q130,0)</f>
        <v>0</v>
      </c>
      <c r="H30" s="10">
        <f>ROUND(+'Aggregate Screens'!AN130,0)</f>
        <v>0</v>
      </c>
      <c r="I30" s="11" t="str">
        <f t="shared" si="1"/>
        <v/>
      </c>
      <c r="K30" s="12" t="str">
        <f t="shared" si="2"/>
        <v/>
      </c>
    </row>
    <row r="31" spans="2:11" x14ac:dyDescent="0.2">
      <c r="B31">
        <f>+'Aggregate Screens'!A26</f>
        <v>56</v>
      </c>
      <c r="C31" t="str">
        <f>+'Aggregate Screens'!B26</f>
        <v>WILLAPA HARBOR HOSPITAL</v>
      </c>
      <c r="D31" s="10">
        <f>ROUND(+'Aggregate Screens'!Q26,0)</f>
        <v>2624875</v>
      </c>
      <c r="E31" s="10">
        <f>ROUND(+'Aggregate Screens'!AN26,0)</f>
        <v>1945</v>
      </c>
      <c r="F31" s="11">
        <f t="shared" si="0"/>
        <v>1349.55</v>
      </c>
      <c r="G31" s="10">
        <f>ROUND(+'Aggregate Screens'!Q131,0)</f>
        <v>2299805</v>
      </c>
      <c r="H31" s="10">
        <f>ROUND(+'Aggregate Screens'!AN131,0)</f>
        <v>1010</v>
      </c>
      <c r="I31" s="11">
        <f t="shared" si="1"/>
        <v>2277.0300000000002</v>
      </c>
      <c r="K31" s="12">
        <f t="shared" si="2"/>
        <v>0.68725130599088602</v>
      </c>
    </row>
    <row r="32" spans="2:11" x14ac:dyDescent="0.2">
      <c r="B32">
        <f>+'Aggregate Screens'!A27</f>
        <v>58</v>
      </c>
      <c r="C32" t="str">
        <f>+'Aggregate Screens'!B27</f>
        <v>YAKIMA VALLEY MEMORIAL HOSPITAL</v>
      </c>
      <c r="D32" s="10">
        <f>ROUND(+'Aggregate Screens'!Q27,0)</f>
        <v>37706116</v>
      </c>
      <c r="E32" s="10">
        <f>ROUND(+'Aggregate Screens'!AN27,0)</f>
        <v>34726</v>
      </c>
      <c r="F32" s="11">
        <f t="shared" si="0"/>
        <v>1085.82</v>
      </c>
      <c r="G32" s="10">
        <f>ROUND(+'Aggregate Screens'!Q132,0)</f>
        <v>39938766</v>
      </c>
      <c r="H32" s="10">
        <f>ROUND(+'Aggregate Screens'!AN132,0)</f>
        <v>33150</v>
      </c>
      <c r="I32" s="11">
        <f t="shared" si="1"/>
        <v>1204.79</v>
      </c>
      <c r="K32" s="12">
        <f t="shared" si="2"/>
        <v>0.10956696321673953</v>
      </c>
    </row>
    <row r="33" spans="2:11" x14ac:dyDescent="0.2">
      <c r="B33">
        <f>+'Aggregate Screens'!A28</f>
        <v>63</v>
      </c>
      <c r="C33" t="str">
        <f>+'Aggregate Screens'!B28</f>
        <v>GRAYS HARBOR COMMUNITY HOSPITAL</v>
      </c>
      <c r="D33" s="10">
        <f>ROUND(+'Aggregate Screens'!Q28,0)</f>
        <v>15847970</v>
      </c>
      <c r="E33" s="10">
        <f>ROUND(+'Aggregate Screens'!AN28,0)</f>
        <v>11451</v>
      </c>
      <c r="F33" s="11">
        <f t="shared" si="0"/>
        <v>1383.98</v>
      </c>
      <c r="G33" s="10">
        <f>ROUND(+'Aggregate Screens'!Q133,0)</f>
        <v>14346648</v>
      </c>
      <c r="H33" s="10">
        <f>ROUND(+'Aggregate Screens'!AN133,0)</f>
        <v>10592</v>
      </c>
      <c r="I33" s="11">
        <f t="shared" si="1"/>
        <v>1354.48</v>
      </c>
      <c r="K33" s="12">
        <f t="shared" si="2"/>
        <v>-2.1315336926834183E-2</v>
      </c>
    </row>
    <row r="34" spans="2:11" x14ac:dyDescent="0.2">
      <c r="B34">
        <f>+'Aggregate Screens'!A29</f>
        <v>78</v>
      </c>
      <c r="C34" t="str">
        <f>+'Aggregate Screens'!B29</f>
        <v>SAMARITAN HEALTHCARE</v>
      </c>
      <c r="D34" s="10">
        <f>ROUND(+'Aggregate Screens'!Q29,0)</f>
        <v>6913516</v>
      </c>
      <c r="E34" s="10">
        <f>ROUND(+'Aggregate Screens'!AN29,0)</f>
        <v>5725</v>
      </c>
      <c r="F34" s="11">
        <f t="shared" si="0"/>
        <v>1207.5999999999999</v>
      </c>
      <c r="G34" s="10">
        <f>ROUND(+'Aggregate Screens'!Q134,0)</f>
        <v>7206550</v>
      </c>
      <c r="H34" s="10">
        <f>ROUND(+'Aggregate Screens'!AN134,0)</f>
        <v>5653</v>
      </c>
      <c r="I34" s="11">
        <f t="shared" si="1"/>
        <v>1274.82</v>
      </c>
      <c r="K34" s="12">
        <f t="shared" si="2"/>
        <v>5.5664127194435364E-2</v>
      </c>
    </row>
    <row r="35" spans="2:11" x14ac:dyDescent="0.2">
      <c r="B35">
        <f>+'Aggregate Screens'!A30</f>
        <v>79</v>
      </c>
      <c r="C35" t="str">
        <f>+'Aggregate Screens'!B30</f>
        <v>OCEAN BEACH HOSPITAL</v>
      </c>
      <c r="D35" s="10">
        <f>ROUND(+'Aggregate Screens'!Q30,0)</f>
        <v>0</v>
      </c>
      <c r="E35" s="10">
        <f>ROUND(+'Aggregate Screens'!AN30,0)</f>
        <v>0</v>
      </c>
      <c r="F35" s="11" t="str">
        <f t="shared" si="0"/>
        <v/>
      </c>
      <c r="G35" s="10">
        <f>ROUND(+'Aggregate Screens'!Q135,0)</f>
        <v>2995297</v>
      </c>
      <c r="H35" s="10">
        <f>ROUND(+'Aggregate Screens'!AN135,0)</f>
        <v>1211</v>
      </c>
      <c r="I35" s="11">
        <f t="shared" si="1"/>
        <v>2473.41</v>
      </c>
      <c r="K35" s="12" t="str">
        <f t="shared" si="2"/>
        <v/>
      </c>
    </row>
    <row r="36" spans="2:11" x14ac:dyDescent="0.2">
      <c r="B36">
        <f>+'Aggregate Screens'!A31</f>
        <v>80</v>
      </c>
      <c r="C36" t="str">
        <f>+'Aggregate Screens'!B31</f>
        <v>ODESSA MEMORIAL HEALTHCARE CENTER</v>
      </c>
      <c r="D36" s="10">
        <f>ROUND(+'Aggregate Screens'!Q31,0)</f>
        <v>787520</v>
      </c>
      <c r="E36" s="10">
        <f>ROUND(+'Aggregate Screens'!AN31,0)</f>
        <v>103</v>
      </c>
      <c r="F36" s="11">
        <f t="shared" si="0"/>
        <v>7645.83</v>
      </c>
      <c r="G36" s="10">
        <f>ROUND(+'Aggregate Screens'!Q136,0)</f>
        <v>804323</v>
      </c>
      <c r="H36" s="10">
        <f>ROUND(+'Aggregate Screens'!AN136,0)</f>
        <v>103</v>
      </c>
      <c r="I36" s="11">
        <f t="shared" si="1"/>
        <v>7808.96</v>
      </c>
      <c r="K36" s="12">
        <f t="shared" si="2"/>
        <v>2.1335813116430735E-2</v>
      </c>
    </row>
    <row r="37" spans="2:11" x14ac:dyDescent="0.2">
      <c r="B37">
        <f>+'Aggregate Screens'!A32</f>
        <v>81</v>
      </c>
      <c r="C37" t="str">
        <f>+'Aggregate Screens'!B32</f>
        <v>MULTICARE GOOD SAMARITAN</v>
      </c>
      <c r="D37" s="10">
        <f>ROUND(+'Aggregate Screens'!Q32,0)</f>
        <v>39838121</v>
      </c>
      <c r="E37" s="10">
        <f>ROUND(+'Aggregate Screens'!AN32,0)</f>
        <v>28945</v>
      </c>
      <c r="F37" s="11">
        <f t="shared" si="0"/>
        <v>1376.34</v>
      </c>
      <c r="G37" s="10">
        <f>ROUND(+'Aggregate Screens'!Q137,0)</f>
        <v>40565373</v>
      </c>
      <c r="H37" s="10">
        <f>ROUND(+'Aggregate Screens'!AN137,0)</f>
        <v>30512</v>
      </c>
      <c r="I37" s="11">
        <f t="shared" si="1"/>
        <v>1329.49</v>
      </c>
      <c r="K37" s="12">
        <f t="shared" si="2"/>
        <v>-3.4039554179926435E-2</v>
      </c>
    </row>
    <row r="38" spans="2:11" x14ac:dyDescent="0.2">
      <c r="B38">
        <f>+'Aggregate Screens'!A33</f>
        <v>82</v>
      </c>
      <c r="C38" t="str">
        <f>+'Aggregate Screens'!B33</f>
        <v>GARFIELD COUNTY MEMORIAL HOSPITAL</v>
      </c>
      <c r="D38" s="10">
        <f>ROUND(+'Aggregate Screens'!Q33,0)</f>
        <v>905956</v>
      </c>
      <c r="E38" s="10">
        <f>ROUND(+'Aggregate Screens'!AN33,0)</f>
        <v>130</v>
      </c>
      <c r="F38" s="11">
        <f t="shared" si="0"/>
        <v>6968.89</v>
      </c>
      <c r="G38" s="10">
        <f>ROUND(+'Aggregate Screens'!Q138,0)</f>
        <v>884523</v>
      </c>
      <c r="H38" s="10">
        <f>ROUND(+'Aggregate Screens'!AN138,0)</f>
        <v>131</v>
      </c>
      <c r="I38" s="11">
        <f t="shared" si="1"/>
        <v>6752.08</v>
      </c>
      <c r="K38" s="12">
        <f t="shared" si="2"/>
        <v>-3.1111123866211177E-2</v>
      </c>
    </row>
    <row r="39" spans="2:11" x14ac:dyDescent="0.2">
      <c r="B39">
        <f>+'Aggregate Screens'!A34</f>
        <v>84</v>
      </c>
      <c r="C39" t="str">
        <f>+'Aggregate Screens'!B34</f>
        <v>PROVIDENCE REGIONAL MEDICAL CENTER EVERETT</v>
      </c>
      <c r="D39" s="10">
        <f>ROUND(+'Aggregate Screens'!Q34,0)</f>
        <v>56076732</v>
      </c>
      <c r="E39" s="10">
        <f>ROUND(+'Aggregate Screens'!AN34,0)</f>
        <v>75807</v>
      </c>
      <c r="F39" s="11">
        <f t="shared" si="0"/>
        <v>739.73</v>
      </c>
      <c r="G39" s="10">
        <f>ROUND(+'Aggregate Screens'!Q139,0)</f>
        <v>58464728</v>
      </c>
      <c r="H39" s="10">
        <f>ROUND(+'Aggregate Screens'!AN139,0)</f>
        <v>49191</v>
      </c>
      <c r="I39" s="11">
        <f t="shared" si="1"/>
        <v>1188.52</v>
      </c>
      <c r="K39" s="12">
        <f t="shared" si="2"/>
        <v>0.6066943344193152</v>
      </c>
    </row>
    <row r="40" spans="2:11" x14ac:dyDescent="0.2">
      <c r="B40">
        <f>+'Aggregate Screens'!A35</f>
        <v>85</v>
      </c>
      <c r="C40" t="str">
        <f>+'Aggregate Screens'!B35</f>
        <v>JEFFERSON HEALTHCARE</v>
      </c>
      <c r="D40" s="10">
        <f>ROUND(+'Aggregate Screens'!Q35,0)</f>
        <v>8486676</v>
      </c>
      <c r="E40" s="10">
        <f>ROUND(+'Aggregate Screens'!AN35,0)</f>
        <v>4691</v>
      </c>
      <c r="F40" s="11">
        <f t="shared" si="0"/>
        <v>1809.14</v>
      </c>
      <c r="G40" s="10">
        <f>ROUND(+'Aggregate Screens'!Q140,0)</f>
        <v>8951413</v>
      </c>
      <c r="H40" s="10">
        <f>ROUND(+'Aggregate Screens'!AN140,0)</f>
        <v>4845</v>
      </c>
      <c r="I40" s="11">
        <f t="shared" si="1"/>
        <v>1847.56</v>
      </c>
      <c r="K40" s="12">
        <f t="shared" si="2"/>
        <v>2.1236609659838201E-2</v>
      </c>
    </row>
    <row r="41" spans="2:11" x14ac:dyDescent="0.2">
      <c r="B41">
        <f>+'Aggregate Screens'!A36</f>
        <v>96</v>
      </c>
      <c r="C41" t="str">
        <f>+'Aggregate Screens'!B36</f>
        <v>SKYLINE HOSPITAL</v>
      </c>
      <c r="D41" s="10">
        <f>ROUND(+'Aggregate Screens'!Q36,0)</f>
        <v>2015035</v>
      </c>
      <c r="E41" s="10">
        <f>ROUND(+'Aggregate Screens'!AN36,0)</f>
        <v>1282</v>
      </c>
      <c r="F41" s="11">
        <f t="shared" si="0"/>
        <v>1571.79</v>
      </c>
      <c r="G41" s="10">
        <f>ROUND(+'Aggregate Screens'!Q141,0)</f>
        <v>2149083</v>
      </c>
      <c r="H41" s="10">
        <f>ROUND(+'Aggregate Screens'!AN141,0)</f>
        <v>1213</v>
      </c>
      <c r="I41" s="11">
        <f t="shared" si="1"/>
        <v>1771.71</v>
      </c>
      <c r="K41" s="12">
        <f t="shared" si="2"/>
        <v>0.12719256389212297</v>
      </c>
    </row>
    <row r="42" spans="2:11" x14ac:dyDescent="0.2">
      <c r="B42">
        <f>+'Aggregate Screens'!A37</f>
        <v>102</v>
      </c>
      <c r="C42" t="str">
        <f>+'Aggregate Screens'!B37</f>
        <v>YAKIMA REGIONAL MEDICAL AND CARDIAC CENTER</v>
      </c>
      <c r="D42" s="10">
        <f>ROUND(+'Aggregate Screens'!Q37,0)</f>
        <v>11469852</v>
      </c>
      <c r="E42" s="10">
        <f>ROUND(+'Aggregate Screens'!AN37,0)</f>
        <v>13611</v>
      </c>
      <c r="F42" s="11">
        <f t="shared" si="0"/>
        <v>842.69</v>
      </c>
      <c r="G42" s="10">
        <f>ROUND(+'Aggregate Screens'!Q142,0)</f>
        <v>9668111</v>
      </c>
      <c r="H42" s="10">
        <f>ROUND(+'Aggregate Screens'!AN142,0)</f>
        <v>12486</v>
      </c>
      <c r="I42" s="11">
        <f t="shared" si="1"/>
        <v>774.32</v>
      </c>
      <c r="K42" s="12">
        <f t="shared" si="2"/>
        <v>-8.113303824656759E-2</v>
      </c>
    </row>
    <row r="43" spans="2:11" x14ac:dyDescent="0.2">
      <c r="B43">
        <f>+'Aggregate Screens'!A38</f>
        <v>104</v>
      </c>
      <c r="C43" t="str">
        <f>+'Aggregate Screens'!B38</f>
        <v>VALLEY GENERAL HOSPITAL</v>
      </c>
      <c r="D43" s="10">
        <f>ROUND(+'Aggregate Screens'!Q38,0)</f>
        <v>0</v>
      </c>
      <c r="E43" s="10">
        <f>ROUND(+'Aggregate Screens'!AN38,0)</f>
        <v>0</v>
      </c>
      <c r="F43" s="11" t="str">
        <f t="shared" si="0"/>
        <v/>
      </c>
      <c r="G43" s="10">
        <f>ROUND(+'Aggregate Screens'!Q143,0)</f>
        <v>0</v>
      </c>
      <c r="H43" s="10">
        <f>ROUND(+'Aggregate Screens'!AN143,0)</f>
        <v>0</v>
      </c>
      <c r="I43" s="11" t="str">
        <f t="shared" si="1"/>
        <v/>
      </c>
      <c r="K43" s="12" t="str">
        <f t="shared" si="2"/>
        <v/>
      </c>
    </row>
    <row r="44" spans="2:11" x14ac:dyDescent="0.2">
      <c r="B44">
        <f>+'Aggregate Screens'!A39</f>
        <v>106</v>
      </c>
      <c r="C44" t="str">
        <f>+'Aggregate Screens'!B39</f>
        <v>CASCADE VALLEY HOSPITAL</v>
      </c>
      <c r="D44" s="10">
        <f>ROUND(+'Aggregate Screens'!Q39,0)</f>
        <v>4231520</v>
      </c>
      <c r="E44" s="10">
        <f>ROUND(+'Aggregate Screens'!AN39,0)</f>
        <v>4364</v>
      </c>
      <c r="F44" s="11">
        <f t="shared" si="0"/>
        <v>969.64</v>
      </c>
      <c r="G44" s="10">
        <f>ROUND(+'Aggregate Screens'!Q144,0)</f>
        <v>4341507</v>
      </c>
      <c r="H44" s="10">
        <f>ROUND(+'Aggregate Screens'!AN144,0)</f>
        <v>3957</v>
      </c>
      <c r="I44" s="11">
        <f t="shared" si="1"/>
        <v>1097.17</v>
      </c>
      <c r="K44" s="12">
        <f t="shared" si="2"/>
        <v>0.13152303947856936</v>
      </c>
    </row>
    <row r="45" spans="2:11" x14ac:dyDescent="0.2">
      <c r="B45">
        <f>+'Aggregate Screens'!A40</f>
        <v>107</v>
      </c>
      <c r="C45" t="str">
        <f>+'Aggregate Screens'!B40</f>
        <v>NORTH VALLEY HOSPITAL</v>
      </c>
      <c r="D45" s="10">
        <f>ROUND(+'Aggregate Screens'!Q40,0)</f>
        <v>2377567</v>
      </c>
      <c r="E45" s="10">
        <f>ROUND(+'Aggregate Screens'!AN40,0)</f>
        <v>2329</v>
      </c>
      <c r="F45" s="11">
        <f t="shared" si="0"/>
        <v>1020.85</v>
      </c>
      <c r="G45" s="10">
        <f>ROUND(+'Aggregate Screens'!Q145,0)</f>
        <v>2377567</v>
      </c>
      <c r="H45" s="10">
        <f>ROUND(+'Aggregate Screens'!AN145,0)</f>
        <v>2549</v>
      </c>
      <c r="I45" s="11">
        <f t="shared" si="1"/>
        <v>932.74</v>
      </c>
      <c r="K45" s="12">
        <f t="shared" si="2"/>
        <v>-8.6310427584855742E-2</v>
      </c>
    </row>
    <row r="46" spans="2:11" x14ac:dyDescent="0.2">
      <c r="B46">
        <f>+'Aggregate Screens'!A41</f>
        <v>108</v>
      </c>
      <c r="C46" t="str">
        <f>+'Aggregate Screens'!B41</f>
        <v>TRI-STATE MEMORIAL HOSPITAL</v>
      </c>
      <c r="D46" s="10">
        <f>ROUND(+'Aggregate Screens'!Q41,0)</f>
        <v>4825086</v>
      </c>
      <c r="E46" s="10">
        <f>ROUND(+'Aggregate Screens'!AN41,0)</f>
        <v>5258</v>
      </c>
      <c r="F46" s="11">
        <f t="shared" si="0"/>
        <v>917.67</v>
      </c>
      <c r="G46" s="10">
        <f>ROUND(+'Aggregate Screens'!Q146,0)</f>
        <v>4413597</v>
      </c>
      <c r="H46" s="10">
        <f>ROUND(+'Aggregate Screens'!AN146,0)</f>
        <v>5633</v>
      </c>
      <c r="I46" s="11">
        <f t="shared" si="1"/>
        <v>783.53</v>
      </c>
      <c r="K46" s="12">
        <f t="shared" si="2"/>
        <v>-0.14617455076443597</v>
      </c>
    </row>
    <row r="47" spans="2:11" x14ac:dyDescent="0.2">
      <c r="B47">
        <f>+'Aggregate Screens'!A42</f>
        <v>111</v>
      </c>
      <c r="C47" t="str">
        <f>+'Aggregate Screens'!B42</f>
        <v>EAST ADAMS RURAL HEALTHCARE</v>
      </c>
      <c r="D47" s="10">
        <f>ROUND(+'Aggregate Screens'!Q42,0)</f>
        <v>497008</v>
      </c>
      <c r="E47" s="10">
        <f>ROUND(+'Aggregate Screens'!AN42,0)</f>
        <v>285</v>
      </c>
      <c r="F47" s="11">
        <f t="shared" si="0"/>
        <v>1743.89</v>
      </c>
      <c r="G47" s="10">
        <f>ROUND(+'Aggregate Screens'!Q147,0)</f>
        <v>485645</v>
      </c>
      <c r="H47" s="10">
        <f>ROUND(+'Aggregate Screens'!AN147,0)</f>
        <v>318</v>
      </c>
      <c r="I47" s="11">
        <f t="shared" si="1"/>
        <v>1527.19</v>
      </c>
      <c r="K47" s="12">
        <f t="shared" si="2"/>
        <v>-0.12426242480890426</v>
      </c>
    </row>
    <row r="48" spans="2:11" x14ac:dyDescent="0.2">
      <c r="B48">
        <f>+'Aggregate Screens'!A43</f>
        <v>125</v>
      </c>
      <c r="C48" t="str">
        <f>+'Aggregate Screens'!B43</f>
        <v>OTHELLO COMMUNITY HOSPITAL</v>
      </c>
      <c r="D48" s="10">
        <f>ROUND(+'Aggregate Screens'!Q43,0)</f>
        <v>0</v>
      </c>
      <c r="E48" s="10">
        <f>ROUND(+'Aggregate Screens'!AN43,0)</f>
        <v>0</v>
      </c>
      <c r="F48" s="11" t="str">
        <f t="shared" si="0"/>
        <v/>
      </c>
      <c r="G48" s="10">
        <f>ROUND(+'Aggregate Screens'!Q148,0)</f>
        <v>0</v>
      </c>
      <c r="H48" s="10">
        <f>ROUND(+'Aggregate Screens'!AN148,0)</f>
        <v>0</v>
      </c>
      <c r="I48" s="11" t="str">
        <f t="shared" si="1"/>
        <v/>
      </c>
      <c r="K48" s="12" t="str">
        <f t="shared" si="2"/>
        <v/>
      </c>
    </row>
    <row r="49" spans="2:11" x14ac:dyDescent="0.2">
      <c r="B49">
        <f>+'Aggregate Screens'!A44</f>
        <v>126</v>
      </c>
      <c r="C49" t="str">
        <f>+'Aggregate Screens'!B44</f>
        <v>HIGHLINE MEDICAL CENTER</v>
      </c>
      <c r="D49" s="10">
        <f>ROUND(+'Aggregate Screens'!Q44,0)</f>
        <v>26249804</v>
      </c>
      <c r="E49" s="10">
        <f>ROUND(+'Aggregate Screens'!AN44,0)</f>
        <v>17455</v>
      </c>
      <c r="F49" s="11">
        <f t="shared" si="0"/>
        <v>1503.86</v>
      </c>
      <c r="G49" s="10">
        <f>ROUND(+'Aggregate Screens'!Q149,0)</f>
        <v>15184432</v>
      </c>
      <c r="H49" s="10">
        <f>ROUND(+'Aggregate Screens'!AN149,0)</f>
        <v>9121</v>
      </c>
      <c r="I49" s="11">
        <f t="shared" si="1"/>
        <v>1664.78</v>
      </c>
      <c r="K49" s="12">
        <f t="shared" si="2"/>
        <v>0.10700464138949117</v>
      </c>
    </row>
    <row r="50" spans="2:11" x14ac:dyDescent="0.2">
      <c r="B50">
        <f>+'Aggregate Screens'!A45</f>
        <v>128</v>
      </c>
      <c r="C50" t="str">
        <f>+'Aggregate Screens'!B45</f>
        <v>UNIVERSITY OF WASHINGTON MEDICAL CENTER</v>
      </c>
      <c r="D50" s="10">
        <f>ROUND(+'Aggregate Screens'!Q45,0)</f>
        <v>94398513</v>
      </c>
      <c r="E50" s="10">
        <f>ROUND(+'Aggregate Screens'!AN45,0)</f>
        <v>50232</v>
      </c>
      <c r="F50" s="11">
        <f t="shared" si="0"/>
        <v>1879.25</v>
      </c>
      <c r="G50" s="10">
        <f>ROUND(+'Aggregate Screens'!Q150,0)</f>
        <v>109587568</v>
      </c>
      <c r="H50" s="10">
        <f>ROUND(+'Aggregate Screens'!AN150,0)</f>
        <v>51747</v>
      </c>
      <c r="I50" s="11">
        <f t="shared" si="1"/>
        <v>2117.7600000000002</v>
      </c>
      <c r="K50" s="12">
        <f t="shared" si="2"/>
        <v>0.1269176533191434</v>
      </c>
    </row>
    <row r="51" spans="2:11" x14ac:dyDescent="0.2">
      <c r="B51">
        <f>+'Aggregate Screens'!A46</f>
        <v>129</v>
      </c>
      <c r="C51" t="str">
        <f>+'Aggregate Screens'!B46</f>
        <v>QUINCY VALLEY MEDICAL CENTER</v>
      </c>
      <c r="D51" s="10">
        <f>ROUND(+'Aggregate Screens'!Q46,0)</f>
        <v>838735</v>
      </c>
      <c r="E51" s="10">
        <f>ROUND(+'Aggregate Screens'!AN46,0)</f>
        <v>391</v>
      </c>
      <c r="F51" s="11">
        <f t="shared" si="0"/>
        <v>2145.1</v>
      </c>
      <c r="G51" s="10">
        <f>ROUND(+'Aggregate Screens'!Q151,0)</f>
        <v>0</v>
      </c>
      <c r="H51" s="10">
        <f>ROUND(+'Aggregate Screens'!AN151,0)</f>
        <v>0</v>
      </c>
      <c r="I51" s="11" t="str">
        <f t="shared" si="1"/>
        <v/>
      </c>
      <c r="K51" s="12" t="str">
        <f t="shared" si="2"/>
        <v/>
      </c>
    </row>
    <row r="52" spans="2:11" x14ac:dyDescent="0.2">
      <c r="B52">
        <f>+'Aggregate Screens'!A47</f>
        <v>130</v>
      </c>
      <c r="C52" t="str">
        <f>+'Aggregate Screens'!B47</f>
        <v>UW MEDICINE/NORTHWEST HOSPITAL</v>
      </c>
      <c r="D52" s="10">
        <f>ROUND(+'Aggregate Screens'!Q47,0)</f>
        <v>26862013</v>
      </c>
      <c r="E52" s="10">
        <f>ROUND(+'Aggregate Screens'!AN47,0)</f>
        <v>22493</v>
      </c>
      <c r="F52" s="11">
        <f t="shared" si="0"/>
        <v>1194.24</v>
      </c>
      <c r="G52" s="10">
        <f>ROUND(+'Aggregate Screens'!Q152,0)</f>
        <v>30030083</v>
      </c>
      <c r="H52" s="10">
        <f>ROUND(+'Aggregate Screens'!AN152,0)</f>
        <v>23935</v>
      </c>
      <c r="I52" s="11">
        <f t="shared" si="1"/>
        <v>1254.6500000000001</v>
      </c>
      <c r="K52" s="12">
        <f t="shared" si="2"/>
        <v>5.0584472132904734E-2</v>
      </c>
    </row>
    <row r="53" spans="2:11" x14ac:dyDescent="0.2">
      <c r="B53">
        <f>+'Aggregate Screens'!A48</f>
        <v>131</v>
      </c>
      <c r="C53" t="str">
        <f>+'Aggregate Screens'!B48</f>
        <v>OVERLAKE HOSPITAL MEDICAL CENTER</v>
      </c>
      <c r="D53" s="10">
        <f>ROUND(+'Aggregate Screens'!Q48,0)</f>
        <v>41346887</v>
      </c>
      <c r="E53" s="10">
        <f>ROUND(+'Aggregate Screens'!AN48,0)</f>
        <v>38887</v>
      </c>
      <c r="F53" s="11">
        <f t="shared" si="0"/>
        <v>1063.26</v>
      </c>
      <c r="G53" s="10">
        <f>ROUND(+'Aggregate Screens'!Q153,0)</f>
        <v>45776275</v>
      </c>
      <c r="H53" s="10">
        <f>ROUND(+'Aggregate Screens'!AN153,0)</f>
        <v>36167</v>
      </c>
      <c r="I53" s="11">
        <f t="shared" si="1"/>
        <v>1265.69</v>
      </c>
      <c r="K53" s="12">
        <f t="shared" si="2"/>
        <v>0.19038617083309828</v>
      </c>
    </row>
    <row r="54" spans="2:11" x14ac:dyDescent="0.2">
      <c r="B54">
        <f>+'Aggregate Screens'!A49</f>
        <v>132</v>
      </c>
      <c r="C54" t="str">
        <f>+'Aggregate Screens'!B49</f>
        <v>ST CLARE HOSPITAL</v>
      </c>
      <c r="D54" s="10">
        <f>ROUND(+'Aggregate Screens'!Q49,0)</f>
        <v>13990139</v>
      </c>
      <c r="E54" s="10">
        <f>ROUND(+'Aggregate Screens'!AN49,0)</f>
        <v>12826</v>
      </c>
      <c r="F54" s="11">
        <f t="shared" si="0"/>
        <v>1090.76</v>
      </c>
      <c r="G54" s="10">
        <f>ROUND(+'Aggregate Screens'!Q154,0)</f>
        <v>13815201</v>
      </c>
      <c r="H54" s="10">
        <f>ROUND(+'Aggregate Screens'!AN154,0)</f>
        <v>11781</v>
      </c>
      <c r="I54" s="11">
        <f t="shared" si="1"/>
        <v>1172.67</v>
      </c>
      <c r="K54" s="12">
        <f t="shared" si="2"/>
        <v>7.5094429572041488E-2</v>
      </c>
    </row>
    <row r="55" spans="2:11" x14ac:dyDescent="0.2">
      <c r="B55">
        <f>+'Aggregate Screens'!A50</f>
        <v>134</v>
      </c>
      <c r="C55" t="str">
        <f>+'Aggregate Screens'!B50</f>
        <v>ISLAND HOSPITAL</v>
      </c>
      <c r="D55" s="10">
        <f>ROUND(+'Aggregate Screens'!Q50,0)</f>
        <v>8513694</v>
      </c>
      <c r="E55" s="10">
        <f>ROUND(+'Aggregate Screens'!AN50,0)</f>
        <v>9561</v>
      </c>
      <c r="F55" s="11">
        <f t="shared" si="0"/>
        <v>890.46</v>
      </c>
      <c r="G55" s="10">
        <f>ROUND(+'Aggregate Screens'!Q155,0)</f>
        <v>9083167</v>
      </c>
      <c r="H55" s="10">
        <f>ROUND(+'Aggregate Screens'!AN155,0)</f>
        <v>9429</v>
      </c>
      <c r="I55" s="11">
        <f t="shared" si="1"/>
        <v>963.32</v>
      </c>
      <c r="K55" s="12">
        <f t="shared" si="2"/>
        <v>8.1822878063023685E-2</v>
      </c>
    </row>
    <row r="56" spans="2:11" x14ac:dyDescent="0.2">
      <c r="B56">
        <f>+'Aggregate Screens'!A51</f>
        <v>137</v>
      </c>
      <c r="C56" t="str">
        <f>+'Aggregate Screens'!B51</f>
        <v>LINCOLN HOSPITAL</v>
      </c>
      <c r="D56" s="10">
        <f>ROUND(+'Aggregate Screens'!Q51,0)</f>
        <v>3256148</v>
      </c>
      <c r="E56" s="10">
        <f>ROUND(+'Aggregate Screens'!AN51,0)</f>
        <v>1220</v>
      </c>
      <c r="F56" s="11">
        <f t="shared" si="0"/>
        <v>2668.97</v>
      </c>
      <c r="G56" s="10">
        <f>ROUND(+'Aggregate Screens'!Q156,0)</f>
        <v>2814482</v>
      </c>
      <c r="H56" s="10">
        <f>ROUND(+'Aggregate Screens'!AN156,0)</f>
        <v>1029</v>
      </c>
      <c r="I56" s="11">
        <f t="shared" si="1"/>
        <v>2735.16</v>
      </c>
      <c r="K56" s="12">
        <f t="shared" si="2"/>
        <v>2.4799829147573726E-2</v>
      </c>
    </row>
    <row r="57" spans="2:11" x14ac:dyDescent="0.2">
      <c r="B57">
        <f>+'Aggregate Screens'!A52</f>
        <v>138</v>
      </c>
      <c r="C57" t="str">
        <f>+'Aggregate Screens'!B52</f>
        <v>SWEDISH EDMONDS</v>
      </c>
      <c r="D57" s="10">
        <f>ROUND(+'Aggregate Screens'!Q52,0)</f>
        <v>22078932</v>
      </c>
      <c r="E57" s="10">
        <f>ROUND(+'Aggregate Screens'!AN52,0)</f>
        <v>9622</v>
      </c>
      <c r="F57" s="11">
        <f t="shared" si="0"/>
        <v>2294.63</v>
      </c>
      <c r="G57" s="10">
        <f>ROUND(+'Aggregate Screens'!Q157,0)</f>
        <v>21099669</v>
      </c>
      <c r="H57" s="10">
        <f>ROUND(+'Aggregate Screens'!AN157,0)</f>
        <v>17222</v>
      </c>
      <c r="I57" s="11">
        <f t="shared" si="1"/>
        <v>1225.1600000000001</v>
      </c>
      <c r="K57" s="12">
        <f t="shared" si="2"/>
        <v>-0.46607514065448463</v>
      </c>
    </row>
    <row r="58" spans="2:11" x14ac:dyDescent="0.2">
      <c r="B58">
        <f>+'Aggregate Screens'!A53</f>
        <v>139</v>
      </c>
      <c r="C58" t="str">
        <f>+'Aggregate Screens'!B53</f>
        <v>PROVIDENCE HOLY FAMILY HOSPITAL</v>
      </c>
      <c r="D58" s="10">
        <f>ROUND(+'Aggregate Screens'!Q53,0)</f>
        <v>18866725</v>
      </c>
      <c r="E58" s="10">
        <f>ROUND(+'Aggregate Screens'!AN53,0)</f>
        <v>20054</v>
      </c>
      <c r="F58" s="11">
        <f t="shared" si="0"/>
        <v>940.8</v>
      </c>
      <c r="G58" s="10">
        <f>ROUND(+'Aggregate Screens'!Q158,0)</f>
        <v>17779242</v>
      </c>
      <c r="H58" s="10">
        <f>ROUND(+'Aggregate Screens'!AN158,0)</f>
        <v>18640</v>
      </c>
      <c r="I58" s="11">
        <f t="shared" si="1"/>
        <v>953.82</v>
      </c>
      <c r="K58" s="12">
        <f t="shared" si="2"/>
        <v>1.3839285714285721E-2</v>
      </c>
    </row>
    <row r="59" spans="2:11" x14ac:dyDescent="0.2">
      <c r="B59">
        <f>+'Aggregate Screens'!A54</f>
        <v>140</v>
      </c>
      <c r="C59" t="str">
        <f>+'Aggregate Screens'!B54</f>
        <v>KITTITAS VALLEY HEALTHCARE</v>
      </c>
      <c r="D59" s="10">
        <f>ROUND(+'Aggregate Screens'!Q54,0)</f>
        <v>7090803</v>
      </c>
      <c r="E59" s="10">
        <f>ROUND(+'Aggregate Screens'!AN54,0)</f>
        <v>4943</v>
      </c>
      <c r="F59" s="11">
        <f t="shared" si="0"/>
        <v>1434.51</v>
      </c>
      <c r="G59" s="10">
        <f>ROUND(+'Aggregate Screens'!Q159,0)</f>
        <v>7241182</v>
      </c>
      <c r="H59" s="10">
        <f>ROUND(+'Aggregate Screens'!AN159,0)</f>
        <v>5064</v>
      </c>
      <c r="I59" s="11">
        <f t="shared" si="1"/>
        <v>1429.93</v>
      </c>
      <c r="K59" s="12">
        <f t="shared" si="2"/>
        <v>-3.1927278304089146E-3</v>
      </c>
    </row>
    <row r="60" spans="2:11" x14ac:dyDescent="0.2">
      <c r="B60">
        <f>+'Aggregate Screens'!A55</f>
        <v>141</v>
      </c>
      <c r="C60" t="str">
        <f>+'Aggregate Screens'!B55</f>
        <v>DAYTON GENERAL HOSPITAL</v>
      </c>
      <c r="D60" s="10">
        <f>ROUND(+'Aggregate Screens'!Q55,0)</f>
        <v>1107599</v>
      </c>
      <c r="E60" s="10">
        <f>ROUND(+'Aggregate Screens'!AN55,0)</f>
        <v>122</v>
      </c>
      <c r="F60" s="11">
        <f t="shared" si="0"/>
        <v>9078.68</v>
      </c>
      <c r="G60" s="10">
        <f>ROUND(+'Aggregate Screens'!Q160,0)</f>
        <v>0</v>
      </c>
      <c r="H60" s="10">
        <f>ROUND(+'Aggregate Screens'!AN160,0)</f>
        <v>0</v>
      </c>
      <c r="I60" s="11" t="str">
        <f t="shared" si="1"/>
        <v/>
      </c>
      <c r="K60" s="12" t="str">
        <f t="shared" si="2"/>
        <v/>
      </c>
    </row>
    <row r="61" spans="2:11" x14ac:dyDescent="0.2">
      <c r="B61">
        <f>+'Aggregate Screens'!A56</f>
        <v>142</v>
      </c>
      <c r="C61" t="str">
        <f>+'Aggregate Screens'!B56</f>
        <v>HARRISON MEDICAL CENTER</v>
      </c>
      <c r="D61" s="10">
        <f>ROUND(+'Aggregate Screens'!Q56,0)</f>
        <v>37615569</v>
      </c>
      <c r="E61" s="10">
        <f>ROUND(+'Aggregate Screens'!AN56,0)</f>
        <v>28256</v>
      </c>
      <c r="F61" s="11">
        <f t="shared" si="0"/>
        <v>1331.24</v>
      </c>
      <c r="G61" s="10">
        <f>ROUND(+'Aggregate Screens'!Q161,0)</f>
        <v>38239182</v>
      </c>
      <c r="H61" s="10">
        <f>ROUND(+'Aggregate Screens'!AN161,0)</f>
        <v>27923</v>
      </c>
      <c r="I61" s="11">
        <f t="shared" si="1"/>
        <v>1369.45</v>
      </c>
      <c r="K61" s="12">
        <f t="shared" si="2"/>
        <v>2.8702563023947691E-2</v>
      </c>
    </row>
    <row r="62" spans="2:11" x14ac:dyDescent="0.2">
      <c r="B62">
        <f>+'Aggregate Screens'!A57</f>
        <v>145</v>
      </c>
      <c r="C62" t="str">
        <f>+'Aggregate Screens'!B57</f>
        <v>PEACEHEALTH ST JOSEPH HOSPITAL</v>
      </c>
      <c r="D62" s="10">
        <f>ROUND(+'Aggregate Screens'!Q57,0)</f>
        <v>52267287</v>
      </c>
      <c r="E62" s="10">
        <f>ROUND(+'Aggregate Screens'!AN57,0)</f>
        <v>33112</v>
      </c>
      <c r="F62" s="11">
        <f t="shared" si="0"/>
        <v>1578.5</v>
      </c>
      <c r="G62" s="10">
        <f>ROUND(+'Aggregate Screens'!Q162,0)</f>
        <v>54846006</v>
      </c>
      <c r="H62" s="10">
        <f>ROUND(+'Aggregate Screens'!AN162,0)</f>
        <v>32561</v>
      </c>
      <c r="I62" s="11">
        <f t="shared" si="1"/>
        <v>1684.41</v>
      </c>
      <c r="K62" s="12">
        <f t="shared" si="2"/>
        <v>6.7095343680709574E-2</v>
      </c>
    </row>
    <row r="63" spans="2:11" x14ac:dyDescent="0.2">
      <c r="B63">
        <f>+'Aggregate Screens'!A58</f>
        <v>147</v>
      </c>
      <c r="C63" t="str">
        <f>+'Aggregate Screens'!B58</f>
        <v>MID VALLEY HOSPITAL</v>
      </c>
      <c r="D63" s="10">
        <f>ROUND(+'Aggregate Screens'!Q58,0)</f>
        <v>3660499</v>
      </c>
      <c r="E63" s="10">
        <f>ROUND(+'Aggregate Screens'!AN58,0)</f>
        <v>2585</v>
      </c>
      <c r="F63" s="11">
        <f t="shared" si="0"/>
        <v>1416.05</v>
      </c>
      <c r="G63" s="10">
        <f>ROUND(+'Aggregate Screens'!Q163,0)</f>
        <v>3847807</v>
      </c>
      <c r="H63" s="10">
        <f>ROUND(+'Aggregate Screens'!AN163,0)</f>
        <v>2557</v>
      </c>
      <c r="I63" s="11">
        <f t="shared" si="1"/>
        <v>1504.81</v>
      </c>
      <c r="K63" s="12">
        <f t="shared" si="2"/>
        <v>6.2681402492849925E-2</v>
      </c>
    </row>
    <row r="64" spans="2:11" x14ac:dyDescent="0.2">
      <c r="B64">
        <f>+'Aggregate Screens'!A59</f>
        <v>148</v>
      </c>
      <c r="C64" t="str">
        <f>+'Aggregate Screens'!B59</f>
        <v>KINDRED HOSPITAL SEATTLE - NORTHGATE</v>
      </c>
      <c r="D64" s="10">
        <f>ROUND(+'Aggregate Screens'!Q59,0)</f>
        <v>2221041</v>
      </c>
      <c r="E64" s="10">
        <f>ROUND(+'Aggregate Screens'!AN59,0)</f>
        <v>1133</v>
      </c>
      <c r="F64" s="11">
        <f t="shared" si="0"/>
        <v>1960.32</v>
      </c>
      <c r="G64" s="10">
        <f>ROUND(+'Aggregate Screens'!Q164,0)</f>
        <v>2237100</v>
      </c>
      <c r="H64" s="10">
        <f>ROUND(+'Aggregate Screens'!AN164,0)</f>
        <v>898</v>
      </c>
      <c r="I64" s="11">
        <f t="shared" si="1"/>
        <v>2491.1999999999998</v>
      </c>
      <c r="K64" s="12">
        <f t="shared" si="2"/>
        <v>0.2708129285014691</v>
      </c>
    </row>
    <row r="65" spans="2:11" x14ac:dyDescent="0.2">
      <c r="B65">
        <f>+'Aggregate Screens'!A60</f>
        <v>150</v>
      </c>
      <c r="C65" t="str">
        <f>+'Aggregate Screens'!B60</f>
        <v>COULEE MEDICAL CENTER</v>
      </c>
      <c r="D65" s="10">
        <f>ROUND(+'Aggregate Screens'!Q60,0)</f>
        <v>2491544</v>
      </c>
      <c r="E65" s="10">
        <f>ROUND(+'Aggregate Screens'!AN60,0)</f>
        <v>1419</v>
      </c>
      <c r="F65" s="11">
        <f t="shared" si="0"/>
        <v>1755.84</v>
      </c>
      <c r="G65" s="10">
        <f>ROUND(+'Aggregate Screens'!Q165,0)</f>
        <v>2175827</v>
      </c>
      <c r="H65" s="10">
        <f>ROUND(+'Aggregate Screens'!AN165,0)</f>
        <v>1288</v>
      </c>
      <c r="I65" s="11">
        <f t="shared" si="1"/>
        <v>1689.31</v>
      </c>
      <c r="K65" s="12">
        <f t="shared" si="2"/>
        <v>-3.7890696190996942E-2</v>
      </c>
    </row>
    <row r="66" spans="2:11" x14ac:dyDescent="0.2">
      <c r="B66">
        <f>+'Aggregate Screens'!A61</f>
        <v>152</v>
      </c>
      <c r="C66" t="str">
        <f>+'Aggregate Screens'!B61</f>
        <v>MASON GENERAL HOSPITAL</v>
      </c>
      <c r="D66" s="10">
        <f>ROUND(+'Aggregate Screens'!Q61,0)</f>
        <v>12547986</v>
      </c>
      <c r="E66" s="10">
        <f>ROUND(+'Aggregate Screens'!AN61,0)</f>
        <v>4217</v>
      </c>
      <c r="F66" s="11">
        <f t="shared" si="0"/>
        <v>2975.57</v>
      </c>
      <c r="G66" s="10">
        <f>ROUND(+'Aggregate Screens'!Q166,0)</f>
        <v>14529278</v>
      </c>
      <c r="H66" s="10">
        <f>ROUND(+'Aggregate Screens'!AN166,0)</f>
        <v>4287</v>
      </c>
      <c r="I66" s="11">
        <f t="shared" si="1"/>
        <v>3389.15</v>
      </c>
      <c r="K66" s="12">
        <f t="shared" si="2"/>
        <v>0.13899185702235206</v>
      </c>
    </row>
    <row r="67" spans="2:11" x14ac:dyDescent="0.2">
      <c r="B67">
        <f>+'Aggregate Screens'!A62</f>
        <v>153</v>
      </c>
      <c r="C67" t="str">
        <f>+'Aggregate Screens'!B62</f>
        <v>WHITMAN HOSPITAL AND MEDICAL CENTER</v>
      </c>
      <c r="D67" s="10">
        <f>ROUND(+'Aggregate Screens'!Q62,0)</f>
        <v>2489900</v>
      </c>
      <c r="E67" s="10">
        <f>ROUND(+'Aggregate Screens'!AN62,0)</f>
        <v>1426</v>
      </c>
      <c r="F67" s="11">
        <f t="shared" si="0"/>
        <v>1746.07</v>
      </c>
      <c r="G67" s="10">
        <f>ROUND(+'Aggregate Screens'!Q167,0)</f>
        <v>2344684</v>
      </c>
      <c r="H67" s="10">
        <f>ROUND(+'Aggregate Screens'!AN167,0)</f>
        <v>1377</v>
      </c>
      <c r="I67" s="11">
        <f t="shared" si="1"/>
        <v>1702.75</v>
      </c>
      <c r="K67" s="12">
        <f t="shared" si="2"/>
        <v>-2.4810001889958522E-2</v>
      </c>
    </row>
    <row r="68" spans="2:11" x14ac:dyDescent="0.2">
      <c r="B68">
        <f>+'Aggregate Screens'!A63</f>
        <v>155</v>
      </c>
      <c r="C68" t="str">
        <f>+'Aggregate Screens'!B63</f>
        <v>UW MEDICINE/VALLEY MEDICAL CENTER</v>
      </c>
      <c r="D68" s="10">
        <f>ROUND(+'Aggregate Screens'!Q63,0)</f>
        <v>32776225</v>
      </c>
      <c r="E68" s="10">
        <f>ROUND(+'Aggregate Screens'!AN63,0)</f>
        <v>17416</v>
      </c>
      <c r="F68" s="11">
        <f t="shared" si="0"/>
        <v>1881.96</v>
      </c>
      <c r="G68" s="10">
        <f>ROUND(+'Aggregate Screens'!Q168,0)</f>
        <v>68019926</v>
      </c>
      <c r="H68" s="10">
        <f>ROUND(+'Aggregate Screens'!AN168,0)</f>
        <v>37373</v>
      </c>
      <c r="I68" s="11">
        <f t="shared" si="1"/>
        <v>1820.03</v>
      </c>
      <c r="K68" s="12">
        <f t="shared" si="2"/>
        <v>-3.2907181874216263E-2</v>
      </c>
    </row>
    <row r="69" spans="2:11" x14ac:dyDescent="0.2">
      <c r="B69">
        <f>+'Aggregate Screens'!A64</f>
        <v>156</v>
      </c>
      <c r="C69" t="str">
        <f>+'Aggregate Screens'!B64</f>
        <v>WHIDBEY GENERAL HOSPITAL</v>
      </c>
      <c r="D69" s="10">
        <f>ROUND(+'Aggregate Screens'!Q64,0)</f>
        <v>8492277</v>
      </c>
      <c r="E69" s="10">
        <f>ROUND(+'Aggregate Screens'!AN64,0)</f>
        <v>8294</v>
      </c>
      <c r="F69" s="11">
        <f t="shared" si="0"/>
        <v>1023.91</v>
      </c>
      <c r="G69" s="10">
        <f>ROUND(+'Aggregate Screens'!Q169,0)</f>
        <v>0</v>
      </c>
      <c r="H69" s="10">
        <f>ROUND(+'Aggregate Screens'!AN169,0)</f>
        <v>0</v>
      </c>
      <c r="I69" s="11" t="str">
        <f t="shared" si="1"/>
        <v/>
      </c>
      <c r="K69" s="12" t="str">
        <f t="shared" si="2"/>
        <v/>
      </c>
    </row>
    <row r="70" spans="2:11" x14ac:dyDescent="0.2">
      <c r="B70">
        <f>+'Aggregate Screens'!A65</f>
        <v>157</v>
      </c>
      <c r="C70" t="str">
        <f>+'Aggregate Screens'!B65</f>
        <v>ST LUKES REHABILIATION INSTITUTE</v>
      </c>
      <c r="D70" s="10">
        <f>ROUND(+'Aggregate Screens'!Q65,0)</f>
        <v>5813335</v>
      </c>
      <c r="E70" s="10">
        <f>ROUND(+'Aggregate Screens'!AN65,0)</f>
        <v>2559</v>
      </c>
      <c r="F70" s="11">
        <f t="shared" si="0"/>
        <v>2271.7199999999998</v>
      </c>
      <c r="G70" s="10">
        <f>ROUND(+'Aggregate Screens'!Q170,0)</f>
        <v>6387638</v>
      </c>
      <c r="H70" s="10">
        <f>ROUND(+'Aggregate Screens'!AN170,0)</f>
        <v>2467</v>
      </c>
      <c r="I70" s="11">
        <f t="shared" si="1"/>
        <v>2589.23</v>
      </c>
      <c r="K70" s="12">
        <f t="shared" si="2"/>
        <v>0.13976634444385772</v>
      </c>
    </row>
    <row r="71" spans="2:11" x14ac:dyDescent="0.2">
      <c r="B71">
        <f>+'Aggregate Screens'!A66</f>
        <v>158</v>
      </c>
      <c r="C71" t="str">
        <f>+'Aggregate Screens'!B66</f>
        <v>CASCADE MEDICAL CENTER</v>
      </c>
      <c r="D71" s="10">
        <f>ROUND(+'Aggregate Screens'!Q66,0)</f>
        <v>1562819</v>
      </c>
      <c r="E71" s="10">
        <f>ROUND(+'Aggregate Screens'!AN66,0)</f>
        <v>472</v>
      </c>
      <c r="F71" s="11">
        <f t="shared" si="0"/>
        <v>3311.06</v>
      </c>
      <c r="G71" s="10">
        <f>ROUND(+'Aggregate Screens'!Q171,0)</f>
        <v>1593816</v>
      </c>
      <c r="H71" s="10">
        <f>ROUND(+'Aggregate Screens'!AN171,0)</f>
        <v>573</v>
      </c>
      <c r="I71" s="11">
        <f t="shared" si="1"/>
        <v>2781.53</v>
      </c>
      <c r="K71" s="12">
        <f t="shared" si="2"/>
        <v>-0.15992763646687158</v>
      </c>
    </row>
    <row r="72" spans="2:11" x14ac:dyDescent="0.2">
      <c r="B72">
        <f>+'Aggregate Screens'!A67</f>
        <v>159</v>
      </c>
      <c r="C72" t="str">
        <f>+'Aggregate Screens'!B67</f>
        <v>PROVIDENCE ST PETER HOSPITAL</v>
      </c>
      <c r="D72" s="10">
        <f>ROUND(+'Aggregate Screens'!Q67,0)</f>
        <v>41294573</v>
      </c>
      <c r="E72" s="10">
        <f>ROUND(+'Aggregate Screens'!AN67,0)</f>
        <v>36893</v>
      </c>
      <c r="F72" s="11">
        <f t="shared" si="0"/>
        <v>1119.31</v>
      </c>
      <c r="G72" s="10">
        <f>ROUND(+'Aggregate Screens'!Q172,0)</f>
        <v>41250510</v>
      </c>
      <c r="H72" s="10">
        <f>ROUND(+'Aggregate Screens'!AN172,0)</f>
        <v>33274</v>
      </c>
      <c r="I72" s="11">
        <f t="shared" si="1"/>
        <v>1239.72</v>
      </c>
      <c r="K72" s="12">
        <f t="shared" si="2"/>
        <v>0.10757520258016107</v>
      </c>
    </row>
    <row r="73" spans="2:11" x14ac:dyDescent="0.2">
      <c r="B73">
        <f>+'Aggregate Screens'!A68</f>
        <v>161</v>
      </c>
      <c r="C73" t="str">
        <f>+'Aggregate Screens'!B68</f>
        <v>KADLEC REGIONAL MEDICAL CENTER</v>
      </c>
      <c r="D73" s="10">
        <f>ROUND(+'Aggregate Screens'!Q68,0)</f>
        <v>27517245</v>
      </c>
      <c r="E73" s="10">
        <f>ROUND(+'Aggregate Screens'!AN68,0)</f>
        <v>31196</v>
      </c>
      <c r="F73" s="11">
        <f t="shared" si="0"/>
        <v>882.08</v>
      </c>
      <c r="G73" s="10">
        <f>ROUND(+'Aggregate Screens'!Q173,0)</f>
        <v>33150776</v>
      </c>
      <c r="H73" s="10">
        <f>ROUND(+'Aggregate Screens'!AN173,0)</f>
        <v>35689</v>
      </c>
      <c r="I73" s="11">
        <f t="shared" si="1"/>
        <v>928.88</v>
      </c>
      <c r="K73" s="12">
        <f t="shared" si="2"/>
        <v>5.3056412116814666E-2</v>
      </c>
    </row>
    <row r="74" spans="2:11" x14ac:dyDescent="0.2">
      <c r="B74">
        <f>+'Aggregate Screens'!A69</f>
        <v>162</v>
      </c>
      <c r="C74" t="str">
        <f>+'Aggregate Screens'!B69</f>
        <v>PROVIDENCE SACRED HEART MEDICAL CENTER</v>
      </c>
      <c r="D74" s="10">
        <f>ROUND(+'Aggregate Screens'!Q69,0)</f>
        <v>76533568</v>
      </c>
      <c r="E74" s="10">
        <f>ROUND(+'Aggregate Screens'!AN69,0)</f>
        <v>63456</v>
      </c>
      <c r="F74" s="11">
        <f t="shared" si="0"/>
        <v>1206.0899999999999</v>
      </c>
      <c r="G74" s="10">
        <f>ROUND(+'Aggregate Screens'!Q174,0)</f>
        <v>72611520</v>
      </c>
      <c r="H74" s="10">
        <f>ROUND(+'Aggregate Screens'!AN174,0)</f>
        <v>61703</v>
      </c>
      <c r="I74" s="11">
        <f t="shared" si="1"/>
        <v>1176.79</v>
      </c>
      <c r="K74" s="12">
        <f t="shared" si="2"/>
        <v>-2.4293377774461278E-2</v>
      </c>
    </row>
    <row r="75" spans="2:11" x14ac:dyDescent="0.2">
      <c r="B75">
        <f>+'Aggregate Screens'!A70</f>
        <v>164</v>
      </c>
      <c r="C75" t="str">
        <f>+'Aggregate Screens'!B70</f>
        <v>EVERGREENHEALTH MEDICAL CENTER</v>
      </c>
      <c r="D75" s="10">
        <f>ROUND(+'Aggregate Screens'!Q70,0)</f>
        <v>58872597</v>
      </c>
      <c r="E75" s="10">
        <f>ROUND(+'Aggregate Screens'!AN70,0)</f>
        <v>32912</v>
      </c>
      <c r="F75" s="11">
        <f t="shared" ref="F75:F107" si="3">IF(D75=0,"",IF(E75=0,"",ROUND(D75/E75,2)))</f>
        <v>1788.79</v>
      </c>
      <c r="G75" s="10">
        <f>ROUND(+'Aggregate Screens'!Q175,0)</f>
        <v>61903451</v>
      </c>
      <c r="H75" s="10">
        <f>ROUND(+'Aggregate Screens'!AN175,0)</f>
        <v>33213</v>
      </c>
      <c r="I75" s="11">
        <f t="shared" ref="I75:I107" si="4">IF(G75=0,"",IF(H75=0,"",ROUND(G75/H75,2)))</f>
        <v>1863.83</v>
      </c>
      <c r="K75" s="12">
        <f t="shared" ref="K75:K107" si="5">IF(D75=0,"",IF(E75=0,"",IF(G75=0,"",IF(H75=0,"",+I75/F75-1))))</f>
        <v>4.1950145070131173E-2</v>
      </c>
    </row>
    <row r="76" spans="2:11" x14ac:dyDescent="0.2">
      <c r="B76">
        <f>+'Aggregate Screens'!A71</f>
        <v>165</v>
      </c>
      <c r="C76" t="str">
        <f>+'Aggregate Screens'!B71</f>
        <v>LAKE CHELAN COMMUNITY HOSPITAL</v>
      </c>
      <c r="D76" s="10">
        <f>ROUND(+'Aggregate Screens'!Q71,0)</f>
        <v>2761507</v>
      </c>
      <c r="E76" s="10">
        <f>ROUND(+'Aggregate Screens'!AN71,0)</f>
        <v>1504</v>
      </c>
      <c r="F76" s="11">
        <f t="shared" si="3"/>
        <v>1836.11</v>
      </c>
      <c r="G76" s="10">
        <f>ROUND(+'Aggregate Screens'!Q176,0)</f>
        <v>2769010</v>
      </c>
      <c r="H76" s="10">
        <f>ROUND(+'Aggregate Screens'!AN176,0)</f>
        <v>1122</v>
      </c>
      <c r="I76" s="11">
        <f t="shared" si="4"/>
        <v>2467.92</v>
      </c>
      <c r="K76" s="12">
        <f t="shared" si="5"/>
        <v>0.34410247752041001</v>
      </c>
    </row>
    <row r="77" spans="2:11" x14ac:dyDescent="0.2">
      <c r="B77">
        <f>+'Aggregate Screens'!A72</f>
        <v>167</v>
      </c>
      <c r="C77" t="str">
        <f>+'Aggregate Screens'!B72</f>
        <v>FERRY COUNTY MEMORIAL HOSPITAL</v>
      </c>
      <c r="D77" s="10">
        <f>ROUND(+'Aggregate Screens'!Q72,0)</f>
        <v>0</v>
      </c>
      <c r="E77" s="10">
        <f>ROUND(+'Aggregate Screens'!AN72,0)</f>
        <v>0</v>
      </c>
      <c r="F77" s="11" t="str">
        <f t="shared" si="3"/>
        <v/>
      </c>
      <c r="G77" s="10">
        <f>ROUND(+'Aggregate Screens'!Q177,0)</f>
        <v>0</v>
      </c>
      <c r="H77" s="10">
        <f>ROUND(+'Aggregate Screens'!AN177,0)</f>
        <v>0</v>
      </c>
      <c r="I77" s="11" t="str">
        <f t="shared" si="4"/>
        <v/>
      </c>
      <c r="K77" s="12" t="str">
        <f t="shared" si="5"/>
        <v/>
      </c>
    </row>
    <row r="78" spans="2:11" x14ac:dyDescent="0.2">
      <c r="B78">
        <f>+'Aggregate Screens'!A73</f>
        <v>168</v>
      </c>
      <c r="C78" t="str">
        <f>+'Aggregate Screens'!B73</f>
        <v>CENTRAL WASHINGTON HOSPITAL</v>
      </c>
      <c r="D78" s="10">
        <f>ROUND(+'Aggregate Screens'!Q73,0)</f>
        <v>21296230</v>
      </c>
      <c r="E78" s="10">
        <f>ROUND(+'Aggregate Screens'!AN73,0)</f>
        <v>19877</v>
      </c>
      <c r="F78" s="11">
        <f t="shared" si="3"/>
        <v>1071.4000000000001</v>
      </c>
      <c r="G78" s="10">
        <f>ROUND(+'Aggregate Screens'!Q178,0)</f>
        <v>20000146</v>
      </c>
      <c r="H78" s="10">
        <f>ROUND(+'Aggregate Screens'!AN178,0)</f>
        <v>20242</v>
      </c>
      <c r="I78" s="11">
        <f t="shared" si="4"/>
        <v>988.05</v>
      </c>
      <c r="K78" s="12">
        <f t="shared" si="5"/>
        <v>-7.7795407877543576E-2</v>
      </c>
    </row>
    <row r="79" spans="2:11" x14ac:dyDescent="0.2">
      <c r="B79">
        <f>+'Aggregate Screens'!A74</f>
        <v>170</v>
      </c>
      <c r="C79" t="str">
        <f>+'Aggregate Screens'!B74</f>
        <v>PEACEHEALTH SOUTHWEST MEDICAL CENTER</v>
      </c>
      <c r="D79" s="10">
        <f>ROUND(+'Aggregate Screens'!Q74,0)</f>
        <v>59167037</v>
      </c>
      <c r="E79" s="10">
        <f>ROUND(+'Aggregate Screens'!AN74,0)</f>
        <v>50767</v>
      </c>
      <c r="F79" s="11">
        <f t="shared" si="3"/>
        <v>1165.46</v>
      </c>
      <c r="G79" s="10">
        <f>ROUND(+'Aggregate Screens'!Q179,0)</f>
        <v>67347832</v>
      </c>
      <c r="H79" s="10">
        <f>ROUND(+'Aggregate Screens'!AN179,0)</f>
        <v>48533</v>
      </c>
      <c r="I79" s="11">
        <f t="shared" si="4"/>
        <v>1387.67</v>
      </c>
      <c r="K79" s="12">
        <f t="shared" si="5"/>
        <v>0.19066291421413006</v>
      </c>
    </row>
    <row r="80" spans="2:11" x14ac:dyDescent="0.2">
      <c r="B80">
        <f>+'Aggregate Screens'!A75</f>
        <v>172</v>
      </c>
      <c r="C80" t="str">
        <f>+'Aggregate Screens'!B75</f>
        <v>PULLMAN REGIONAL HOSPITAL</v>
      </c>
      <c r="D80" s="10">
        <f>ROUND(+'Aggregate Screens'!Q75,0)</f>
        <v>4989325</v>
      </c>
      <c r="E80" s="10">
        <f>ROUND(+'Aggregate Screens'!AN75,0)</f>
        <v>3623</v>
      </c>
      <c r="F80" s="11">
        <f t="shared" si="3"/>
        <v>1377.13</v>
      </c>
      <c r="G80" s="10">
        <f>ROUND(+'Aggregate Screens'!Q180,0)</f>
        <v>4928538</v>
      </c>
      <c r="H80" s="10">
        <f>ROUND(+'Aggregate Screens'!AN180,0)</f>
        <v>3914</v>
      </c>
      <c r="I80" s="11">
        <f t="shared" si="4"/>
        <v>1259.21</v>
      </c>
      <c r="K80" s="12">
        <f t="shared" si="5"/>
        <v>-8.5627355442115194E-2</v>
      </c>
    </row>
    <row r="81" spans="2:11" x14ac:dyDescent="0.2">
      <c r="B81">
        <f>+'Aggregate Screens'!A76</f>
        <v>173</v>
      </c>
      <c r="C81" t="str">
        <f>+'Aggregate Screens'!B76</f>
        <v>MORTON GENERAL HOSPITAL</v>
      </c>
      <c r="D81" s="10">
        <f>ROUND(+'Aggregate Screens'!Q76,0)</f>
        <v>3059603</v>
      </c>
      <c r="E81" s="10">
        <f>ROUND(+'Aggregate Screens'!AN76,0)</f>
        <v>1101</v>
      </c>
      <c r="F81" s="11">
        <f t="shared" si="3"/>
        <v>2778.93</v>
      </c>
      <c r="G81" s="10">
        <f>ROUND(+'Aggregate Screens'!Q181,0)</f>
        <v>3416524</v>
      </c>
      <c r="H81" s="10">
        <f>ROUND(+'Aggregate Screens'!AN181,0)</f>
        <v>1070</v>
      </c>
      <c r="I81" s="11">
        <f t="shared" si="4"/>
        <v>3193.01</v>
      </c>
      <c r="K81" s="12">
        <f t="shared" si="5"/>
        <v>0.14900699189976008</v>
      </c>
    </row>
    <row r="82" spans="2:11" x14ac:dyDescent="0.2">
      <c r="B82">
        <f>+'Aggregate Screens'!A77</f>
        <v>175</v>
      </c>
      <c r="C82" t="str">
        <f>+'Aggregate Screens'!B77</f>
        <v>MARY BRIDGE CHILDRENS HEALTH CENTER</v>
      </c>
      <c r="D82" s="10">
        <f>ROUND(+'Aggregate Screens'!Q77,0)</f>
        <v>16048640</v>
      </c>
      <c r="E82" s="10">
        <f>ROUND(+'Aggregate Screens'!AN77,0)</f>
        <v>9620</v>
      </c>
      <c r="F82" s="11">
        <f t="shared" si="3"/>
        <v>1668.26</v>
      </c>
      <c r="G82" s="10">
        <f>ROUND(+'Aggregate Screens'!Q182,0)</f>
        <v>15518310</v>
      </c>
      <c r="H82" s="10">
        <f>ROUND(+'Aggregate Screens'!AN182,0)</f>
        <v>10786</v>
      </c>
      <c r="I82" s="11">
        <f t="shared" si="4"/>
        <v>1438.75</v>
      </c>
      <c r="K82" s="12">
        <f t="shared" si="5"/>
        <v>-0.1375744787982689</v>
      </c>
    </row>
    <row r="83" spans="2:11" x14ac:dyDescent="0.2">
      <c r="B83">
        <f>+'Aggregate Screens'!A78</f>
        <v>176</v>
      </c>
      <c r="C83" t="str">
        <f>+'Aggregate Screens'!B78</f>
        <v>TACOMA GENERAL/ALLENMORE HOSPITAL</v>
      </c>
      <c r="D83" s="10">
        <f>ROUND(+'Aggregate Screens'!Q78,0)</f>
        <v>61884972</v>
      </c>
      <c r="E83" s="10">
        <f>ROUND(+'Aggregate Screens'!AN78,0)</f>
        <v>48651</v>
      </c>
      <c r="F83" s="11">
        <f t="shared" si="3"/>
        <v>1272.02</v>
      </c>
      <c r="G83" s="10">
        <f>ROUND(+'Aggregate Screens'!Q183,0)</f>
        <v>59547688</v>
      </c>
      <c r="H83" s="10">
        <f>ROUND(+'Aggregate Screens'!AN183,0)</f>
        <v>41823</v>
      </c>
      <c r="I83" s="11">
        <f t="shared" si="4"/>
        <v>1423.8</v>
      </c>
      <c r="K83" s="12">
        <f t="shared" si="5"/>
        <v>0.11932202323862828</v>
      </c>
    </row>
    <row r="84" spans="2:11" x14ac:dyDescent="0.2">
      <c r="B84">
        <f>+'Aggregate Screens'!A79</f>
        <v>180</v>
      </c>
      <c r="C84" t="str">
        <f>+'Aggregate Screens'!B79</f>
        <v>VALLEY HOSPITAL</v>
      </c>
      <c r="D84" s="10">
        <f>ROUND(+'Aggregate Screens'!Q79,0)</f>
        <v>10097112</v>
      </c>
      <c r="E84" s="10">
        <f>ROUND(+'Aggregate Screens'!AN79,0)</f>
        <v>10946</v>
      </c>
      <c r="F84" s="11">
        <f t="shared" si="3"/>
        <v>922.45</v>
      </c>
      <c r="G84" s="10">
        <f>ROUND(+'Aggregate Screens'!Q184,0)</f>
        <v>11056366</v>
      </c>
      <c r="H84" s="10">
        <f>ROUND(+'Aggregate Screens'!AN184,0)</f>
        <v>11479</v>
      </c>
      <c r="I84" s="11">
        <f t="shared" si="4"/>
        <v>963.18</v>
      </c>
      <c r="K84" s="12">
        <f t="shared" si="5"/>
        <v>4.4154154696731451E-2</v>
      </c>
    </row>
    <row r="85" spans="2:11" x14ac:dyDescent="0.2">
      <c r="B85">
        <f>+'Aggregate Screens'!A80</f>
        <v>183</v>
      </c>
      <c r="C85" t="str">
        <f>+'Aggregate Screens'!B80</f>
        <v>MULTICARE AUBURN MEDICAL CENTER</v>
      </c>
      <c r="D85" s="10">
        <f>ROUND(+'Aggregate Screens'!Q80,0)</f>
        <v>10697254</v>
      </c>
      <c r="E85" s="10">
        <f>ROUND(+'Aggregate Screens'!AN80,0)</f>
        <v>11784</v>
      </c>
      <c r="F85" s="11">
        <f t="shared" si="3"/>
        <v>907.78</v>
      </c>
      <c r="G85" s="10">
        <f>ROUND(+'Aggregate Screens'!Q185,0)</f>
        <v>12899957</v>
      </c>
      <c r="H85" s="10">
        <f>ROUND(+'Aggregate Screens'!AN185,0)</f>
        <v>10417</v>
      </c>
      <c r="I85" s="11">
        <f t="shared" si="4"/>
        <v>1238.3599999999999</v>
      </c>
      <c r="K85" s="12">
        <f t="shared" si="5"/>
        <v>0.3641631232236886</v>
      </c>
    </row>
    <row r="86" spans="2:11" x14ac:dyDescent="0.2">
      <c r="B86">
        <f>+'Aggregate Screens'!A81</f>
        <v>186</v>
      </c>
      <c r="C86" t="str">
        <f>+'Aggregate Screens'!B81</f>
        <v>SUMMIT PACIFIC MEDICAL CENTER</v>
      </c>
      <c r="D86" s="10">
        <f>ROUND(+'Aggregate Screens'!Q81,0)</f>
        <v>1128778</v>
      </c>
      <c r="E86" s="10">
        <f>ROUND(+'Aggregate Screens'!AN81,0)</f>
        <v>1238</v>
      </c>
      <c r="F86" s="11">
        <f t="shared" si="3"/>
        <v>911.78</v>
      </c>
      <c r="G86" s="10">
        <f>ROUND(+'Aggregate Screens'!Q186,0)</f>
        <v>1481849</v>
      </c>
      <c r="H86" s="10">
        <f>ROUND(+'Aggregate Screens'!AN186,0)</f>
        <v>1042</v>
      </c>
      <c r="I86" s="11">
        <f t="shared" si="4"/>
        <v>1422.12</v>
      </c>
      <c r="K86" s="12">
        <f t="shared" si="5"/>
        <v>0.5597183531114962</v>
      </c>
    </row>
    <row r="87" spans="2:11" x14ac:dyDescent="0.2">
      <c r="B87">
        <f>+'Aggregate Screens'!A82</f>
        <v>191</v>
      </c>
      <c r="C87" t="str">
        <f>+'Aggregate Screens'!B82</f>
        <v>PROVIDENCE CENTRALIA HOSPITAL</v>
      </c>
      <c r="D87" s="10">
        <f>ROUND(+'Aggregate Screens'!Q82,0)</f>
        <v>12286154</v>
      </c>
      <c r="E87" s="10">
        <f>ROUND(+'Aggregate Screens'!AN82,0)</f>
        <v>12024</v>
      </c>
      <c r="F87" s="11">
        <f t="shared" si="3"/>
        <v>1021.8</v>
      </c>
      <c r="G87" s="10">
        <f>ROUND(+'Aggregate Screens'!Q187,0)</f>
        <v>12436105</v>
      </c>
      <c r="H87" s="10">
        <f>ROUND(+'Aggregate Screens'!AN187,0)</f>
        <v>12339</v>
      </c>
      <c r="I87" s="11">
        <f t="shared" si="4"/>
        <v>1007.87</v>
      </c>
      <c r="K87" s="12">
        <f t="shared" si="5"/>
        <v>-1.3632804854178837E-2</v>
      </c>
    </row>
    <row r="88" spans="2:11" x14ac:dyDescent="0.2">
      <c r="B88">
        <f>+'Aggregate Screens'!A83</f>
        <v>193</v>
      </c>
      <c r="C88" t="str">
        <f>+'Aggregate Screens'!B83</f>
        <v>PROVIDENCE MOUNT CARMEL HOSPITAL</v>
      </c>
      <c r="D88" s="10">
        <f>ROUND(+'Aggregate Screens'!Q83,0)</f>
        <v>4658768</v>
      </c>
      <c r="E88" s="10">
        <f>ROUND(+'Aggregate Screens'!AN83,0)</f>
        <v>3409</v>
      </c>
      <c r="F88" s="11">
        <f t="shared" si="3"/>
        <v>1366.61</v>
      </c>
      <c r="G88" s="10">
        <f>ROUND(+'Aggregate Screens'!Q188,0)</f>
        <v>4479791</v>
      </c>
      <c r="H88" s="10">
        <f>ROUND(+'Aggregate Screens'!AN188,0)</f>
        <v>3543</v>
      </c>
      <c r="I88" s="11">
        <f t="shared" si="4"/>
        <v>1264.4100000000001</v>
      </c>
      <c r="K88" s="12">
        <f t="shared" si="5"/>
        <v>-7.4783588587819416E-2</v>
      </c>
    </row>
    <row r="89" spans="2:11" x14ac:dyDescent="0.2">
      <c r="B89">
        <f>+'Aggregate Screens'!A84</f>
        <v>194</v>
      </c>
      <c r="C89" t="str">
        <f>+'Aggregate Screens'!B84</f>
        <v>PROVIDENCE ST JOSEPHS HOSPITAL</v>
      </c>
      <c r="D89" s="10">
        <f>ROUND(+'Aggregate Screens'!Q84,0)</f>
        <v>3142316</v>
      </c>
      <c r="E89" s="10">
        <f>ROUND(+'Aggregate Screens'!AN84,0)</f>
        <v>1183</v>
      </c>
      <c r="F89" s="11">
        <f t="shared" si="3"/>
        <v>2656.23</v>
      </c>
      <c r="G89" s="10">
        <f>ROUND(+'Aggregate Screens'!Q189,0)</f>
        <v>3036420</v>
      </c>
      <c r="H89" s="10">
        <f>ROUND(+'Aggregate Screens'!AN189,0)</f>
        <v>1316</v>
      </c>
      <c r="I89" s="11">
        <f t="shared" si="4"/>
        <v>2307.31</v>
      </c>
      <c r="K89" s="12">
        <f t="shared" si="5"/>
        <v>-0.13135910670386231</v>
      </c>
    </row>
    <row r="90" spans="2:11" x14ac:dyDescent="0.2">
      <c r="B90">
        <f>+'Aggregate Screens'!A85</f>
        <v>195</v>
      </c>
      <c r="C90" t="str">
        <f>+'Aggregate Screens'!B85</f>
        <v>SNOQUALMIE VALLEY HOSPITAL</v>
      </c>
      <c r="D90" s="10">
        <f>ROUND(+'Aggregate Screens'!Q85,0)</f>
        <v>2612392</v>
      </c>
      <c r="E90" s="10">
        <f>ROUND(+'Aggregate Screens'!AN85,0)</f>
        <v>2523</v>
      </c>
      <c r="F90" s="11">
        <f t="shared" si="3"/>
        <v>1035.43</v>
      </c>
      <c r="G90" s="10">
        <f>ROUND(+'Aggregate Screens'!Q190,0)</f>
        <v>3377010</v>
      </c>
      <c r="H90" s="10">
        <f>ROUND(+'Aggregate Screens'!AN190,0)</f>
        <v>1874</v>
      </c>
      <c r="I90" s="11">
        <f t="shared" si="4"/>
        <v>1802.03</v>
      </c>
      <c r="K90" s="12">
        <f t="shared" si="5"/>
        <v>0.74036873569434913</v>
      </c>
    </row>
    <row r="91" spans="2:11" x14ac:dyDescent="0.2">
      <c r="B91">
        <f>+'Aggregate Screens'!A86</f>
        <v>197</v>
      </c>
      <c r="C91" t="str">
        <f>+'Aggregate Screens'!B86</f>
        <v>CAPITAL MEDICAL CENTER</v>
      </c>
      <c r="D91" s="10">
        <f>ROUND(+'Aggregate Screens'!Q86,0)</f>
        <v>4712041</v>
      </c>
      <c r="E91" s="10">
        <f>ROUND(+'Aggregate Screens'!AN86,0)</f>
        <v>10176</v>
      </c>
      <c r="F91" s="11">
        <f t="shared" si="3"/>
        <v>463.05</v>
      </c>
      <c r="G91" s="10">
        <f>ROUND(+'Aggregate Screens'!Q191,0)</f>
        <v>4611590</v>
      </c>
      <c r="H91" s="10">
        <f>ROUND(+'Aggregate Screens'!AN191,0)</f>
        <v>10620</v>
      </c>
      <c r="I91" s="11">
        <f t="shared" si="4"/>
        <v>434.24</v>
      </c>
      <c r="K91" s="12">
        <f t="shared" si="5"/>
        <v>-6.2217903034229582E-2</v>
      </c>
    </row>
    <row r="92" spans="2:11" x14ac:dyDescent="0.2">
      <c r="B92">
        <f>+'Aggregate Screens'!A87</f>
        <v>198</v>
      </c>
      <c r="C92" t="str">
        <f>+'Aggregate Screens'!B87</f>
        <v>SUNNYSIDE COMMUNITY HOSPITAL</v>
      </c>
      <c r="D92" s="10">
        <f>ROUND(+'Aggregate Screens'!Q87,0)</f>
        <v>5748751</v>
      </c>
      <c r="E92" s="10">
        <f>ROUND(+'Aggregate Screens'!AN87,0)</f>
        <v>3877</v>
      </c>
      <c r="F92" s="11">
        <f t="shared" si="3"/>
        <v>1482.78</v>
      </c>
      <c r="G92" s="10">
        <f>ROUND(+'Aggregate Screens'!Q192,0)</f>
        <v>0</v>
      </c>
      <c r="H92" s="10">
        <f>ROUND(+'Aggregate Screens'!AN192,0)</f>
        <v>0</v>
      </c>
      <c r="I92" s="11" t="str">
        <f t="shared" si="4"/>
        <v/>
      </c>
      <c r="K92" s="12" t="str">
        <f t="shared" si="5"/>
        <v/>
      </c>
    </row>
    <row r="93" spans="2:11" x14ac:dyDescent="0.2">
      <c r="B93">
        <f>+'Aggregate Screens'!A88</f>
        <v>199</v>
      </c>
      <c r="C93" t="str">
        <f>+'Aggregate Screens'!B88</f>
        <v>TOPPENISH COMMUNITY HOSPITAL</v>
      </c>
      <c r="D93" s="10">
        <f>ROUND(+'Aggregate Screens'!Q88,0)</f>
        <v>2296185</v>
      </c>
      <c r="E93" s="10">
        <f>ROUND(+'Aggregate Screens'!AN88,0)</f>
        <v>2956</v>
      </c>
      <c r="F93" s="11">
        <f t="shared" si="3"/>
        <v>776.79</v>
      </c>
      <c r="G93" s="10">
        <f>ROUND(+'Aggregate Screens'!Q193,0)</f>
        <v>2279860</v>
      </c>
      <c r="H93" s="10">
        <f>ROUND(+'Aggregate Screens'!AN193,0)</f>
        <v>2554</v>
      </c>
      <c r="I93" s="11">
        <f t="shared" si="4"/>
        <v>892.66</v>
      </c>
      <c r="K93" s="12">
        <f t="shared" si="5"/>
        <v>0.14916515403133412</v>
      </c>
    </row>
    <row r="94" spans="2:11" x14ac:dyDescent="0.2">
      <c r="B94">
        <f>+'Aggregate Screens'!A89</f>
        <v>201</v>
      </c>
      <c r="C94" t="str">
        <f>+'Aggregate Screens'!B89</f>
        <v>ST FRANCIS COMMUNITY HOSPITAL</v>
      </c>
      <c r="D94" s="10">
        <f>ROUND(+'Aggregate Screens'!Q89,0)</f>
        <v>18518468</v>
      </c>
      <c r="E94" s="10">
        <f>ROUND(+'Aggregate Screens'!AN89,0)</f>
        <v>16708</v>
      </c>
      <c r="F94" s="11">
        <f t="shared" si="3"/>
        <v>1108.3599999999999</v>
      </c>
      <c r="G94" s="10">
        <f>ROUND(+'Aggregate Screens'!Q194,0)</f>
        <v>18215910</v>
      </c>
      <c r="H94" s="10">
        <f>ROUND(+'Aggregate Screens'!AN194,0)</f>
        <v>15975</v>
      </c>
      <c r="I94" s="11">
        <f t="shared" si="4"/>
        <v>1140.28</v>
      </c>
      <c r="K94" s="12">
        <f t="shared" si="5"/>
        <v>2.8799307084340864E-2</v>
      </c>
    </row>
    <row r="95" spans="2:11" x14ac:dyDescent="0.2">
      <c r="B95">
        <f>+'Aggregate Screens'!A90</f>
        <v>202</v>
      </c>
      <c r="C95" t="str">
        <f>+'Aggregate Screens'!B90</f>
        <v>REGIONAL HOSPITAL</v>
      </c>
      <c r="D95" s="10">
        <f>ROUND(+'Aggregate Screens'!Q90,0)</f>
        <v>2110150</v>
      </c>
      <c r="E95" s="10">
        <f>ROUND(+'Aggregate Screens'!AN90,0)</f>
        <v>694</v>
      </c>
      <c r="F95" s="11">
        <f t="shared" si="3"/>
        <v>3040.56</v>
      </c>
      <c r="G95" s="10">
        <f>ROUND(+'Aggregate Screens'!Q195,0)</f>
        <v>2142606</v>
      </c>
      <c r="H95" s="10">
        <f>ROUND(+'Aggregate Screens'!AN195,0)</f>
        <v>707</v>
      </c>
      <c r="I95" s="11">
        <f t="shared" si="4"/>
        <v>3030.56</v>
      </c>
      <c r="K95" s="12">
        <f t="shared" si="5"/>
        <v>-3.2888678401347127E-3</v>
      </c>
    </row>
    <row r="96" spans="2:11" x14ac:dyDescent="0.2">
      <c r="B96">
        <f>+'Aggregate Screens'!A91</f>
        <v>204</v>
      </c>
      <c r="C96" t="str">
        <f>+'Aggregate Screens'!B91</f>
        <v>SEATTLE CANCER CARE ALLIANCE</v>
      </c>
      <c r="D96" s="10">
        <f>ROUND(+'Aggregate Screens'!Q91,0)</f>
        <v>19126866</v>
      </c>
      <c r="E96" s="10">
        <f>ROUND(+'Aggregate Screens'!AN91,0)</f>
        <v>14038</v>
      </c>
      <c r="F96" s="11">
        <f t="shared" si="3"/>
        <v>1362.51</v>
      </c>
      <c r="G96" s="10">
        <f>ROUND(+'Aggregate Screens'!Q196,0)</f>
        <v>20584838</v>
      </c>
      <c r="H96" s="10">
        <f>ROUND(+'Aggregate Screens'!AN196,0)</f>
        <v>13817</v>
      </c>
      <c r="I96" s="11">
        <f t="shared" si="4"/>
        <v>1489.82</v>
      </c>
      <c r="K96" s="12">
        <f t="shared" si="5"/>
        <v>9.3437846327733443E-2</v>
      </c>
    </row>
    <row r="97" spans="2:11" x14ac:dyDescent="0.2">
      <c r="B97">
        <f>+'Aggregate Screens'!A92</f>
        <v>205</v>
      </c>
      <c r="C97" t="str">
        <f>+'Aggregate Screens'!B92</f>
        <v>WENATCHEE VALLEY HOSPITAL</v>
      </c>
      <c r="D97" s="10">
        <f>ROUND(+'Aggregate Screens'!Q92,0)</f>
        <v>0</v>
      </c>
      <c r="E97" s="10">
        <f>ROUND(+'Aggregate Screens'!AN92,0)</f>
        <v>0</v>
      </c>
      <c r="F97" s="11" t="str">
        <f t="shared" si="3"/>
        <v/>
      </c>
      <c r="G97" s="10">
        <f>ROUND(+'Aggregate Screens'!Q197,0)</f>
        <v>5835202</v>
      </c>
      <c r="H97" s="10">
        <f>ROUND(+'Aggregate Screens'!AN197,0)</f>
        <v>12549</v>
      </c>
      <c r="I97" s="11">
        <f t="shared" si="4"/>
        <v>464.99</v>
      </c>
      <c r="K97" s="12" t="str">
        <f t="shared" si="5"/>
        <v/>
      </c>
    </row>
    <row r="98" spans="2:11" x14ac:dyDescent="0.2">
      <c r="B98">
        <f>+'Aggregate Screens'!A93</f>
        <v>206</v>
      </c>
      <c r="C98" t="str">
        <f>+'Aggregate Screens'!B93</f>
        <v>PEACEHEALTH UNITED GENERAL MEDICAL CENTER</v>
      </c>
      <c r="D98" s="10">
        <f>ROUND(+'Aggregate Screens'!Q93,0)</f>
        <v>4712437</v>
      </c>
      <c r="E98" s="10">
        <f>ROUND(+'Aggregate Screens'!AN93,0)</f>
        <v>3520</v>
      </c>
      <c r="F98" s="11">
        <f t="shared" si="3"/>
        <v>1338.76</v>
      </c>
      <c r="G98" s="10">
        <f>ROUND(+'Aggregate Screens'!Q198,0)</f>
        <v>4811085</v>
      </c>
      <c r="H98" s="10">
        <f>ROUND(+'Aggregate Screens'!AN198,0)</f>
        <v>3615</v>
      </c>
      <c r="I98" s="11">
        <f t="shared" si="4"/>
        <v>1330.87</v>
      </c>
      <c r="K98" s="12">
        <f t="shared" si="5"/>
        <v>-5.8935134004601819E-3</v>
      </c>
    </row>
    <row r="99" spans="2:11" x14ac:dyDescent="0.2">
      <c r="B99">
        <f>+'Aggregate Screens'!A94</f>
        <v>207</v>
      </c>
      <c r="C99" t="str">
        <f>+'Aggregate Screens'!B94</f>
        <v>SKAGIT VALLEY HOSPITAL</v>
      </c>
      <c r="D99" s="10">
        <f>ROUND(+'Aggregate Screens'!Q94,0)</f>
        <v>22682983</v>
      </c>
      <c r="E99" s="10">
        <f>ROUND(+'Aggregate Screens'!AN94,0)</f>
        <v>21062</v>
      </c>
      <c r="F99" s="11">
        <f t="shared" si="3"/>
        <v>1076.96</v>
      </c>
      <c r="G99" s="10">
        <f>ROUND(+'Aggregate Screens'!Q199,0)</f>
        <v>23275922</v>
      </c>
      <c r="H99" s="10">
        <f>ROUND(+'Aggregate Screens'!AN199,0)</f>
        <v>20806</v>
      </c>
      <c r="I99" s="11">
        <f t="shared" si="4"/>
        <v>1118.71</v>
      </c>
      <c r="K99" s="12">
        <f t="shared" si="5"/>
        <v>3.8766528004754219E-2</v>
      </c>
    </row>
    <row r="100" spans="2:11" x14ac:dyDescent="0.2">
      <c r="B100">
        <f>+'Aggregate Screens'!A95</f>
        <v>208</v>
      </c>
      <c r="C100" t="str">
        <f>+'Aggregate Screens'!B95</f>
        <v>LEGACY SALMON CREEK HOSPITAL</v>
      </c>
      <c r="D100" s="10">
        <f>ROUND(+'Aggregate Screens'!Q95,0)</f>
        <v>29178335</v>
      </c>
      <c r="E100" s="10">
        <f>ROUND(+'Aggregate Screens'!AN95,0)</f>
        <v>18153</v>
      </c>
      <c r="F100" s="11">
        <f t="shared" si="3"/>
        <v>1607.36</v>
      </c>
      <c r="G100" s="10">
        <f>ROUND(+'Aggregate Screens'!Q200,0)</f>
        <v>29070944</v>
      </c>
      <c r="H100" s="10">
        <f>ROUND(+'Aggregate Screens'!AN200,0)</f>
        <v>18334</v>
      </c>
      <c r="I100" s="11">
        <f t="shared" si="4"/>
        <v>1585.63</v>
      </c>
      <c r="K100" s="12">
        <f t="shared" si="5"/>
        <v>-1.3519062313358421E-2</v>
      </c>
    </row>
    <row r="101" spans="2:11" x14ac:dyDescent="0.2">
      <c r="B101">
        <f>+'Aggregate Screens'!A96</f>
        <v>209</v>
      </c>
      <c r="C101" t="str">
        <f>+'Aggregate Screens'!B96</f>
        <v>ST ANTHONY HOSPITAL</v>
      </c>
      <c r="D101" s="10">
        <f>ROUND(+'Aggregate Screens'!Q96,0)</f>
        <v>8944557</v>
      </c>
      <c r="E101" s="10">
        <f>ROUND(+'Aggregate Screens'!AN96,0)</f>
        <v>9478</v>
      </c>
      <c r="F101" s="11">
        <f t="shared" si="3"/>
        <v>943.72</v>
      </c>
      <c r="G101" s="10">
        <f>ROUND(+'Aggregate Screens'!Q201,0)</f>
        <v>9371114</v>
      </c>
      <c r="H101" s="10">
        <f>ROUND(+'Aggregate Screens'!AN201,0)</f>
        <v>9231</v>
      </c>
      <c r="I101" s="11">
        <f t="shared" si="4"/>
        <v>1015.18</v>
      </c>
      <c r="K101" s="12">
        <f t="shared" si="5"/>
        <v>7.5721612342643851E-2</v>
      </c>
    </row>
    <row r="102" spans="2:11" x14ac:dyDescent="0.2">
      <c r="B102">
        <f>+'Aggregate Screens'!A97</f>
        <v>210</v>
      </c>
      <c r="C102" t="str">
        <f>+'Aggregate Screens'!B97</f>
        <v>SWEDISH MEDICAL CENTER - ISSAQUAH CAMPUS</v>
      </c>
      <c r="D102" s="10">
        <f>ROUND(+'Aggregate Screens'!Q97,0)</f>
        <v>13459750</v>
      </c>
      <c r="E102" s="10">
        <f>ROUND(+'Aggregate Screens'!AN97,0)</f>
        <v>10561</v>
      </c>
      <c r="F102" s="11">
        <f t="shared" si="3"/>
        <v>1274.48</v>
      </c>
      <c r="G102" s="10">
        <f>ROUND(+'Aggregate Screens'!Q202,0)</f>
        <v>13805017</v>
      </c>
      <c r="H102" s="10">
        <f>ROUND(+'Aggregate Screens'!AN202,0)</f>
        <v>12277</v>
      </c>
      <c r="I102" s="11">
        <f t="shared" si="4"/>
        <v>1124.46</v>
      </c>
      <c r="K102" s="12">
        <f t="shared" si="5"/>
        <v>-0.11771075262067665</v>
      </c>
    </row>
    <row r="103" spans="2:11" x14ac:dyDescent="0.2">
      <c r="B103">
        <f>+'Aggregate Screens'!A98</f>
        <v>211</v>
      </c>
      <c r="C103" t="str">
        <f>+'Aggregate Screens'!B98</f>
        <v>PEACEHEALTH PEACE ISLAND MEDICAL CENTER</v>
      </c>
      <c r="D103" s="10">
        <f>ROUND(+'Aggregate Screens'!Q98,0)</f>
        <v>0</v>
      </c>
      <c r="E103" s="10">
        <f>ROUND(+'Aggregate Screens'!AN98,0)</f>
        <v>0</v>
      </c>
      <c r="F103" s="11" t="str">
        <f t="shared" si="3"/>
        <v/>
      </c>
      <c r="G103" s="10">
        <f>ROUND(+'Aggregate Screens'!Q203,0)</f>
        <v>621175</v>
      </c>
      <c r="H103" s="10">
        <f>ROUND(+'Aggregate Screens'!AN203,0)</f>
        <v>433</v>
      </c>
      <c r="I103" s="11">
        <f t="shared" si="4"/>
        <v>1434.58</v>
      </c>
      <c r="K103" s="12" t="str">
        <f t="shared" si="5"/>
        <v/>
      </c>
    </row>
    <row r="104" spans="2:11" x14ac:dyDescent="0.2">
      <c r="B104">
        <f>+'Aggregate Screens'!A99</f>
        <v>904</v>
      </c>
      <c r="C104" t="str">
        <f>+'Aggregate Screens'!B99</f>
        <v>BHC FAIRFAX HOSPITAL</v>
      </c>
      <c r="D104" s="10">
        <f>ROUND(+'Aggregate Screens'!Q99,0)</f>
        <v>2126166</v>
      </c>
      <c r="E104" s="10">
        <f>ROUND(+'Aggregate Screens'!AN99,0)</f>
        <v>2399</v>
      </c>
      <c r="F104" s="11">
        <f t="shared" si="3"/>
        <v>886.27</v>
      </c>
      <c r="G104" s="10">
        <f>ROUND(+'Aggregate Screens'!Q204,0)</f>
        <v>2386245</v>
      </c>
      <c r="H104" s="10">
        <f>ROUND(+'Aggregate Screens'!AN204,0)</f>
        <v>2354</v>
      </c>
      <c r="I104" s="11">
        <f t="shared" si="4"/>
        <v>1013.7</v>
      </c>
      <c r="K104" s="12">
        <f t="shared" si="5"/>
        <v>0.14378236880408912</v>
      </c>
    </row>
    <row r="105" spans="2:11" x14ac:dyDescent="0.2">
      <c r="B105">
        <f>+'Aggregate Screens'!A100</f>
        <v>915</v>
      </c>
      <c r="C105" t="str">
        <f>+'Aggregate Screens'!B100</f>
        <v>LOURDES COUNSELING CENTER</v>
      </c>
      <c r="D105" s="10">
        <f>ROUND(+'Aggregate Screens'!Q100,0)</f>
        <v>2198057</v>
      </c>
      <c r="E105" s="10">
        <f>ROUND(+'Aggregate Screens'!AN100,0)</f>
        <v>846</v>
      </c>
      <c r="F105" s="11">
        <f t="shared" si="3"/>
        <v>2598.1799999999998</v>
      </c>
      <c r="G105" s="10">
        <f>ROUND(+'Aggregate Screens'!Q205,0)</f>
        <v>2002581</v>
      </c>
      <c r="H105" s="10">
        <f>ROUND(+'Aggregate Screens'!AN205,0)</f>
        <v>744</v>
      </c>
      <c r="I105" s="11">
        <f t="shared" si="4"/>
        <v>2691.64</v>
      </c>
      <c r="K105" s="12">
        <f t="shared" si="5"/>
        <v>3.5971333779799775E-2</v>
      </c>
    </row>
    <row r="106" spans="2:11" x14ac:dyDescent="0.2">
      <c r="B106">
        <f>+'Aggregate Screens'!A101</f>
        <v>919</v>
      </c>
      <c r="C106" t="str">
        <f>+'Aggregate Screens'!B101</f>
        <v>NAVOS</v>
      </c>
      <c r="D106" s="10">
        <f>ROUND(+'Aggregate Screens'!Q101,0)</f>
        <v>560902</v>
      </c>
      <c r="E106" s="10">
        <f>ROUND(+'Aggregate Screens'!AN101,0)</f>
        <v>962</v>
      </c>
      <c r="F106" s="11">
        <f t="shared" si="3"/>
        <v>583.05999999999995</v>
      </c>
      <c r="G106" s="10">
        <f>ROUND(+'Aggregate Screens'!Q206,0)</f>
        <v>543001</v>
      </c>
      <c r="H106" s="10">
        <f>ROUND(+'Aggregate Screens'!AN206,0)</f>
        <v>1090</v>
      </c>
      <c r="I106" s="11">
        <f t="shared" si="4"/>
        <v>498.17</v>
      </c>
      <c r="K106" s="12">
        <f t="shared" si="5"/>
        <v>-0.14559393544403654</v>
      </c>
    </row>
    <row r="107" spans="2:11" x14ac:dyDescent="0.2">
      <c r="B107">
        <f>+'Aggregate Screens'!A102</f>
        <v>921</v>
      </c>
      <c r="C107" t="str">
        <f>+'Aggregate Screens'!B102</f>
        <v>Cascade Behavioral Health</v>
      </c>
      <c r="D107" s="10">
        <f>ROUND(+'Aggregate Screens'!Q102,0)</f>
        <v>0</v>
      </c>
      <c r="E107" s="10">
        <f>ROUND(+'Aggregate Screens'!AN102,0)</f>
        <v>0</v>
      </c>
      <c r="F107" s="11" t="str">
        <f t="shared" si="3"/>
        <v/>
      </c>
      <c r="G107" s="10">
        <f>ROUND(+'Aggregate Screens'!Q207,0)</f>
        <v>123442</v>
      </c>
      <c r="H107" s="10">
        <f>ROUND(+'Aggregate Screens'!AN207,0)</f>
        <v>93</v>
      </c>
      <c r="I107" s="11">
        <f t="shared" si="4"/>
        <v>1327.33</v>
      </c>
      <c r="K107" s="12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7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7"/>
  <sheetViews>
    <sheetView topLeftCell="A61" zoomScale="75" workbookViewId="0">
      <selection activeCell="A11" sqref="A11:XFD107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0.88671875" bestFit="1" customWidth="1"/>
    <col min="5" max="5" width="7.109375" customWidth="1"/>
    <col min="6" max="6" width="8.88671875" bestFit="1" customWidth="1"/>
    <col min="7" max="7" width="10.88671875" bestFit="1" customWidth="1"/>
    <col min="8" max="8" width="7.109375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9" t="s">
        <v>35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4"/>
      <c r="F2" s="2"/>
      <c r="K2" s="5" t="s">
        <v>71</v>
      </c>
    </row>
    <row r="3" spans="1:11" x14ac:dyDescent="0.2">
      <c r="A3" s="4"/>
      <c r="D3" s="3"/>
      <c r="F3" s="2"/>
      <c r="K3">
        <v>20</v>
      </c>
    </row>
    <row r="4" spans="1:11" x14ac:dyDescent="0.2">
      <c r="A4" s="7" t="s">
        <v>29</v>
      </c>
      <c r="B4" s="6"/>
      <c r="C4" s="6"/>
      <c r="D4" s="6"/>
      <c r="E4" s="7"/>
      <c r="F4" s="6"/>
      <c r="G4" s="6"/>
      <c r="H4" s="6"/>
      <c r="I4" s="6"/>
    </row>
    <row r="5" spans="1:11" x14ac:dyDescent="0.2">
      <c r="A5" s="7" t="s">
        <v>64</v>
      </c>
      <c r="B5" s="6"/>
      <c r="C5" s="6"/>
      <c r="D5" s="6"/>
      <c r="E5" s="7"/>
      <c r="F5" s="6"/>
      <c r="G5" s="6"/>
      <c r="H5" s="6"/>
      <c r="I5" s="6"/>
    </row>
    <row r="7" spans="1:11" x14ac:dyDescent="0.2">
      <c r="E7" s="77">
        <f>ROUND(+'Aggregate Screens'!C5,0)</f>
        <v>2012</v>
      </c>
      <c r="F7" s="5">
        <f>+E7</f>
        <v>2012</v>
      </c>
      <c r="G7" s="5"/>
      <c r="H7" s="2">
        <f>+F7+1</f>
        <v>2013</v>
      </c>
      <c r="I7" s="5">
        <f>+H7</f>
        <v>2013</v>
      </c>
    </row>
    <row r="8" spans="1:11" x14ac:dyDescent="0.2">
      <c r="A8" s="5"/>
      <c r="B8" s="5"/>
      <c r="C8" s="5"/>
      <c r="D8" s="2" t="s">
        <v>186</v>
      </c>
      <c r="F8" s="14" t="s">
        <v>182</v>
      </c>
      <c r="G8" s="2" t="s">
        <v>186</v>
      </c>
      <c r="I8" s="14" t="s">
        <v>182</v>
      </c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36</v>
      </c>
      <c r="E9" s="2" t="s">
        <v>3</v>
      </c>
      <c r="F9" s="2" t="s">
        <v>3</v>
      </c>
      <c r="G9" s="2" t="s">
        <v>36</v>
      </c>
      <c r="H9" s="2" t="s">
        <v>3</v>
      </c>
      <c r="I9" s="2" t="s">
        <v>3</v>
      </c>
      <c r="K9" s="5" t="s">
        <v>181</v>
      </c>
    </row>
    <row r="10" spans="1:11" x14ac:dyDescent="0.2">
      <c r="B10">
        <f>+'Aggregate Screens'!A5</f>
        <v>1</v>
      </c>
      <c r="C10" t="str">
        <f>+'Aggregate Screens'!B5</f>
        <v>SWEDISH MEDICAL CENTER - FIRST HILL</v>
      </c>
      <c r="D10" s="10">
        <f>ROUND(+'Aggregate Screens'!R5,0)</f>
        <v>11025630</v>
      </c>
      <c r="E10" s="10">
        <f>ROUND(+'Aggregate Screens'!AN5,0)</f>
        <v>69385</v>
      </c>
      <c r="F10" s="11">
        <f>IF(D10=0,"",IF(E10=0,"",ROUND(D10/E10,2)))</f>
        <v>158.91</v>
      </c>
      <c r="G10" s="10">
        <f>ROUND(+'Aggregate Screens'!R110,0)</f>
        <v>12797307</v>
      </c>
      <c r="H10" s="10">
        <f>ROUND(+'Aggregate Screens'!AN110,0)</f>
        <v>67759</v>
      </c>
      <c r="I10" s="11">
        <f>IF(G10=0,"",IF(H10=0,"",ROUND(G10/H10,2)))</f>
        <v>188.87</v>
      </c>
      <c r="K10" s="12">
        <f>IF(D10=0,"",IF(E10=0,"",IF(G10=0,"",IF(H10=0,"",+I10/F10-1))))</f>
        <v>0.18853439053552323</v>
      </c>
    </row>
    <row r="11" spans="1:11" x14ac:dyDescent="0.2">
      <c r="B11">
        <f>+'Aggregate Screens'!A6</f>
        <v>3</v>
      </c>
      <c r="C11" t="str">
        <f>+'Aggregate Screens'!B6</f>
        <v>SWEDISH MEDICAL CENTER - CHERRY HILL</v>
      </c>
      <c r="D11" s="10">
        <f>ROUND(+'Aggregate Screens'!R6,0)</f>
        <v>4070913</v>
      </c>
      <c r="E11" s="10">
        <f>ROUND(+'Aggregate Screens'!AN6,0)</f>
        <v>24129</v>
      </c>
      <c r="F11" s="11">
        <f t="shared" ref="F11:F74" si="0">IF(D11=0,"",IF(E11=0,"",ROUND(D11/E11,2)))</f>
        <v>168.71</v>
      </c>
      <c r="G11" s="10">
        <f>ROUND(+'Aggregate Screens'!R111,0)</f>
        <v>6565723</v>
      </c>
      <c r="H11" s="10">
        <f>ROUND(+'Aggregate Screens'!AN111,0)</f>
        <v>28415</v>
      </c>
      <c r="I11" s="11">
        <f t="shared" ref="I11:I74" si="1">IF(G11=0,"",IF(H11=0,"",ROUND(G11/H11,2)))</f>
        <v>231.07</v>
      </c>
      <c r="K11" s="12">
        <f t="shared" ref="K11:K74" si="2">IF(D11=0,"",IF(E11=0,"",IF(G11=0,"",IF(H11=0,"",+I11/F11-1))))</f>
        <v>0.36962835635113489</v>
      </c>
    </row>
    <row r="12" spans="1:11" x14ac:dyDescent="0.2">
      <c r="B12">
        <f>+'Aggregate Screens'!A7</f>
        <v>8</v>
      </c>
      <c r="C12" t="str">
        <f>+'Aggregate Screens'!B7</f>
        <v>KLICKITAT VALLEY HEALTH</v>
      </c>
      <c r="D12" s="10">
        <f>ROUND(+'Aggregate Screens'!R7,0)</f>
        <v>1115146</v>
      </c>
      <c r="E12" s="10">
        <f>ROUND(+'Aggregate Screens'!AN7,0)</f>
        <v>1777</v>
      </c>
      <c r="F12" s="11">
        <f t="shared" si="0"/>
        <v>627.54</v>
      </c>
      <c r="G12" s="10">
        <f>ROUND(+'Aggregate Screens'!R112,0)</f>
        <v>1484495</v>
      </c>
      <c r="H12" s="10">
        <f>ROUND(+'Aggregate Screens'!AN112,0)</f>
        <v>1281</v>
      </c>
      <c r="I12" s="11">
        <f t="shared" si="1"/>
        <v>1158.8599999999999</v>
      </c>
      <c r="K12" s="12">
        <f t="shared" si="2"/>
        <v>0.84667112853363924</v>
      </c>
    </row>
    <row r="13" spans="1:11" x14ac:dyDescent="0.2">
      <c r="B13">
        <f>+'Aggregate Screens'!A8</f>
        <v>10</v>
      </c>
      <c r="C13" t="str">
        <f>+'Aggregate Screens'!B8</f>
        <v>VIRGINIA MASON MEDICAL CENTER</v>
      </c>
      <c r="D13" s="10">
        <f>ROUND(+'Aggregate Screens'!R8,0)</f>
        <v>7892121</v>
      </c>
      <c r="E13" s="10">
        <f>ROUND(+'Aggregate Screens'!AN8,0)</f>
        <v>72231</v>
      </c>
      <c r="F13" s="11">
        <f t="shared" si="0"/>
        <v>109.26</v>
      </c>
      <c r="G13" s="10">
        <f>ROUND(+'Aggregate Screens'!R113,0)</f>
        <v>9321528</v>
      </c>
      <c r="H13" s="10">
        <f>ROUND(+'Aggregate Screens'!AN113,0)</f>
        <v>70317</v>
      </c>
      <c r="I13" s="11">
        <f t="shared" si="1"/>
        <v>132.56</v>
      </c>
      <c r="K13" s="12">
        <f t="shared" si="2"/>
        <v>0.21325279150649812</v>
      </c>
    </row>
    <row r="14" spans="1:11" x14ac:dyDescent="0.2">
      <c r="B14">
        <f>+'Aggregate Screens'!A9</f>
        <v>14</v>
      </c>
      <c r="C14" t="str">
        <f>+'Aggregate Screens'!B9</f>
        <v>SEATTLE CHILDRENS HOSPITAL</v>
      </c>
      <c r="D14" s="10">
        <f>ROUND(+'Aggregate Screens'!R9,0)</f>
        <v>6190894</v>
      </c>
      <c r="E14" s="10">
        <f>ROUND(+'Aggregate Screens'!AN9,0)</f>
        <v>30610</v>
      </c>
      <c r="F14" s="11">
        <f t="shared" si="0"/>
        <v>202.25</v>
      </c>
      <c r="G14" s="10">
        <f>ROUND(+'Aggregate Screens'!R114,0)</f>
        <v>5811020</v>
      </c>
      <c r="H14" s="10">
        <f>ROUND(+'Aggregate Screens'!AN114,0)</f>
        <v>31340</v>
      </c>
      <c r="I14" s="11">
        <f t="shared" si="1"/>
        <v>185.42</v>
      </c>
      <c r="K14" s="12">
        <f t="shared" si="2"/>
        <v>-8.3213844252163272E-2</v>
      </c>
    </row>
    <row r="15" spans="1:11" x14ac:dyDescent="0.2">
      <c r="B15">
        <f>+'Aggregate Screens'!A10</f>
        <v>20</v>
      </c>
      <c r="C15" t="str">
        <f>+'Aggregate Screens'!B10</f>
        <v>GROUP HEALTH CENTRAL HOSPITAL</v>
      </c>
      <c r="D15" s="10">
        <f>ROUND(+'Aggregate Screens'!R10,0)</f>
        <v>0</v>
      </c>
      <c r="E15" s="10">
        <f>ROUND(+'Aggregate Screens'!AN10,0)</f>
        <v>1260</v>
      </c>
      <c r="F15" s="11" t="str">
        <f t="shared" si="0"/>
        <v/>
      </c>
      <c r="G15" s="10">
        <f>ROUND(+'Aggregate Screens'!R115,0)</f>
        <v>0</v>
      </c>
      <c r="H15" s="10">
        <f>ROUND(+'Aggregate Screens'!AN115,0)</f>
        <v>1104</v>
      </c>
      <c r="I15" s="11" t="str">
        <f t="shared" si="1"/>
        <v/>
      </c>
      <c r="K15" s="12" t="str">
        <f t="shared" si="2"/>
        <v/>
      </c>
    </row>
    <row r="16" spans="1:11" x14ac:dyDescent="0.2">
      <c r="B16">
        <f>+'Aggregate Screens'!A11</f>
        <v>21</v>
      </c>
      <c r="C16" t="str">
        <f>+'Aggregate Screens'!B11</f>
        <v>NEWPORT HOSPITAL AND HEALTH SERVICES</v>
      </c>
      <c r="D16" s="10">
        <f>ROUND(+'Aggregate Screens'!R11,0)</f>
        <v>753192</v>
      </c>
      <c r="E16" s="10">
        <f>ROUND(+'Aggregate Screens'!AN11,0)</f>
        <v>1991</v>
      </c>
      <c r="F16" s="11">
        <f t="shared" si="0"/>
        <v>378.3</v>
      </c>
      <c r="G16" s="10">
        <f>ROUND(+'Aggregate Screens'!R116,0)</f>
        <v>868324</v>
      </c>
      <c r="H16" s="10">
        <f>ROUND(+'Aggregate Screens'!AN116,0)</f>
        <v>1924</v>
      </c>
      <c r="I16" s="11">
        <f t="shared" si="1"/>
        <v>451.31</v>
      </c>
      <c r="K16" s="12">
        <f t="shared" si="2"/>
        <v>0.19299497753105999</v>
      </c>
    </row>
    <row r="17" spans="2:11" x14ac:dyDescent="0.2">
      <c r="B17">
        <f>+'Aggregate Screens'!A12</f>
        <v>22</v>
      </c>
      <c r="C17" t="str">
        <f>+'Aggregate Screens'!B12</f>
        <v>LOURDES MEDICAL CENTER</v>
      </c>
      <c r="D17" s="10">
        <f>ROUND(+'Aggregate Screens'!R12,0)</f>
        <v>4715720</v>
      </c>
      <c r="E17" s="10">
        <f>ROUND(+'Aggregate Screens'!AN12,0)</f>
        <v>5695</v>
      </c>
      <c r="F17" s="11">
        <f t="shared" si="0"/>
        <v>828.05</v>
      </c>
      <c r="G17" s="10">
        <f>ROUND(+'Aggregate Screens'!R117,0)</f>
        <v>5282077</v>
      </c>
      <c r="H17" s="10">
        <f>ROUND(+'Aggregate Screens'!AN117,0)</f>
        <v>7861</v>
      </c>
      <c r="I17" s="11">
        <f t="shared" si="1"/>
        <v>671.93</v>
      </c>
      <c r="K17" s="12">
        <f t="shared" si="2"/>
        <v>-0.18853933941187129</v>
      </c>
    </row>
    <row r="18" spans="2:11" x14ac:dyDescent="0.2">
      <c r="B18">
        <f>+'Aggregate Screens'!A13</f>
        <v>23</v>
      </c>
      <c r="C18" t="str">
        <f>+'Aggregate Screens'!B13</f>
        <v>THREE RIVERS HOSPITAL</v>
      </c>
      <c r="D18" s="10">
        <f>ROUND(+'Aggregate Screens'!R13,0)</f>
        <v>1412516</v>
      </c>
      <c r="E18" s="10">
        <f>ROUND(+'Aggregate Screens'!AN13,0)</f>
        <v>875</v>
      </c>
      <c r="F18" s="11">
        <f t="shared" si="0"/>
        <v>1614.3</v>
      </c>
      <c r="G18" s="10">
        <f>ROUND(+'Aggregate Screens'!R118,0)</f>
        <v>1160237</v>
      </c>
      <c r="H18" s="10">
        <f>ROUND(+'Aggregate Screens'!AN118,0)</f>
        <v>943</v>
      </c>
      <c r="I18" s="11">
        <f t="shared" si="1"/>
        <v>1230.3699999999999</v>
      </c>
      <c r="K18" s="12">
        <f t="shared" si="2"/>
        <v>-0.23783063866691445</v>
      </c>
    </row>
    <row r="19" spans="2:11" x14ac:dyDescent="0.2">
      <c r="B19">
        <f>+'Aggregate Screens'!A14</f>
        <v>26</v>
      </c>
      <c r="C19" t="str">
        <f>+'Aggregate Screens'!B14</f>
        <v>PEACEHEALTH ST JOHN MEDICAL CENTER</v>
      </c>
      <c r="D19" s="10">
        <f>ROUND(+'Aggregate Screens'!R14,0)</f>
        <v>0</v>
      </c>
      <c r="E19" s="10">
        <f>ROUND(+'Aggregate Screens'!AN14,0)</f>
        <v>22828</v>
      </c>
      <c r="F19" s="11" t="str">
        <f t="shared" si="0"/>
        <v/>
      </c>
      <c r="G19" s="10">
        <f>ROUND(+'Aggregate Screens'!R119,0)</f>
        <v>0</v>
      </c>
      <c r="H19" s="10">
        <f>ROUND(+'Aggregate Screens'!AN119,0)</f>
        <v>21531</v>
      </c>
      <c r="I19" s="11" t="str">
        <f t="shared" si="1"/>
        <v/>
      </c>
      <c r="K19" s="12" t="str">
        <f t="shared" si="2"/>
        <v/>
      </c>
    </row>
    <row r="20" spans="2:11" x14ac:dyDescent="0.2">
      <c r="B20">
        <f>+'Aggregate Screens'!A15</f>
        <v>29</v>
      </c>
      <c r="C20" t="str">
        <f>+'Aggregate Screens'!B15</f>
        <v>HARBORVIEW MEDICAL CENTER</v>
      </c>
      <c r="D20" s="10">
        <f>ROUND(+'Aggregate Screens'!R15,0)</f>
        <v>4292000</v>
      </c>
      <c r="E20" s="10">
        <f>ROUND(+'Aggregate Screens'!AN15,0)</f>
        <v>43704</v>
      </c>
      <c r="F20" s="11">
        <f t="shared" si="0"/>
        <v>98.21</v>
      </c>
      <c r="G20" s="10">
        <f>ROUND(+'Aggregate Screens'!R120,0)</f>
        <v>21437000</v>
      </c>
      <c r="H20" s="10">
        <f>ROUND(+'Aggregate Screens'!AN120,0)</f>
        <v>42448</v>
      </c>
      <c r="I20" s="11">
        <f t="shared" si="1"/>
        <v>505.02</v>
      </c>
      <c r="K20" s="12">
        <f t="shared" si="2"/>
        <v>4.1422462071072195</v>
      </c>
    </row>
    <row r="21" spans="2:11" x14ac:dyDescent="0.2">
      <c r="B21">
        <f>+'Aggregate Screens'!A16</f>
        <v>32</v>
      </c>
      <c r="C21" t="str">
        <f>+'Aggregate Screens'!B16</f>
        <v>ST JOSEPH MEDICAL CENTER</v>
      </c>
      <c r="D21" s="10">
        <f>ROUND(+'Aggregate Screens'!R16,0)</f>
        <v>7632337</v>
      </c>
      <c r="E21" s="10">
        <f>ROUND(+'Aggregate Screens'!AN16,0)</f>
        <v>45992</v>
      </c>
      <c r="F21" s="11">
        <f t="shared" si="0"/>
        <v>165.95</v>
      </c>
      <c r="G21" s="10">
        <f>ROUND(+'Aggregate Screens'!R121,0)</f>
        <v>10302417</v>
      </c>
      <c r="H21" s="10">
        <f>ROUND(+'Aggregate Screens'!AN121,0)</f>
        <v>43782</v>
      </c>
      <c r="I21" s="11">
        <f t="shared" si="1"/>
        <v>235.31</v>
      </c>
      <c r="K21" s="12">
        <f t="shared" si="2"/>
        <v>0.41795721602892444</v>
      </c>
    </row>
    <row r="22" spans="2:11" x14ac:dyDescent="0.2">
      <c r="B22">
        <f>+'Aggregate Screens'!A17</f>
        <v>35</v>
      </c>
      <c r="C22" t="str">
        <f>+'Aggregate Screens'!B17</f>
        <v>ST ELIZABETH HOSPITAL</v>
      </c>
      <c r="D22" s="10">
        <f>ROUND(+'Aggregate Screens'!R17,0)</f>
        <v>271582</v>
      </c>
      <c r="E22" s="10">
        <f>ROUND(+'Aggregate Screens'!AN17,0)</f>
        <v>3807</v>
      </c>
      <c r="F22" s="11">
        <f t="shared" si="0"/>
        <v>71.34</v>
      </c>
      <c r="G22" s="10">
        <f>ROUND(+'Aggregate Screens'!R122,0)</f>
        <v>224729</v>
      </c>
      <c r="H22" s="10">
        <f>ROUND(+'Aggregate Screens'!AN122,0)</f>
        <v>3457</v>
      </c>
      <c r="I22" s="11">
        <f t="shared" si="1"/>
        <v>65.010000000000005</v>
      </c>
      <c r="K22" s="12">
        <f t="shared" si="2"/>
        <v>-8.8730025231286813E-2</v>
      </c>
    </row>
    <row r="23" spans="2:11" x14ac:dyDescent="0.2">
      <c r="B23">
        <f>+'Aggregate Screens'!A18</f>
        <v>37</v>
      </c>
      <c r="C23" t="str">
        <f>+'Aggregate Screens'!B18</f>
        <v>DEACONESS HOSPITAL</v>
      </c>
      <c r="D23" s="10">
        <f>ROUND(+'Aggregate Screens'!R18,0)</f>
        <v>8806327</v>
      </c>
      <c r="E23" s="10">
        <f>ROUND(+'Aggregate Screens'!AN18,0)</f>
        <v>24589</v>
      </c>
      <c r="F23" s="11">
        <f t="shared" si="0"/>
        <v>358.14</v>
      </c>
      <c r="G23" s="10">
        <f>ROUND(+'Aggregate Screens'!R123,0)</f>
        <v>7614268</v>
      </c>
      <c r="H23" s="10">
        <f>ROUND(+'Aggregate Screens'!AN123,0)</f>
        <v>23505</v>
      </c>
      <c r="I23" s="11">
        <f t="shared" si="1"/>
        <v>323.94</v>
      </c>
      <c r="K23" s="12">
        <f t="shared" si="2"/>
        <v>-9.5493382476126598E-2</v>
      </c>
    </row>
    <row r="24" spans="2:11" x14ac:dyDescent="0.2">
      <c r="B24">
        <f>+'Aggregate Screens'!A19</f>
        <v>38</v>
      </c>
      <c r="C24" t="str">
        <f>+'Aggregate Screens'!B19</f>
        <v>OLYMPIC MEDICAL CENTER</v>
      </c>
      <c r="D24" s="10">
        <f>ROUND(+'Aggregate Screens'!R19,0)</f>
        <v>6961007</v>
      </c>
      <c r="E24" s="10">
        <f>ROUND(+'Aggregate Screens'!AN19,0)</f>
        <v>12477</v>
      </c>
      <c r="F24" s="11">
        <f t="shared" si="0"/>
        <v>557.91</v>
      </c>
      <c r="G24" s="10">
        <f>ROUND(+'Aggregate Screens'!R124,0)</f>
        <v>6490870</v>
      </c>
      <c r="H24" s="10">
        <f>ROUND(+'Aggregate Screens'!AN124,0)</f>
        <v>12980</v>
      </c>
      <c r="I24" s="11">
        <f t="shared" si="1"/>
        <v>500.07</v>
      </c>
      <c r="K24" s="12">
        <f t="shared" si="2"/>
        <v>-0.10367263537129645</v>
      </c>
    </row>
    <row r="25" spans="2:11" x14ac:dyDescent="0.2">
      <c r="B25">
        <f>+'Aggregate Screens'!A20</f>
        <v>39</v>
      </c>
      <c r="C25" t="str">
        <f>+'Aggregate Screens'!B20</f>
        <v>TRIOS HEALTH</v>
      </c>
      <c r="D25" s="10">
        <f>ROUND(+'Aggregate Screens'!R20,0)</f>
        <v>4822953</v>
      </c>
      <c r="E25" s="10">
        <f>ROUND(+'Aggregate Screens'!AN20,0)</f>
        <v>13397</v>
      </c>
      <c r="F25" s="11">
        <f t="shared" si="0"/>
        <v>360</v>
      </c>
      <c r="G25" s="10">
        <f>ROUND(+'Aggregate Screens'!R125,0)</f>
        <v>6501511</v>
      </c>
      <c r="H25" s="10">
        <f>ROUND(+'Aggregate Screens'!AN125,0)</f>
        <v>13307</v>
      </c>
      <c r="I25" s="11">
        <f t="shared" si="1"/>
        <v>488.58</v>
      </c>
      <c r="K25" s="12">
        <f t="shared" si="2"/>
        <v>0.35716666666666663</v>
      </c>
    </row>
    <row r="26" spans="2:11" x14ac:dyDescent="0.2">
      <c r="B26">
        <f>+'Aggregate Screens'!A21</f>
        <v>43</v>
      </c>
      <c r="C26" t="str">
        <f>+'Aggregate Screens'!B21</f>
        <v>WALLA WALLA GENERAL HOSPITAL</v>
      </c>
      <c r="D26" s="10">
        <f>ROUND(+'Aggregate Screens'!R21,0)</f>
        <v>0</v>
      </c>
      <c r="E26" s="10">
        <f>ROUND(+'Aggregate Screens'!AN21,0)</f>
        <v>0</v>
      </c>
      <c r="F26" s="11" t="str">
        <f t="shared" si="0"/>
        <v/>
      </c>
      <c r="G26" s="10">
        <f>ROUND(+'Aggregate Screens'!R126,0)</f>
        <v>0</v>
      </c>
      <c r="H26" s="10">
        <f>ROUND(+'Aggregate Screens'!AN126,0)</f>
        <v>0</v>
      </c>
      <c r="I26" s="11" t="str">
        <f t="shared" si="1"/>
        <v/>
      </c>
      <c r="K26" s="12" t="str">
        <f t="shared" si="2"/>
        <v/>
      </c>
    </row>
    <row r="27" spans="2:11" x14ac:dyDescent="0.2">
      <c r="B27">
        <f>+'Aggregate Screens'!A22</f>
        <v>45</v>
      </c>
      <c r="C27" t="str">
        <f>+'Aggregate Screens'!B22</f>
        <v>COLUMBIA BASIN HOSPITAL</v>
      </c>
      <c r="D27" s="10">
        <f>ROUND(+'Aggregate Screens'!R22,0)</f>
        <v>2298816</v>
      </c>
      <c r="E27" s="10">
        <f>ROUND(+'Aggregate Screens'!AN22,0)</f>
        <v>1016</v>
      </c>
      <c r="F27" s="11">
        <f t="shared" si="0"/>
        <v>2262.61</v>
      </c>
      <c r="G27" s="10">
        <f>ROUND(+'Aggregate Screens'!R127,0)</f>
        <v>2387041</v>
      </c>
      <c r="H27" s="10">
        <f>ROUND(+'Aggregate Screens'!AN127,0)</f>
        <v>1075</v>
      </c>
      <c r="I27" s="11">
        <f t="shared" si="1"/>
        <v>2220.5</v>
      </c>
      <c r="K27" s="12">
        <f t="shared" si="2"/>
        <v>-1.8611249839786903E-2</v>
      </c>
    </row>
    <row r="28" spans="2:11" x14ac:dyDescent="0.2">
      <c r="B28">
        <f>+'Aggregate Screens'!A23</f>
        <v>46</v>
      </c>
      <c r="C28" t="str">
        <f>+'Aggregate Screens'!B23</f>
        <v>PMH MEDICAL CENTER</v>
      </c>
      <c r="D28" s="10">
        <f>ROUND(+'Aggregate Screens'!R23,0)</f>
        <v>3294158</v>
      </c>
      <c r="E28" s="10">
        <f>ROUND(+'Aggregate Screens'!AN23,0)</f>
        <v>2055</v>
      </c>
      <c r="F28" s="11">
        <f t="shared" si="0"/>
        <v>1603</v>
      </c>
      <c r="G28" s="10">
        <f>ROUND(+'Aggregate Screens'!R128,0)</f>
        <v>4419441</v>
      </c>
      <c r="H28" s="10">
        <f>ROUND(+'Aggregate Screens'!AN128,0)</f>
        <v>2094</v>
      </c>
      <c r="I28" s="11">
        <f t="shared" si="1"/>
        <v>2110.5300000000002</v>
      </c>
      <c r="K28" s="12">
        <f t="shared" si="2"/>
        <v>0.31661260137242686</v>
      </c>
    </row>
    <row r="29" spans="2:11" x14ac:dyDescent="0.2">
      <c r="B29">
        <f>+'Aggregate Screens'!A24</f>
        <v>50</v>
      </c>
      <c r="C29" t="str">
        <f>+'Aggregate Screens'!B24</f>
        <v>PROVIDENCE ST MARY MEDICAL CENTER</v>
      </c>
      <c r="D29" s="10">
        <f>ROUND(+'Aggregate Screens'!R24,0)</f>
        <v>3378222</v>
      </c>
      <c r="E29" s="10">
        <f>ROUND(+'Aggregate Screens'!AN24,0)</f>
        <v>23451</v>
      </c>
      <c r="F29" s="11">
        <f t="shared" si="0"/>
        <v>144.05000000000001</v>
      </c>
      <c r="G29" s="10">
        <f>ROUND(+'Aggregate Screens'!R129,0)</f>
        <v>3899355</v>
      </c>
      <c r="H29" s="10">
        <f>ROUND(+'Aggregate Screens'!AN129,0)</f>
        <v>9836</v>
      </c>
      <c r="I29" s="11">
        <f t="shared" si="1"/>
        <v>396.44</v>
      </c>
      <c r="K29" s="12">
        <f t="shared" si="2"/>
        <v>1.7520999652898297</v>
      </c>
    </row>
    <row r="30" spans="2:11" x14ac:dyDescent="0.2">
      <c r="B30">
        <f>+'Aggregate Screens'!A25</f>
        <v>54</v>
      </c>
      <c r="C30" t="str">
        <f>+'Aggregate Screens'!B25</f>
        <v>FORKS COMMUNITY HOSPITAL</v>
      </c>
      <c r="D30" s="10">
        <f>ROUND(+'Aggregate Screens'!R25,0)</f>
        <v>0</v>
      </c>
      <c r="E30" s="10">
        <f>ROUND(+'Aggregate Screens'!AN25,0)</f>
        <v>0</v>
      </c>
      <c r="F30" s="11" t="str">
        <f t="shared" si="0"/>
        <v/>
      </c>
      <c r="G30" s="10">
        <f>ROUND(+'Aggregate Screens'!R130,0)</f>
        <v>0</v>
      </c>
      <c r="H30" s="10">
        <f>ROUND(+'Aggregate Screens'!AN130,0)</f>
        <v>0</v>
      </c>
      <c r="I30" s="11" t="str">
        <f t="shared" si="1"/>
        <v/>
      </c>
      <c r="K30" s="12" t="str">
        <f t="shared" si="2"/>
        <v/>
      </c>
    </row>
    <row r="31" spans="2:11" x14ac:dyDescent="0.2">
      <c r="B31">
        <f>+'Aggregate Screens'!A26</f>
        <v>56</v>
      </c>
      <c r="C31" t="str">
        <f>+'Aggregate Screens'!B26</f>
        <v>WILLAPA HARBOR HOSPITAL</v>
      </c>
      <c r="D31" s="10">
        <f>ROUND(+'Aggregate Screens'!R26,0)</f>
        <v>1508630</v>
      </c>
      <c r="E31" s="10">
        <f>ROUND(+'Aggregate Screens'!AN26,0)</f>
        <v>1945</v>
      </c>
      <c r="F31" s="11">
        <f t="shared" si="0"/>
        <v>775.65</v>
      </c>
      <c r="G31" s="10">
        <f>ROUND(+'Aggregate Screens'!R131,0)</f>
        <v>1437013</v>
      </c>
      <c r="H31" s="10">
        <f>ROUND(+'Aggregate Screens'!AN131,0)</f>
        <v>1010</v>
      </c>
      <c r="I31" s="11">
        <f t="shared" si="1"/>
        <v>1422.79</v>
      </c>
      <c r="K31" s="12">
        <f t="shared" si="2"/>
        <v>0.83431960291368523</v>
      </c>
    </row>
    <row r="32" spans="2:11" x14ac:dyDescent="0.2">
      <c r="B32">
        <f>+'Aggregate Screens'!A27</f>
        <v>58</v>
      </c>
      <c r="C32" t="str">
        <f>+'Aggregate Screens'!B27</f>
        <v>YAKIMA VALLEY MEMORIAL HOSPITAL</v>
      </c>
      <c r="D32" s="10">
        <f>ROUND(+'Aggregate Screens'!R27,0)</f>
        <v>27800311</v>
      </c>
      <c r="E32" s="10">
        <f>ROUND(+'Aggregate Screens'!AN27,0)</f>
        <v>34726</v>
      </c>
      <c r="F32" s="11">
        <f t="shared" si="0"/>
        <v>800.56</v>
      </c>
      <c r="G32" s="10">
        <f>ROUND(+'Aggregate Screens'!R132,0)</f>
        <v>33133487</v>
      </c>
      <c r="H32" s="10">
        <f>ROUND(+'Aggregate Screens'!AN132,0)</f>
        <v>33150</v>
      </c>
      <c r="I32" s="11">
        <f t="shared" si="1"/>
        <v>999.5</v>
      </c>
      <c r="K32" s="12">
        <f t="shared" si="2"/>
        <v>0.2485010492655142</v>
      </c>
    </row>
    <row r="33" spans="2:11" x14ac:dyDescent="0.2">
      <c r="B33">
        <f>+'Aggregate Screens'!A28</f>
        <v>63</v>
      </c>
      <c r="C33" t="str">
        <f>+'Aggregate Screens'!B28</f>
        <v>GRAYS HARBOR COMMUNITY HOSPITAL</v>
      </c>
      <c r="D33" s="10">
        <f>ROUND(+'Aggregate Screens'!R28,0)</f>
        <v>15959142</v>
      </c>
      <c r="E33" s="10">
        <f>ROUND(+'Aggregate Screens'!AN28,0)</f>
        <v>11451</v>
      </c>
      <c r="F33" s="11">
        <f t="shared" si="0"/>
        <v>1393.69</v>
      </c>
      <c r="G33" s="10">
        <f>ROUND(+'Aggregate Screens'!R133,0)</f>
        <v>11567852</v>
      </c>
      <c r="H33" s="10">
        <f>ROUND(+'Aggregate Screens'!AN133,0)</f>
        <v>10592</v>
      </c>
      <c r="I33" s="11">
        <f t="shared" si="1"/>
        <v>1092.1300000000001</v>
      </c>
      <c r="K33" s="12">
        <f t="shared" si="2"/>
        <v>-0.21637523409079484</v>
      </c>
    </row>
    <row r="34" spans="2:11" x14ac:dyDescent="0.2">
      <c r="B34">
        <f>+'Aggregate Screens'!A29</f>
        <v>78</v>
      </c>
      <c r="C34" t="str">
        <f>+'Aggregate Screens'!B29</f>
        <v>SAMARITAN HEALTHCARE</v>
      </c>
      <c r="D34" s="10">
        <f>ROUND(+'Aggregate Screens'!R29,0)</f>
        <v>5279336</v>
      </c>
      <c r="E34" s="10">
        <f>ROUND(+'Aggregate Screens'!AN29,0)</f>
        <v>5725</v>
      </c>
      <c r="F34" s="11">
        <f t="shared" si="0"/>
        <v>922.15</v>
      </c>
      <c r="G34" s="10">
        <f>ROUND(+'Aggregate Screens'!R134,0)</f>
        <v>5020107</v>
      </c>
      <c r="H34" s="10">
        <f>ROUND(+'Aggregate Screens'!AN134,0)</f>
        <v>5653</v>
      </c>
      <c r="I34" s="11">
        <f t="shared" si="1"/>
        <v>888.04</v>
      </c>
      <c r="K34" s="12">
        <f t="shared" si="2"/>
        <v>-3.6989643767282976E-2</v>
      </c>
    </row>
    <row r="35" spans="2:11" x14ac:dyDescent="0.2">
      <c r="B35">
        <f>+'Aggregate Screens'!A30</f>
        <v>79</v>
      </c>
      <c r="C35" t="str">
        <f>+'Aggregate Screens'!B30</f>
        <v>OCEAN BEACH HOSPITAL</v>
      </c>
      <c r="D35" s="10">
        <f>ROUND(+'Aggregate Screens'!R30,0)</f>
        <v>0</v>
      </c>
      <c r="E35" s="10">
        <f>ROUND(+'Aggregate Screens'!AN30,0)</f>
        <v>0</v>
      </c>
      <c r="F35" s="11" t="str">
        <f t="shared" si="0"/>
        <v/>
      </c>
      <c r="G35" s="10">
        <f>ROUND(+'Aggregate Screens'!R135,0)</f>
        <v>1947488</v>
      </c>
      <c r="H35" s="10">
        <f>ROUND(+'Aggregate Screens'!AN135,0)</f>
        <v>1211</v>
      </c>
      <c r="I35" s="11">
        <f t="shared" si="1"/>
        <v>1608.17</v>
      </c>
      <c r="K35" s="12" t="str">
        <f t="shared" si="2"/>
        <v/>
      </c>
    </row>
    <row r="36" spans="2:11" x14ac:dyDescent="0.2">
      <c r="B36">
        <f>+'Aggregate Screens'!A31</f>
        <v>80</v>
      </c>
      <c r="C36" t="str">
        <f>+'Aggregate Screens'!B31</f>
        <v>ODESSA MEMORIAL HEALTHCARE CENTER</v>
      </c>
      <c r="D36" s="10">
        <f>ROUND(+'Aggregate Screens'!R31,0)</f>
        <v>477371</v>
      </c>
      <c r="E36" s="10">
        <f>ROUND(+'Aggregate Screens'!AN31,0)</f>
        <v>103</v>
      </c>
      <c r="F36" s="11">
        <f t="shared" si="0"/>
        <v>4634.67</v>
      </c>
      <c r="G36" s="10">
        <f>ROUND(+'Aggregate Screens'!R136,0)</f>
        <v>590805</v>
      </c>
      <c r="H36" s="10">
        <f>ROUND(+'Aggregate Screens'!AN136,0)</f>
        <v>103</v>
      </c>
      <c r="I36" s="11">
        <f t="shared" si="1"/>
        <v>5735.97</v>
      </c>
      <c r="K36" s="12">
        <f t="shared" si="2"/>
        <v>0.23762209607156493</v>
      </c>
    </row>
    <row r="37" spans="2:11" x14ac:dyDescent="0.2">
      <c r="B37">
        <f>+'Aggregate Screens'!A32</f>
        <v>81</v>
      </c>
      <c r="C37" t="str">
        <f>+'Aggregate Screens'!B32</f>
        <v>MULTICARE GOOD SAMARITAN</v>
      </c>
      <c r="D37" s="10">
        <f>ROUND(+'Aggregate Screens'!R32,0)</f>
        <v>8445076</v>
      </c>
      <c r="E37" s="10">
        <f>ROUND(+'Aggregate Screens'!AN32,0)</f>
        <v>28945</v>
      </c>
      <c r="F37" s="11">
        <f t="shared" si="0"/>
        <v>291.76</v>
      </c>
      <c r="G37" s="10">
        <f>ROUND(+'Aggregate Screens'!R137,0)</f>
        <v>9843196</v>
      </c>
      <c r="H37" s="10">
        <f>ROUND(+'Aggregate Screens'!AN137,0)</f>
        <v>30512</v>
      </c>
      <c r="I37" s="11">
        <f t="shared" si="1"/>
        <v>322.60000000000002</v>
      </c>
      <c r="K37" s="12">
        <f t="shared" si="2"/>
        <v>0.1057033177954485</v>
      </c>
    </row>
    <row r="38" spans="2:11" x14ac:dyDescent="0.2">
      <c r="B38">
        <f>+'Aggregate Screens'!A33</f>
        <v>82</v>
      </c>
      <c r="C38" t="str">
        <f>+'Aggregate Screens'!B33</f>
        <v>GARFIELD COUNTY MEMORIAL HOSPITAL</v>
      </c>
      <c r="D38" s="10">
        <f>ROUND(+'Aggregate Screens'!R33,0)</f>
        <v>420565</v>
      </c>
      <c r="E38" s="10">
        <f>ROUND(+'Aggregate Screens'!AN33,0)</f>
        <v>130</v>
      </c>
      <c r="F38" s="11">
        <f t="shared" si="0"/>
        <v>3235.12</v>
      </c>
      <c r="G38" s="10">
        <f>ROUND(+'Aggregate Screens'!R138,0)</f>
        <v>635519</v>
      </c>
      <c r="H38" s="10">
        <f>ROUND(+'Aggregate Screens'!AN138,0)</f>
        <v>131</v>
      </c>
      <c r="I38" s="11">
        <f t="shared" si="1"/>
        <v>4851.29</v>
      </c>
      <c r="K38" s="12">
        <f t="shared" si="2"/>
        <v>0.4995703405128713</v>
      </c>
    </row>
    <row r="39" spans="2:11" x14ac:dyDescent="0.2">
      <c r="B39">
        <f>+'Aggregate Screens'!A34</f>
        <v>84</v>
      </c>
      <c r="C39" t="str">
        <f>+'Aggregate Screens'!B34</f>
        <v>PROVIDENCE REGIONAL MEDICAL CENTER EVERETT</v>
      </c>
      <c r="D39" s="10">
        <f>ROUND(+'Aggregate Screens'!R34,0)</f>
        <v>19025221</v>
      </c>
      <c r="E39" s="10">
        <f>ROUND(+'Aggregate Screens'!AN34,0)</f>
        <v>75807</v>
      </c>
      <c r="F39" s="11">
        <f t="shared" si="0"/>
        <v>250.97</v>
      </c>
      <c r="G39" s="10">
        <f>ROUND(+'Aggregate Screens'!R139,0)</f>
        <v>23249414</v>
      </c>
      <c r="H39" s="10">
        <f>ROUND(+'Aggregate Screens'!AN139,0)</f>
        <v>49191</v>
      </c>
      <c r="I39" s="11">
        <f t="shared" si="1"/>
        <v>472.64</v>
      </c>
      <c r="K39" s="12">
        <f t="shared" si="2"/>
        <v>0.8832529784436387</v>
      </c>
    </row>
    <row r="40" spans="2:11" x14ac:dyDescent="0.2">
      <c r="B40">
        <f>+'Aggregate Screens'!A35</f>
        <v>85</v>
      </c>
      <c r="C40" t="str">
        <f>+'Aggregate Screens'!B35</f>
        <v>JEFFERSON HEALTHCARE</v>
      </c>
      <c r="D40" s="10">
        <f>ROUND(+'Aggregate Screens'!R35,0)</f>
        <v>4176366</v>
      </c>
      <c r="E40" s="10">
        <f>ROUND(+'Aggregate Screens'!AN35,0)</f>
        <v>4691</v>
      </c>
      <c r="F40" s="11">
        <f t="shared" si="0"/>
        <v>890.29</v>
      </c>
      <c r="G40" s="10">
        <f>ROUND(+'Aggregate Screens'!R140,0)</f>
        <v>3900071</v>
      </c>
      <c r="H40" s="10">
        <f>ROUND(+'Aggregate Screens'!AN140,0)</f>
        <v>4845</v>
      </c>
      <c r="I40" s="11">
        <f t="shared" si="1"/>
        <v>804.97</v>
      </c>
      <c r="K40" s="12">
        <f t="shared" si="2"/>
        <v>-9.5833941749317586E-2</v>
      </c>
    </row>
    <row r="41" spans="2:11" x14ac:dyDescent="0.2">
      <c r="B41">
        <f>+'Aggregate Screens'!A36</f>
        <v>96</v>
      </c>
      <c r="C41" t="str">
        <f>+'Aggregate Screens'!B36</f>
        <v>SKYLINE HOSPITAL</v>
      </c>
      <c r="D41" s="10">
        <f>ROUND(+'Aggregate Screens'!R36,0)</f>
        <v>990166</v>
      </c>
      <c r="E41" s="10">
        <f>ROUND(+'Aggregate Screens'!AN36,0)</f>
        <v>1282</v>
      </c>
      <c r="F41" s="11">
        <f t="shared" si="0"/>
        <v>772.36</v>
      </c>
      <c r="G41" s="10">
        <f>ROUND(+'Aggregate Screens'!R141,0)</f>
        <v>959371</v>
      </c>
      <c r="H41" s="10">
        <f>ROUND(+'Aggregate Screens'!AN141,0)</f>
        <v>1213</v>
      </c>
      <c r="I41" s="11">
        <f t="shared" si="1"/>
        <v>790.91</v>
      </c>
      <c r="K41" s="12">
        <f t="shared" si="2"/>
        <v>2.4017297633228019E-2</v>
      </c>
    </row>
    <row r="42" spans="2:11" x14ac:dyDescent="0.2">
      <c r="B42">
        <f>+'Aggregate Screens'!A37</f>
        <v>102</v>
      </c>
      <c r="C42" t="str">
        <f>+'Aggregate Screens'!B37</f>
        <v>YAKIMA REGIONAL MEDICAL AND CARDIAC CENTER</v>
      </c>
      <c r="D42" s="10">
        <f>ROUND(+'Aggregate Screens'!R37,0)</f>
        <v>114245</v>
      </c>
      <c r="E42" s="10">
        <f>ROUND(+'Aggregate Screens'!AN37,0)</f>
        <v>13611</v>
      </c>
      <c r="F42" s="11">
        <f t="shared" si="0"/>
        <v>8.39</v>
      </c>
      <c r="G42" s="10">
        <f>ROUND(+'Aggregate Screens'!R142,0)</f>
        <v>2268279</v>
      </c>
      <c r="H42" s="10">
        <f>ROUND(+'Aggregate Screens'!AN142,0)</f>
        <v>12486</v>
      </c>
      <c r="I42" s="11">
        <f t="shared" si="1"/>
        <v>181.67</v>
      </c>
      <c r="K42" s="12">
        <f t="shared" si="2"/>
        <v>20.653158522050056</v>
      </c>
    </row>
    <row r="43" spans="2:11" x14ac:dyDescent="0.2">
      <c r="B43">
        <f>+'Aggregate Screens'!A38</f>
        <v>104</v>
      </c>
      <c r="C43" t="str">
        <f>+'Aggregate Screens'!B38</f>
        <v>VALLEY GENERAL HOSPITAL</v>
      </c>
      <c r="D43" s="10">
        <f>ROUND(+'Aggregate Screens'!R38,0)</f>
        <v>0</v>
      </c>
      <c r="E43" s="10">
        <f>ROUND(+'Aggregate Screens'!AN38,0)</f>
        <v>0</v>
      </c>
      <c r="F43" s="11" t="str">
        <f t="shared" si="0"/>
        <v/>
      </c>
      <c r="G43" s="10">
        <f>ROUND(+'Aggregate Screens'!R143,0)</f>
        <v>0</v>
      </c>
      <c r="H43" s="10">
        <f>ROUND(+'Aggregate Screens'!AN143,0)</f>
        <v>0</v>
      </c>
      <c r="I43" s="11" t="str">
        <f t="shared" si="1"/>
        <v/>
      </c>
      <c r="K43" s="12" t="str">
        <f t="shared" si="2"/>
        <v/>
      </c>
    </row>
    <row r="44" spans="2:11" x14ac:dyDescent="0.2">
      <c r="B44">
        <f>+'Aggregate Screens'!A39</f>
        <v>106</v>
      </c>
      <c r="C44" t="str">
        <f>+'Aggregate Screens'!B39</f>
        <v>CASCADE VALLEY HOSPITAL</v>
      </c>
      <c r="D44" s="10">
        <f>ROUND(+'Aggregate Screens'!R39,0)</f>
        <v>501264</v>
      </c>
      <c r="E44" s="10">
        <f>ROUND(+'Aggregate Screens'!AN39,0)</f>
        <v>4364</v>
      </c>
      <c r="F44" s="11">
        <f t="shared" si="0"/>
        <v>114.86</v>
      </c>
      <c r="G44" s="10">
        <f>ROUND(+'Aggregate Screens'!R144,0)</f>
        <v>469358</v>
      </c>
      <c r="H44" s="10">
        <f>ROUND(+'Aggregate Screens'!AN144,0)</f>
        <v>3957</v>
      </c>
      <c r="I44" s="11">
        <f t="shared" si="1"/>
        <v>118.61</v>
      </c>
      <c r="K44" s="12">
        <f t="shared" si="2"/>
        <v>3.2648441581055287E-2</v>
      </c>
    </row>
    <row r="45" spans="2:11" x14ac:dyDescent="0.2">
      <c r="B45">
        <f>+'Aggregate Screens'!A40</f>
        <v>107</v>
      </c>
      <c r="C45" t="str">
        <f>+'Aggregate Screens'!B40</f>
        <v>NORTH VALLEY HOSPITAL</v>
      </c>
      <c r="D45" s="10">
        <f>ROUND(+'Aggregate Screens'!R40,0)</f>
        <v>2134365</v>
      </c>
      <c r="E45" s="10">
        <f>ROUND(+'Aggregate Screens'!AN40,0)</f>
        <v>2329</v>
      </c>
      <c r="F45" s="11">
        <f t="shared" si="0"/>
        <v>916.43</v>
      </c>
      <c r="G45" s="10">
        <f>ROUND(+'Aggregate Screens'!R145,0)</f>
        <v>2112546</v>
      </c>
      <c r="H45" s="10">
        <f>ROUND(+'Aggregate Screens'!AN145,0)</f>
        <v>2549</v>
      </c>
      <c r="I45" s="11">
        <f t="shared" si="1"/>
        <v>828.77</v>
      </c>
      <c r="K45" s="12">
        <f t="shared" si="2"/>
        <v>-9.565378697772875E-2</v>
      </c>
    </row>
    <row r="46" spans="2:11" x14ac:dyDescent="0.2">
      <c r="B46">
        <f>+'Aggregate Screens'!A41</f>
        <v>108</v>
      </c>
      <c r="C46" t="str">
        <f>+'Aggregate Screens'!B41</f>
        <v>TRI-STATE MEMORIAL HOSPITAL</v>
      </c>
      <c r="D46" s="10">
        <f>ROUND(+'Aggregate Screens'!R41,0)</f>
        <v>5422057</v>
      </c>
      <c r="E46" s="10">
        <f>ROUND(+'Aggregate Screens'!AN41,0)</f>
        <v>5258</v>
      </c>
      <c r="F46" s="11">
        <f t="shared" si="0"/>
        <v>1031.2</v>
      </c>
      <c r="G46" s="10">
        <f>ROUND(+'Aggregate Screens'!R146,0)</f>
        <v>4808820</v>
      </c>
      <c r="H46" s="10">
        <f>ROUND(+'Aggregate Screens'!AN146,0)</f>
        <v>5633</v>
      </c>
      <c r="I46" s="11">
        <f t="shared" si="1"/>
        <v>853.69</v>
      </c>
      <c r="K46" s="12">
        <f t="shared" si="2"/>
        <v>-0.17213925523661755</v>
      </c>
    </row>
    <row r="47" spans="2:11" x14ac:dyDescent="0.2">
      <c r="B47">
        <f>+'Aggregate Screens'!A42</f>
        <v>111</v>
      </c>
      <c r="C47" t="str">
        <f>+'Aggregate Screens'!B42</f>
        <v>EAST ADAMS RURAL HEALTHCARE</v>
      </c>
      <c r="D47" s="10">
        <f>ROUND(+'Aggregate Screens'!R42,0)</f>
        <v>1108673</v>
      </c>
      <c r="E47" s="10">
        <f>ROUND(+'Aggregate Screens'!AN42,0)</f>
        <v>285</v>
      </c>
      <c r="F47" s="11">
        <f t="shared" si="0"/>
        <v>3890.08</v>
      </c>
      <c r="G47" s="10">
        <f>ROUND(+'Aggregate Screens'!R147,0)</f>
        <v>403671</v>
      </c>
      <c r="H47" s="10">
        <f>ROUND(+'Aggregate Screens'!AN147,0)</f>
        <v>318</v>
      </c>
      <c r="I47" s="11">
        <f t="shared" si="1"/>
        <v>1269.4100000000001</v>
      </c>
      <c r="K47" s="12">
        <f t="shared" si="2"/>
        <v>-0.67368023279726885</v>
      </c>
    </row>
    <row r="48" spans="2:11" x14ac:dyDescent="0.2">
      <c r="B48">
        <f>+'Aggregate Screens'!A43</f>
        <v>125</v>
      </c>
      <c r="C48" t="str">
        <f>+'Aggregate Screens'!B43</f>
        <v>OTHELLO COMMUNITY HOSPITAL</v>
      </c>
      <c r="D48" s="10">
        <f>ROUND(+'Aggregate Screens'!R43,0)</f>
        <v>0</v>
      </c>
      <c r="E48" s="10">
        <f>ROUND(+'Aggregate Screens'!AN43,0)</f>
        <v>0</v>
      </c>
      <c r="F48" s="11" t="str">
        <f t="shared" si="0"/>
        <v/>
      </c>
      <c r="G48" s="10">
        <f>ROUND(+'Aggregate Screens'!R148,0)</f>
        <v>0</v>
      </c>
      <c r="H48" s="10">
        <f>ROUND(+'Aggregate Screens'!AN148,0)</f>
        <v>0</v>
      </c>
      <c r="I48" s="11" t="str">
        <f t="shared" si="1"/>
        <v/>
      </c>
      <c r="K48" s="12" t="str">
        <f t="shared" si="2"/>
        <v/>
      </c>
    </row>
    <row r="49" spans="2:11" x14ac:dyDescent="0.2">
      <c r="B49">
        <f>+'Aggregate Screens'!A44</f>
        <v>126</v>
      </c>
      <c r="C49" t="str">
        <f>+'Aggregate Screens'!B44</f>
        <v>HIGHLINE MEDICAL CENTER</v>
      </c>
      <c r="D49" s="10">
        <f>ROUND(+'Aggregate Screens'!R44,0)</f>
        <v>15759011</v>
      </c>
      <c r="E49" s="10">
        <f>ROUND(+'Aggregate Screens'!AN44,0)</f>
        <v>17455</v>
      </c>
      <c r="F49" s="11">
        <f t="shared" si="0"/>
        <v>902.84</v>
      </c>
      <c r="G49" s="10">
        <f>ROUND(+'Aggregate Screens'!R149,0)</f>
        <v>7508950</v>
      </c>
      <c r="H49" s="10">
        <f>ROUND(+'Aggregate Screens'!AN149,0)</f>
        <v>9121</v>
      </c>
      <c r="I49" s="11">
        <f t="shared" si="1"/>
        <v>823.26</v>
      </c>
      <c r="K49" s="12">
        <f t="shared" si="2"/>
        <v>-8.8144078685038374E-2</v>
      </c>
    </row>
    <row r="50" spans="2:11" x14ac:dyDescent="0.2">
      <c r="B50">
        <f>+'Aggregate Screens'!A45</f>
        <v>128</v>
      </c>
      <c r="C50" t="str">
        <f>+'Aggregate Screens'!B45</f>
        <v>UNIVERSITY OF WASHINGTON MEDICAL CENTER</v>
      </c>
      <c r="D50" s="10">
        <f>ROUND(+'Aggregate Screens'!R45,0)</f>
        <v>35095050</v>
      </c>
      <c r="E50" s="10">
        <f>ROUND(+'Aggregate Screens'!AN45,0)</f>
        <v>50232</v>
      </c>
      <c r="F50" s="11">
        <f t="shared" si="0"/>
        <v>698.66</v>
      </c>
      <c r="G50" s="10">
        <f>ROUND(+'Aggregate Screens'!R150,0)</f>
        <v>49684074</v>
      </c>
      <c r="H50" s="10">
        <f>ROUND(+'Aggregate Screens'!AN150,0)</f>
        <v>51747</v>
      </c>
      <c r="I50" s="11">
        <f t="shared" si="1"/>
        <v>960.13</v>
      </c>
      <c r="K50" s="12">
        <f t="shared" si="2"/>
        <v>0.37424498325365696</v>
      </c>
    </row>
    <row r="51" spans="2:11" x14ac:dyDescent="0.2">
      <c r="B51">
        <f>+'Aggregate Screens'!A46</f>
        <v>129</v>
      </c>
      <c r="C51" t="str">
        <f>+'Aggregate Screens'!B46</f>
        <v>QUINCY VALLEY MEDICAL CENTER</v>
      </c>
      <c r="D51" s="10">
        <f>ROUND(+'Aggregate Screens'!R46,0)</f>
        <v>1481473</v>
      </c>
      <c r="E51" s="10">
        <f>ROUND(+'Aggregate Screens'!AN46,0)</f>
        <v>391</v>
      </c>
      <c r="F51" s="11">
        <f t="shared" si="0"/>
        <v>3788.93</v>
      </c>
      <c r="G51" s="10">
        <f>ROUND(+'Aggregate Screens'!R151,0)</f>
        <v>0</v>
      </c>
      <c r="H51" s="10">
        <f>ROUND(+'Aggregate Screens'!AN151,0)</f>
        <v>0</v>
      </c>
      <c r="I51" s="11" t="str">
        <f t="shared" si="1"/>
        <v/>
      </c>
      <c r="K51" s="12" t="str">
        <f t="shared" si="2"/>
        <v/>
      </c>
    </row>
    <row r="52" spans="2:11" x14ac:dyDescent="0.2">
      <c r="B52">
        <f>+'Aggregate Screens'!A47</f>
        <v>130</v>
      </c>
      <c r="C52" t="str">
        <f>+'Aggregate Screens'!B47</f>
        <v>UW MEDICINE/NORTHWEST HOSPITAL</v>
      </c>
      <c r="D52" s="10">
        <f>ROUND(+'Aggregate Screens'!R47,0)</f>
        <v>11290120</v>
      </c>
      <c r="E52" s="10">
        <f>ROUND(+'Aggregate Screens'!AN47,0)</f>
        <v>22493</v>
      </c>
      <c r="F52" s="11">
        <f t="shared" si="0"/>
        <v>501.94</v>
      </c>
      <c r="G52" s="10">
        <f>ROUND(+'Aggregate Screens'!R152,0)</f>
        <v>13325479</v>
      </c>
      <c r="H52" s="10">
        <f>ROUND(+'Aggregate Screens'!AN152,0)</f>
        <v>23935</v>
      </c>
      <c r="I52" s="11">
        <f t="shared" si="1"/>
        <v>556.74</v>
      </c>
      <c r="K52" s="12">
        <f t="shared" si="2"/>
        <v>0.1091763955851297</v>
      </c>
    </row>
    <row r="53" spans="2:11" x14ac:dyDescent="0.2">
      <c r="B53">
        <f>+'Aggregate Screens'!A48</f>
        <v>131</v>
      </c>
      <c r="C53" t="str">
        <f>+'Aggregate Screens'!B48</f>
        <v>OVERLAKE HOSPITAL MEDICAL CENTER</v>
      </c>
      <c r="D53" s="10">
        <f>ROUND(+'Aggregate Screens'!R48,0)</f>
        <v>10474200</v>
      </c>
      <c r="E53" s="10">
        <f>ROUND(+'Aggregate Screens'!AN48,0)</f>
        <v>38887</v>
      </c>
      <c r="F53" s="11">
        <f t="shared" si="0"/>
        <v>269.35000000000002</v>
      </c>
      <c r="G53" s="10">
        <f>ROUND(+'Aggregate Screens'!R153,0)</f>
        <v>11472994</v>
      </c>
      <c r="H53" s="10">
        <f>ROUND(+'Aggregate Screens'!AN153,0)</f>
        <v>36167</v>
      </c>
      <c r="I53" s="11">
        <f t="shared" si="1"/>
        <v>317.22000000000003</v>
      </c>
      <c r="K53" s="12">
        <f t="shared" si="2"/>
        <v>0.17772415073324677</v>
      </c>
    </row>
    <row r="54" spans="2:11" x14ac:dyDescent="0.2">
      <c r="B54">
        <f>+'Aggregate Screens'!A49</f>
        <v>132</v>
      </c>
      <c r="C54" t="str">
        <f>+'Aggregate Screens'!B49</f>
        <v>ST CLARE HOSPITAL</v>
      </c>
      <c r="D54" s="10">
        <f>ROUND(+'Aggregate Screens'!R49,0)</f>
        <v>1314114</v>
      </c>
      <c r="E54" s="10">
        <f>ROUND(+'Aggregate Screens'!AN49,0)</f>
        <v>12826</v>
      </c>
      <c r="F54" s="11">
        <f t="shared" si="0"/>
        <v>102.46</v>
      </c>
      <c r="G54" s="10">
        <f>ROUND(+'Aggregate Screens'!R154,0)</f>
        <v>3926734</v>
      </c>
      <c r="H54" s="10">
        <f>ROUND(+'Aggregate Screens'!AN154,0)</f>
        <v>11781</v>
      </c>
      <c r="I54" s="11">
        <f t="shared" si="1"/>
        <v>333.31</v>
      </c>
      <c r="K54" s="12">
        <f t="shared" si="2"/>
        <v>2.2530743704860434</v>
      </c>
    </row>
    <row r="55" spans="2:11" x14ac:dyDescent="0.2">
      <c r="B55">
        <f>+'Aggregate Screens'!A50</f>
        <v>134</v>
      </c>
      <c r="C55" t="str">
        <f>+'Aggregate Screens'!B50</f>
        <v>ISLAND HOSPITAL</v>
      </c>
      <c r="D55" s="10">
        <f>ROUND(+'Aggregate Screens'!R50,0)</f>
        <v>5757950</v>
      </c>
      <c r="E55" s="10">
        <f>ROUND(+'Aggregate Screens'!AN50,0)</f>
        <v>9561</v>
      </c>
      <c r="F55" s="11">
        <f t="shared" si="0"/>
        <v>602.23</v>
      </c>
      <c r="G55" s="10">
        <f>ROUND(+'Aggregate Screens'!R155,0)</f>
        <v>6484665</v>
      </c>
      <c r="H55" s="10">
        <f>ROUND(+'Aggregate Screens'!AN155,0)</f>
        <v>9429</v>
      </c>
      <c r="I55" s="11">
        <f t="shared" si="1"/>
        <v>687.74</v>
      </c>
      <c r="K55" s="12">
        <f t="shared" si="2"/>
        <v>0.14198894110223659</v>
      </c>
    </row>
    <row r="56" spans="2:11" x14ac:dyDescent="0.2">
      <c r="B56">
        <f>+'Aggregate Screens'!A51</f>
        <v>137</v>
      </c>
      <c r="C56" t="str">
        <f>+'Aggregate Screens'!B51</f>
        <v>LINCOLN HOSPITAL</v>
      </c>
      <c r="D56" s="10">
        <f>ROUND(+'Aggregate Screens'!R51,0)</f>
        <v>1185012</v>
      </c>
      <c r="E56" s="10">
        <f>ROUND(+'Aggregate Screens'!AN51,0)</f>
        <v>1220</v>
      </c>
      <c r="F56" s="11">
        <f t="shared" si="0"/>
        <v>971.32</v>
      </c>
      <c r="G56" s="10">
        <f>ROUND(+'Aggregate Screens'!R156,0)</f>
        <v>1002126</v>
      </c>
      <c r="H56" s="10">
        <f>ROUND(+'Aggregate Screens'!AN156,0)</f>
        <v>1029</v>
      </c>
      <c r="I56" s="11">
        <f t="shared" si="1"/>
        <v>973.88</v>
      </c>
      <c r="K56" s="12">
        <f t="shared" si="2"/>
        <v>2.635588683441048E-3</v>
      </c>
    </row>
    <row r="57" spans="2:11" x14ac:dyDescent="0.2">
      <c r="B57">
        <f>+'Aggregate Screens'!A52</f>
        <v>138</v>
      </c>
      <c r="C57" t="str">
        <f>+'Aggregate Screens'!B52</f>
        <v>SWEDISH EDMONDS</v>
      </c>
      <c r="D57" s="10">
        <f>ROUND(+'Aggregate Screens'!R52,0)</f>
        <v>4349059</v>
      </c>
      <c r="E57" s="10">
        <f>ROUND(+'Aggregate Screens'!AN52,0)</f>
        <v>9622</v>
      </c>
      <c r="F57" s="11">
        <f t="shared" si="0"/>
        <v>451.99</v>
      </c>
      <c r="G57" s="10">
        <f>ROUND(+'Aggregate Screens'!R157,0)</f>
        <v>4895109</v>
      </c>
      <c r="H57" s="10">
        <f>ROUND(+'Aggregate Screens'!AN157,0)</f>
        <v>17222</v>
      </c>
      <c r="I57" s="11">
        <f t="shared" si="1"/>
        <v>284.24</v>
      </c>
      <c r="K57" s="12">
        <f t="shared" si="2"/>
        <v>-0.37113652956923826</v>
      </c>
    </row>
    <row r="58" spans="2:11" x14ac:dyDescent="0.2">
      <c r="B58">
        <f>+'Aggregate Screens'!A53</f>
        <v>139</v>
      </c>
      <c r="C58" t="str">
        <f>+'Aggregate Screens'!B53</f>
        <v>PROVIDENCE HOLY FAMILY HOSPITAL</v>
      </c>
      <c r="D58" s="10">
        <f>ROUND(+'Aggregate Screens'!R53,0)</f>
        <v>9129892</v>
      </c>
      <c r="E58" s="10">
        <f>ROUND(+'Aggregate Screens'!AN53,0)</f>
        <v>20054</v>
      </c>
      <c r="F58" s="11">
        <f t="shared" si="0"/>
        <v>455.27</v>
      </c>
      <c r="G58" s="10">
        <f>ROUND(+'Aggregate Screens'!R158,0)</f>
        <v>6967782</v>
      </c>
      <c r="H58" s="10">
        <f>ROUND(+'Aggregate Screens'!AN158,0)</f>
        <v>18640</v>
      </c>
      <c r="I58" s="11">
        <f t="shared" si="1"/>
        <v>373.81</v>
      </c>
      <c r="K58" s="12">
        <f t="shared" si="2"/>
        <v>-0.17892679069563111</v>
      </c>
    </row>
    <row r="59" spans="2:11" x14ac:dyDescent="0.2">
      <c r="B59">
        <f>+'Aggregate Screens'!A54</f>
        <v>140</v>
      </c>
      <c r="C59" t="str">
        <f>+'Aggregate Screens'!B54</f>
        <v>KITTITAS VALLEY HEALTHCARE</v>
      </c>
      <c r="D59" s="10">
        <f>ROUND(+'Aggregate Screens'!R54,0)</f>
        <v>2483636</v>
      </c>
      <c r="E59" s="10">
        <f>ROUND(+'Aggregate Screens'!AN54,0)</f>
        <v>4943</v>
      </c>
      <c r="F59" s="11">
        <f t="shared" si="0"/>
        <v>502.46</v>
      </c>
      <c r="G59" s="10">
        <f>ROUND(+'Aggregate Screens'!R159,0)</f>
        <v>2223363</v>
      </c>
      <c r="H59" s="10">
        <f>ROUND(+'Aggregate Screens'!AN159,0)</f>
        <v>5064</v>
      </c>
      <c r="I59" s="11">
        <f t="shared" si="1"/>
        <v>439.05</v>
      </c>
      <c r="K59" s="12">
        <f t="shared" si="2"/>
        <v>-0.12619910042590454</v>
      </c>
    </row>
    <row r="60" spans="2:11" x14ac:dyDescent="0.2">
      <c r="B60">
        <f>+'Aggregate Screens'!A55</f>
        <v>141</v>
      </c>
      <c r="C60" t="str">
        <f>+'Aggregate Screens'!B55</f>
        <v>DAYTON GENERAL HOSPITAL</v>
      </c>
      <c r="D60" s="10">
        <f>ROUND(+'Aggregate Screens'!R55,0)</f>
        <v>79047</v>
      </c>
      <c r="E60" s="10">
        <f>ROUND(+'Aggregate Screens'!AN55,0)</f>
        <v>122</v>
      </c>
      <c r="F60" s="11">
        <f t="shared" si="0"/>
        <v>647.92999999999995</v>
      </c>
      <c r="G60" s="10">
        <f>ROUND(+'Aggregate Screens'!R160,0)</f>
        <v>0</v>
      </c>
      <c r="H60" s="10">
        <f>ROUND(+'Aggregate Screens'!AN160,0)</f>
        <v>0</v>
      </c>
      <c r="I60" s="11" t="str">
        <f t="shared" si="1"/>
        <v/>
      </c>
      <c r="K60" s="12" t="str">
        <f t="shared" si="2"/>
        <v/>
      </c>
    </row>
    <row r="61" spans="2:11" x14ac:dyDescent="0.2">
      <c r="B61">
        <f>+'Aggregate Screens'!A56</f>
        <v>142</v>
      </c>
      <c r="C61" t="str">
        <f>+'Aggregate Screens'!B56</f>
        <v>HARRISON MEDICAL CENTER</v>
      </c>
      <c r="D61" s="10">
        <f>ROUND(+'Aggregate Screens'!R56,0)</f>
        <v>10480720</v>
      </c>
      <c r="E61" s="10">
        <f>ROUND(+'Aggregate Screens'!AN56,0)</f>
        <v>28256</v>
      </c>
      <c r="F61" s="11">
        <f t="shared" si="0"/>
        <v>370.92</v>
      </c>
      <c r="G61" s="10">
        <f>ROUND(+'Aggregate Screens'!R161,0)</f>
        <v>12083945</v>
      </c>
      <c r="H61" s="10">
        <f>ROUND(+'Aggregate Screens'!AN161,0)</f>
        <v>27923</v>
      </c>
      <c r="I61" s="11">
        <f t="shared" si="1"/>
        <v>432.76</v>
      </c>
      <c r="K61" s="12">
        <f t="shared" si="2"/>
        <v>0.16672058664941214</v>
      </c>
    </row>
    <row r="62" spans="2:11" x14ac:dyDescent="0.2">
      <c r="B62">
        <f>+'Aggregate Screens'!A57</f>
        <v>145</v>
      </c>
      <c r="C62" t="str">
        <f>+'Aggregate Screens'!B57</f>
        <v>PEACEHEALTH ST JOSEPH HOSPITAL</v>
      </c>
      <c r="D62" s="10">
        <f>ROUND(+'Aggregate Screens'!R57,0)</f>
        <v>1723416</v>
      </c>
      <c r="E62" s="10">
        <f>ROUND(+'Aggregate Screens'!AN57,0)</f>
        <v>33112</v>
      </c>
      <c r="F62" s="11">
        <f t="shared" si="0"/>
        <v>52.05</v>
      </c>
      <c r="G62" s="10">
        <f>ROUND(+'Aggregate Screens'!R162,0)</f>
        <v>2467760</v>
      </c>
      <c r="H62" s="10">
        <f>ROUND(+'Aggregate Screens'!AN162,0)</f>
        <v>32561</v>
      </c>
      <c r="I62" s="11">
        <f t="shared" si="1"/>
        <v>75.790000000000006</v>
      </c>
      <c r="K62" s="12">
        <f t="shared" si="2"/>
        <v>0.45609990393852096</v>
      </c>
    </row>
    <row r="63" spans="2:11" x14ac:dyDescent="0.2">
      <c r="B63">
        <f>+'Aggregate Screens'!A58</f>
        <v>147</v>
      </c>
      <c r="C63" t="str">
        <f>+'Aggregate Screens'!B58</f>
        <v>MID VALLEY HOSPITAL</v>
      </c>
      <c r="D63" s="10">
        <f>ROUND(+'Aggregate Screens'!R58,0)</f>
        <v>2372581</v>
      </c>
      <c r="E63" s="10">
        <f>ROUND(+'Aggregate Screens'!AN58,0)</f>
        <v>2585</v>
      </c>
      <c r="F63" s="11">
        <f t="shared" si="0"/>
        <v>917.83</v>
      </c>
      <c r="G63" s="10">
        <f>ROUND(+'Aggregate Screens'!R163,0)</f>
        <v>2439463</v>
      </c>
      <c r="H63" s="10">
        <f>ROUND(+'Aggregate Screens'!AN163,0)</f>
        <v>2557</v>
      </c>
      <c r="I63" s="11">
        <f t="shared" si="1"/>
        <v>954.03</v>
      </c>
      <c r="K63" s="12">
        <f t="shared" si="2"/>
        <v>3.9440855060305147E-2</v>
      </c>
    </row>
    <row r="64" spans="2:11" x14ac:dyDescent="0.2">
      <c r="B64">
        <f>+'Aggregate Screens'!A59</f>
        <v>148</v>
      </c>
      <c r="C64" t="str">
        <f>+'Aggregate Screens'!B59</f>
        <v>KINDRED HOSPITAL SEATTLE - NORTHGATE</v>
      </c>
      <c r="D64" s="10">
        <f>ROUND(+'Aggregate Screens'!R59,0)</f>
        <v>768367</v>
      </c>
      <c r="E64" s="10">
        <f>ROUND(+'Aggregate Screens'!AN59,0)</f>
        <v>1133</v>
      </c>
      <c r="F64" s="11">
        <f t="shared" si="0"/>
        <v>678.17</v>
      </c>
      <c r="G64" s="10">
        <f>ROUND(+'Aggregate Screens'!R164,0)</f>
        <v>898221</v>
      </c>
      <c r="H64" s="10">
        <f>ROUND(+'Aggregate Screens'!AN164,0)</f>
        <v>898</v>
      </c>
      <c r="I64" s="11">
        <f t="shared" si="1"/>
        <v>1000.25</v>
      </c>
      <c r="K64" s="12">
        <f t="shared" si="2"/>
        <v>0.47492516625624859</v>
      </c>
    </row>
    <row r="65" spans="2:11" x14ac:dyDescent="0.2">
      <c r="B65">
        <f>+'Aggregate Screens'!A60</f>
        <v>150</v>
      </c>
      <c r="C65" t="str">
        <f>+'Aggregate Screens'!B60</f>
        <v>COULEE MEDICAL CENTER</v>
      </c>
      <c r="D65" s="10">
        <f>ROUND(+'Aggregate Screens'!R60,0)</f>
        <v>1004751</v>
      </c>
      <c r="E65" s="10">
        <f>ROUND(+'Aggregate Screens'!AN60,0)</f>
        <v>1419</v>
      </c>
      <c r="F65" s="11">
        <f t="shared" si="0"/>
        <v>708.07</v>
      </c>
      <c r="G65" s="10">
        <f>ROUND(+'Aggregate Screens'!R165,0)</f>
        <v>1195012</v>
      </c>
      <c r="H65" s="10">
        <f>ROUND(+'Aggregate Screens'!AN165,0)</f>
        <v>1288</v>
      </c>
      <c r="I65" s="11">
        <f t="shared" si="1"/>
        <v>927.8</v>
      </c>
      <c r="K65" s="12">
        <f t="shared" si="2"/>
        <v>0.31032242574886637</v>
      </c>
    </row>
    <row r="66" spans="2:11" x14ac:dyDescent="0.2">
      <c r="B66">
        <f>+'Aggregate Screens'!A61</f>
        <v>152</v>
      </c>
      <c r="C66" t="str">
        <f>+'Aggregate Screens'!B61</f>
        <v>MASON GENERAL HOSPITAL</v>
      </c>
      <c r="D66" s="10">
        <f>ROUND(+'Aggregate Screens'!R61,0)</f>
        <v>2619318</v>
      </c>
      <c r="E66" s="10">
        <f>ROUND(+'Aggregate Screens'!AN61,0)</f>
        <v>4217</v>
      </c>
      <c r="F66" s="11">
        <f t="shared" si="0"/>
        <v>621.13</v>
      </c>
      <c r="G66" s="10">
        <f>ROUND(+'Aggregate Screens'!R166,0)</f>
        <v>2891974</v>
      </c>
      <c r="H66" s="10">
        <f>ROUND(+'Aggregate Screens'!AN166,0)</f>
        <v>4287</v>
      </c>
      <c r="I66" s="11">
        <f t="shared" si="1"/>
        <v>674.59</v>
      </c>
      <c r="K66" s="12">
        <f t="shared" si="2"/>
        <v>8.6068938869479972E-2</v>
      </c>
    </row>
    <row r="67" spans="2:11" x14ac:dyDescent="0.2">
      <c r="B67">
        <f>+'Aggregate Screens'!A62</f>
        <v>153</v>
      </c>
      <c r="C67" t="str">
        <f>+'Aggregate Screens'!B62</f>
        <v>WHITMAN HOSPITAL AND MEDICAL CENTER</v>
      </c>
      <c r="D67" s="10">
        <f>ROUND(+'Aggregate Screens'!R62,0)</f>
        <v>1378818</v>
      </c>
      <c r="E67" s="10">
        <f>ROUND(+'Aggregate Screens'!AN62,0)</f>
        <v>1426</v>
      </c>
      <c r="F67" s="11">
        <f t="shared" si="0"/>
        <v>966.91</v>
      </c>
      <c r="G67" s="10">
        <f>ROUND(+'Aggregate Screens'!R167,0)</f>
        <v>1521980</v>
      </c>
      <c r="H67" s="10">
        <f>ROUND(+'Aggregate Screens'!AN167,0)</f>
        <v>1377</v>
      </c>
      <c r="I67" s="11">
        <f t="shared" si="1"/>
        <v>1105.29</v>
      </c>
      <c r="K67" s="12">
        <f t="shared" si="2"/>
        <v>0.14311569846211136</v>
      </c>
    </row>
    <row r="68" spans="2:11" x14ac:dyDescent="0.2">
      <c r="B68">
        <f>+'Aggregate Screens'!A63</f>
        <v>155</v>
      </c>
      <c r="C68" t="str">
        <f>+'Aggregate Screens'!B63</f>
        <v>UW MEDICINE/VALLEY MEDICAL CENTER</v>
      </c>
      <c r="D68" s="10">
        <f>ROUND(+'Aggregate Screens'!R63,0)</f>
        <v>7800374</v>
      </c>
      <c r="E68" s="10">
        <f>ROUND(+'Aggregate Screens'!AN63,0)</f>
        <v>17416</v>
      </c>
      <c r="F68" s="11">
        <f t="shared" si="0"/>
        <v>447.89</v>
      </c>
      <c r="G68" s="10">
        <f>ROUND(+'Aggregate Screens'!R168,0)</f>
        <v>26837090</v>
      </c>
      <c r="H68" s="10">
        <f>ROUND(+'Aggregate Screens'!AN168,0)</f>
        <v>37373</v>
      </c>
      <c r="I68" s="11">
        <f t="shared" si="1"/>
        <v>718.09</v>
      </c>
      <c r="K68" s="12">
        <f t="shared" si="2"/>
        <v>0.60327312509768038</v>
      </c>
    </row>
    <row r="69" spans="2:11" x14ac:dyDescent="0.2">
      <c r="B69">
        <f>+'Aggregate Screens'!A64</f>
        <v>156</v>
      </c>
      <c r="C69" t="str">
        <f>+'Aggregate Screens'!B64</f>
        <v>WHIDBEY GENERAL HOSPITAL</v>
      </c>
      <c r="D69" s="10">
        <f>ROUND(+'Aggregate Screens'!R64,0)</f>
        <v>8851336</v>
      </c>
      <c r="E69" s="10">
        <f>ROUND(+'Aggregate Screens'!AN64,0)</f>
        <v>8294</v>
      </c>
      <c r="F69" s="11">
        <f t="shared" si="0"/>
        <v>1067.2</v>
      </c>
      <c r="G69" s="10">
        <f>ROUND(+'Aggregate Screens'!R169,0)</f>
        <v>0</v>
      </c>
      <c r="H69" s="10">
        <f>ROUND(+'Aggregate Screens'!AN169,0)</f>
        <v>0</v>
      </c>
      <c r="I69" s="11" t="str">
        <f t="shared" si="1"/>
        <v/>
      </c>
      <c r="K69" s="12" t="str">
        <f t="shared" si="2"/>
        <v/>
      </c>
    </row>
    <row r="70" spans="2:11" x14ac:dyDescent="0.2">
      <c r="B70">
        <f>+'Aggregate Screens'!A65</f>
        <v>157</v>
      </c>
      <c r="C70" t="str">
        <f>+'Aggregate Screens'!B65</f>
        <v>ST LUKES REHABILIATION INSTITUTE</v>
      </c>
      <c r="D70" s="10">
        <f>ROUND(+'Aggregate Screens'!R65,0)</f>
        <v>199367</v>
      </c>
      <c r="E70" s="10">
        <f>ROUND(+'Aggregate Screens'!AN65,0)</f>
        <v>2559</v>
      </c>
      <c r="F70" s="11">
        <f t="shared" si="0"/>
        <v>77.91</v>
      </c>
      <c r="G70" s="10">
        <f>ROUND(+'Aggregate Screens'!R170,0)</f>
        <v>232325</v>
      </c>
      <c r="H70" s="10">
        <f>ROUND(+'Aggregate Screens'!AN170,0)</f>
        <v>2467</v>
      </c>
      <c r="I70" s="11">
        <f t="shared" si="1"/>
        <v>94.17</v>
      </c>
      <c r="K70" s="12">
        <f t="shared" si="2"/>
        <v>0.20870234886407402</v>
      </c>
    </row>
    <row r="71" spans="2:11" x14ac:dyDescent="0.2">
      <c r="B71">
        <f>+'Aggregate Screens'!A66</f>
        <v>158</v>
      </c>
      <c r="C71" t="str">
        <f>+'Aggregate Screens'!B66</f>
        <v>CASCADE MEDICAL CENTER</v>
      </c>
      <c r="D71" s="10">
        <f>ROUND(+'Aggregate Screens'!R66,0)</f>
        <v>83371</v>
      </c>
      <c r="E71" s="10">
        <f>ROUND(+'Aggregate Screens'!AN66,0)</f>
        <v>472</v>
      </c>
      <c r="F71" s="11">
        <f t="shared" si="0"/>
        <v>176.63</v>
      </c>
      <c r="G71" s="10">
        <f>ROUND(+'Aggregate Screens'!R171,0)</f>
        <v>90013</v>
      </c>
      <c r="H71" s="10">
        <f>ROUND(+'Aggregate Screens'!AN171,0)</f>
        <v>573</v>
      </c>
      <c r="I71" s="11">
        <f t="shared" si="1"/>
        <v>157.09</v>
      </c>
      <c r="K71" s="12">
        <f t="shared" si="2"/>
        <v>-0.11062673385042177</v>
      </c>
    </row>
    <row r="72" spans="2:11" x14ac:dyDescent="0.2">
      <c r="B72">
        <f>+'Aggregate Screens'!A67</f>
        <v>159</v>
      </c>
      <c r="C72" t="str">
        <f>+'Aggregate Screens'!B67</f>
        <v>PROVIDENCE ST PETER HOSPITAL</v>
      </c>
      <c r="D72" s="10">
        <f>ROUND(+'Aggregate Screens'!R67,0)</f>
        <v>6179260</v>
      </c>
      <c r="E72" s="10">
        <f>ROUND(+'Aggregate Screens'!AN67,0)</f>
        <v>36893</v>
      </c>
      <c r="F72" s="11">
        <f t="shared" si="0"/>
        <v>167.49</v>
      </c>
      <c r="G72" s="10">
        <f>ROUND(+'Aggregate Screens'!R172,0)</f>
        <v>4788968</v>
      </c>
      <c r="H72" s="10">
        <f>ROUND(+'Aggregate Screens'!AN172,0)</f>
        <v>33274</v>
      </c>
      <c r="I72" s="11">
        <f t="shared" si="1"/>
        <v>143.93</v>
      </c>
      <c r="K72" s="12">
        <f t="shared" si="2"/>
        <v>-0.14066511433518425</v>
      </c>
    </row>
    <row r="73" spans="2:11" x14ac:dyDescent="0.2">
      <c r="B73">
        <f>+'Aggregate Screens'!A68</f>
        <v>161</v>
      </c>
      <c r="C73" t="str">
        <f>+'Aggregate Screens'!B68</f>
        <v>KADLEC REGIONAL MEDICAL CENTER</v>
      </c>
      <c r="D73" s="10">
        <f>ROUND(+'Aggregate Screens'!R68,0)</f>
        <v>20445139</v>
      </c>
      <c r="E73" s="10">
        <f>ROUND(+'Aggregate Screens'!AN68,0)</f>
        <v>31196</v>
      </c>
      <c r="F73" s="11">
        <f t="shared" si="0"/>
        <v>655.38</v>
      </c>
      <c r="G73" s="10">
        <f>ROUND(+'Aggregate Screens'!R173,0)</f>
        <v>17774688</v>
      </c>
      <c r="H73" s="10">
        <f>ROUND(+'Aggregate Screens'!AN173,0)</f>
        <v>35689</v>
      </c>
      <c r="I73" s="11">
        <f t="shared" si="1"/>
        <v>498.04</v>
      </c>
      <c r="K73" s="12">
        <f t="shared" si="2"/>
        <v>-0.2400744606182672</v>
      </c>
    </row>
    <row r="74" spans="2:11" x14ac:dyDescent="0.2">
      <c r="B74">
        <f>+'Aggregate Screens'!A69</f>
        <v>162</v>
      </c>
      <c r="C74" t="str">
        <f>+'Aggregate Screens'!B69</f>
        <v>PROVIDENCE SACRED HEART MEDICAL CENTER</v>
      </c>
      <c r="D74" s="10">
        <f>ROUND(+'Aggregate Screens'!R69,0)</f>
        <v>24856658</v>
      </c>
      <c r="E74" s="10">
        <f>ROUND(+'Aggregate Screens'!AN69,0)</f>
        <v>63456</v>
      </c>
      <c r="F74" s="11">
        <f t="shared" si="0"/>
        <v>391.71</v>
      </c>
      <c r="G74" s="10">
        <f>ROUND(+'Aggregate Screens'!R174,0)</f>
        <v>21329015</v>
      </c>
      <c r="H74" s="10">
        <f>ROUND(+'Aggregate Screens'!AN174,0)</f>
        <v>61703</v>
      </c>
      <c r="I74" s="11">
        <f t="shared" si="1"/>
        <v>345.67</v>
      </c>
      <c r="K74" s="12">
        <f t="shared" si="2"/>
        <v>-0.11753593219473579</v>
      </c>
    </row>
    <row r="75" spans="2:11" x14ac:dyDescent="0.2">
      <c r="B75">
        <f>+'Aggregate Screens'!A70</f>
        <v>164</v>
      </c>
      <c r="C75" t="str">
        <f>+'Aggregate Screens'!B70</f>
        <v>EVERGREENHEALTH MEDICAL CENTER</v>
      </c>
      <c r="D75" s="10">
        <f>ROUND(+'Aggregate Screens'!R70,0)</f>
        <v>8778765</v>
      </c>
      <c r="E75" s="10">
        <f>ROUND(+'Aggregate Screens'!AN70,0)</f>
        <v>32912</v>
      </c>
      <c r="F75" s="11">
        <f t="shared" ref="F75:F107" si="3">IF(D75=0,"",IF(E75=0,"",ROUND(D75/E75,2)))</f>
        <v>266.73</v>
      </c>
      <c r="G75" s="10">
        <f>ROUND(+'Aggregate Screens'!R175,0)</f>
        <v>11494947</v>
      </c>
      <c r="H75" s="10">
        <f>ROUND(+'Aggregate Screens'!AN175,0)</f>
        <v>33213</v>
      </c>
      <c r="I75" s="11">
        <f t="shared" ref="I75:I107" si="4">IF(G75=0,"",IF(H75=0,"",ROUND(G75/H75,2)))</f>
        <v>346.1</v>
      </c>
      <c r="K75" s="12">
        <f t="shared" ref="K75:K107" si="5">IF(D75=0,"",IF(E75=0,"",IF(G75=0,"",IF(H75=0,"",+I75/F75-1))))</f>
        <v>0.29756682787837896</v>
      </c>
    </row>
    <row r="76" spans="2:11" x14ac:dyDescent="0.2">
      <c r="B76">
        <f>+'Aggregate Screens'!A71</f>
        <v>165</v>
      </c>
      <c r="C76" t="str">
        <f>+'Aggregate Screens'!B71</f>
        <v>LAKE CHELAN COMMUNITY HOSPITAL</v>
      </c>
      <c r="D76" s="10">
        <f>ROUND(+'Aggregate Screens'!R71,0)</f>
        <v>639337</v>
      </c>
      <c r="E76" s="10">
        <f>ROUND(+'Aggregate Screens'!AN71,0)</f>
        <v>1504</v>
      </c>
      <c r="F76" s="11">
        <f t="shared" si="3"/>
        <v>425.09</v>
      </c>
      <c r="G76" s="10">
        <f>ROUND(+'Aggregate Screens'!R176,0)</f>
        <v>515861</v>
      </c>
      <c r="H76" s="10">
        <f>ROUND(+'Aggregate Screens'!AN176,0)</f>
        <v>1122</v>
      </c>
      <c r="I76" s="11">
        <f t="shared" si="4"/>
        <v>459.77</v>
      </c>
      <c r="K76" s="12">
        <f t="shared" si="5"/>
        <v>8.1582723658519374E-2</v>
      </c>
    </row>
    <row r="77" spans="2:11" x14ac:dyDescent="0.2">
      <c r="B77">
        <f>+'Aggregate Screens'!A72</f>
        <v>167</v>
      </c>
      <c r="C77" t="str">
        <f>+'Aggregate Screens'!B72</f>
        <v>FERRY COUNTY MEMORIAL HOSPITAL</v>
      </c>
      <c r="D77" s="10">
        <f>ROUND(+'Aggregate Screens'!R72,0)</f>
        <v>0</v>
      </c>
      <c r="E77" s="10">
        <f>ROUND(+'Aggregate Screens'!AN72,0)</f>
        <v>0</v>
      </c>
      <c r="F77" s="11" t="str">
        <f t="shared" si="3"/>
        <v/>
      </c>
      <c r="G77" s="10">
        <f>ROUND(+'Aggregate Screens'!R177,0)</f>
        <v>0</v>
      </c>
      <c r="H77" s="10">
        <f>ROUND(+'Aggregate Screens'!AN177,0)</f>
        <v>0</v>
      </c>
      <c r="I77" s="11" t="str">
        <f t="shared" si="4"/>
        <v/>
      </c>
      <c r="K77" s="12" t="str">
        <f t="shared" si="5"/>
        <v/>
      </c>
    </row>
    <row r="78" spans="2:11" x14ac:dyDescent="0.2">
      <c r="B78">
        <f>+'Aggregate Screens'!A73</f>
        <v>168</v>
      </c>
      <c r="C78" t="str">
        <f>+'Aggregate Screens'!B73</f>
        <v>CENTRAL WASHINGTON HOSPITAL</v>
      </c>
      <c r="D78" s="10">
        <f>ROUND(+'Aggregate Screens'!R73,0)</f>
        <v>10757895</v>
      </c>
      <c r="E78" s="10">
        <f>ROUND(+'Aggregate Screens'!AN73,0)</f>
        <v>19877</v>
      </c>
      <c r="F78" s="11">
        <f t="shared" si="3"/>
        <v>541.22</v>
      </c>
      <c r="G78" s="10">
        <f>ROUND(+'Aggregate Screens'!R178,0)</f>
        <v>39517983</v>
      </c>
      <c r="H78" s="10">
        <f>ROUND(+'Aggregate Screens'!AN178,0)</f>
        <v>20242</v>
      </c>
      <c r="I78" s="11">
        <f t="shared" si="4"/>
        <v>1952.28</v>
      </c>
      <c r="K78" s="12">
        <f t="shared" si="5"/>
        <v>2.6071837700011082</v>
      </c>
    </row>
    <row r="79" spans="2:11" x14ac:dyDescent="0.2">
      <c r="B79">
        <f>+'Aggregate Screens'!A74</f>
        <v>170</v>
      </c>
      <c r="C79" t="str">
        <f>+'Aggregate Screens'!B74</f>
        <v>PEACEHEALTH SOUTHWEST MEDICAL CENTER</v>
      </c>
      <c r="D79" s="10">
        <f>ROUND(+'Aggregate Screens'!R74,0)</f>
        <v>22218958</v>
      </c>
      <c r="E79" s="10">
        <f>ROUND(+'Aggregate Screens'!AN74,0)</f>
        <v>50767</v>
      </c>
      <c r="F79" s="11">
        <f t="shared" si="3"/>
        <v>437.67</v>
      </c>
      <c r="G79" s="10">
        <f>ROUND(+'Aggregate Screens'!R179,0)</f>
        <v>29758144</v>
      </c>
      <c r="H79" s="10">
        <f>ROUND(+'Aggregate Screens'!AN179,0)</f>
        <v>48533</v>
      </c>
      <c r="I79" s="11">
        <f t="shared" si="4"/>
        <v>613.15</v>
      </c>
      <c r="K79" s="12">
        <f t="shared" si="5"/>
        <v>0.40094134850458096</v>
      </c>
    </row>
    <row r="80" spans="2:11" x14ac:dyDescent="0.2">
      <c r="B80">
        <f>+'Aggregate Screens'!A75</f>
        <v>172</v>
      </c>
      <c r="C80" t="str">
        <f>+'Aggregate Screens'!B75</f>
        <v>PULLMAN REGIONAL HOSPITAL</v>
      </c>
      <c r="D80" s="10">
        <f>ROUND(+'Aggregate Screens'!R75,0)</f>
        <v>2764638</v>
      </c>
      <c r="E80" s="10">
        <f>ROUND(+'Aggregate Screens'!AN75,0)</f>
        <v>3623</v>
      </c>
      <c r="F80" s="11">
        <f t="shared" si="3"/>
        <v>763.08</v>
      </c>
      <c r="G80" s="10">
        <f>ROUND(+'Aggregate Screens'!R180,0)</f>
        <v>2978918</v>
      </c>
      <c r="H80" s="10">
        <f>ROUND(+'Aggregate Screens'!AN180,0)</f>
        <v>3914</v>
      </c>
      <c r="I80" s="11">
        <f t="shared" si="4"/>
        <v>761.09</v>
      </c>
      <c r="K80" s="12">
        <f t="shared" si="5"/>
        <v>-2.6078523876920112E-3</v>
      </c>
    </row>
    <row r="81" spans="2:11" x14ac:dyDescent="0.2">
      <c r="B81">
        <f>+'Aggregate Screens'!A76</f>
        <v>173</v>
      </c>
      <c r="C81" t="str">
        <f>+'Aggregate Screens'!B76</f>
        <v>MORTON GENERAL HOSPITAL</v>
      </c>
      <c r="D81" s="10">
        <f>ROUND(+'Aggregate Screens'!R76,0)</f>
        <v>705733</v>
      </c>
      <c r="E81" s="10">
        <f>ROUND(+'Aggregate Screens'!AN76,0)</f>
        <v>1101</v>
      </c>
      <c r="F81" s="11">
        <f t="shared" si="3"/>
        <v>640.99</v>
      </c>
      <c r="G81" s="10">
        <f>ROUND(+'Aggregate Screens'!R181,0)</f>
        <v>787801</v>
      </c>
      <c r="H81" s="10">
        <f>ROUND(+'Aggregate Screens'!AN181,0)</f>
        <v>1070</v>
      </c>
      <c r="I81" s="11">
        <f t="shared" si="4"/>
        <v>736.26</v>
      </c>
      <c r="K81" s="12">
        <f t="shared" si="5"/>
        <v>0.14862946379818709</v>
      </c>
    </row>
    <row r="82" spans="2:11" x14ac:dyDescent="0.2">
      <c r="B82">
        <f>+'Aggregate Screens'!A77</f>
        <v>175</v>
      </c>
      <c r="C82" t="str">
        <f>+'Aggregate Screens'!B77</f>
        <v>MARY BRIDGE CHILDRENS HEALTH CENTER</v>
      </c>
      <c r="D82" s="10">
        <f>ROUND(+'Aggregate Screens'!R77,0)</f>
        <v>3516903</v>
      </c>
      <c r="E82" s="10">
        <f>ROUND(+'Aggregate Screens'!AN77,0)</f>
        <v>9620</v>
      </c>
      <c r="F82" s="11">
        <f t="shared" si="3"/>
        <v>365.58</v>
      </c>
      <c r="G82" s="10">
        <f>ROUND(+'Aggregate Screens'!R182,0)</f>
        <v>3372409</v>
      </c>
      <c r="H82" s="10">
        <f>ROUND(+'Aggregate Screens'!AN182,0)</f>
        <v>10786</v>
      </c>
      <c r="I82" s="11">
        <f t="shared" si="4"/>
        <v>312.67</v>
      </c>
      <c r="K82" s="12">
        <f t="shared" si="5"/>
        <v>-0.14472892390174508</v>
      </c>
    </row>
    <row r="83" spans="2:11" x14ac:dyDescent="0.2">
      <c r="B83">
        <f>+'Aggregate Screens'!A78</f>
        <v>176</v>
      </c>
      <c r="C83" t="str">
        <f>+'Aggregate Screens'!B78</f>
        <v>TACOMA GENERAL/ALLENMORE HOSPITAL</v>
      </c>
      <c r="D83" s="10">
        <f>ROUND(+'Aggregate Screens'!R78,0)</f>
        <v>17534552</v>
      </c>
      <c r="E83" s="10">
        <f>ROUND(+'Aggregate Screens'!AN78,0)</f>
        <v>48651</v>
      </c>
      <c r="F83" s="11">
        <f t="shared" si="3"/>
        <v>360.42</v>
      </c>
      <c r="G83" s="10">
        <f>ROUND(+'Aggregate Screens'!R183,0)</f>
        <v>20026451</v>
      </c>
      <c r="H83" s="10">
        <f>ROUND(+'Aggregate Screens'!AN183,0)</f>
        <v>41823</v>
      </c>
      <c r="I83" s="11">
        <f t="shared" si="4"/>
        <v>478.84</v>
      </c>
      <c r="K83" s="12">
        <f t="shared" si="5"/>
        <v>0.32856112313412122</v>
      </c>
    </row>
    <row r="84" spans="2:11" x14ac:dyDescent="0.2">
      <c r="B84">
        <f>+'Aggregate Screens'!A79</f>
        <v>180</v>
      </c>
      <c r="C84" t="str">
        <f>+'Aggregate Screens'!B79</f>
        <v>VALLEY HOSPITAL</v>
      </c>
      <c r="D84" s="10">
        <f>ROUND(+'Aggregate Screens'!R79,0)</f>
        <v>3197209</v>
      </c>
      <c r="E84" s="10">
        <f>ROUND(+'Aggregate Screens'!AN79,0)</f>
        <v>10946</v>
      </c>
      <c r="F84" s="11">
        <f t="shared" si="3"/>
        <v>292.08999999999997</v>
      </c>
      <c r="G84" s="10">
        <f>ROUND(+'Aggregate Screens'!R184,0)</f>
        <v>3726526</v>
      </c>
      <c r="H84" s="10">
        <f>ROUND(+'Aggregate Screens'!AN184,0)</f>
        <v>11479</v>
      </c>
      <c r="I84" s="11">
        <f t="shared" si="4"/>
        <v>324.64</v>
      </c>
      <c r="K84" s="12">
        <f t="shared" si="5"/>
        <v>0.11143825533226059</v>
      </c>
    </row>
    <row r="85" spans="2:11" x14ac:dyDescent="0.2">
      <c r="B85">
        <f>+'Aggregate Screens'!A80</f>
        <v>183</v>
      </c>
      <c r="C85" t="str">
        <f>+'Aggregate Screens'!B80</f>
        <v>MULTICARE AUBURN MEDICAL CENTER</v>
      </c>
      <c r="D85" s="10">
        <f>ROUND(+'Aggregate Screens'!R80,0)</f>
        <v>13642034</v>
      </c>
      <c r="E85" s="10">
        <f>ROUND(+'Aggregate Screens'!AN80,0)</f>
        <v>11784</v>
      </c>
      <c r="F85" s="11">
        <f t="shared" si="3"/>
        <v>1157.67</v>
      </c>
      <c r="G85" s="10">
        <f>ROUND(+'Aggregate Screens'!R185,0)</f>
        <v>4125631</v>
      </c>
      <c r="H85" s="10">
        <f>ROUND(+'Aggregate Screens'!AN185,0)</f>
        <v>10417</v>
      </c>
      <c r="I85" s="11">
        <f t="shared" si="4"/>
        <v>396.05</v>
      </c>
      <c r="K85" s="12">
        <f t="shared" si="5"/>
        <v>-0.65789041782200464</v>
      </c>
    </row>
    <row r="86" spans="2:11" x14ac:dyDescent="0.2">
      <c r="B86">
        <f>+'Aggregate Screens'!A81</f>
        <v>186</v>
      </c>
      <c r="C86" t="str">
        <f>+'Aggregate Screens'!B81</f>
        <v>SUMMIT PACIFIC MEDICAL CENTER</v>
      </c>
      <c r="D86" s="10">
        <f>ROUND(+'Aggregate Screens'!R81,0)</f>
        <v>1180265</v>
      </c>
      <c r="E86" s="10">
        <f>ROUND(+'Aggregate Screens'!AN81,0)</f>
        <v>1238</v>
      </c>
      <c r="F86" s="11">
        <f t="shared" si="3"/>
        <v>953.36</v>
      </c>
      <c r="G86" s="10">
        <f>ROUND(+'Aggregate Screens'!R186,0)</f>
        <v>2072340</v>
      </c>
      <c r="H86" s="10">
        <f>ROUND(+'Aggregate Screens'!AN186,0)</f>
        <v>1042</v>
      </c>
      <c r="I86" s="11">
        <f t="shared" si="4"/>
        <v>1988.81</v>
      </c>
      <c r="K86" s="12">
        <f t="shared" si="5"/>
        <v>1.0861059830494253</v>
      </c>
    </row>
    <row r="87" spans="2:11" x14ac:dyDescent="0.2">
      <c r="B87">
        <f>+'Aggregate Screens'!A82</f>
        <v>191</v>
      </c>
      <c r="C87" t="str">
        <f>+'Aggregate Screens'!B82</f>
        <v>PROVIDENCE CENTRALIA HOSPITAL</v>
      </c>
      <c r="D87" s="10">
        <f>ROUND(+'Aggregate Screens'!R82,0)</f>
        <v>857920</v>
      </c>
      <c r="E87" s="10">
        <f>ROUND(+'Aggregate Screens'!AN82,0)</f>
        <v>12024</v>
      </c>
      <c r="F87" s="11">
        <f t="shared" si="3"/>
        <v>71.349999999999994</v>
      </c>
      <c r="G87" s="10">
        <f>ROUND(+'Aggregate Screens'!R187,0)</f>
        <v>757378</v>
      </c>
      <c r="H87" s="10">
        <f>ROUND(+'Aggregate Screens'!AN187,0)</f>
        <v>12339</v>
      </c>
      <c r="I87" s="11">
        <f t="shared" si="4"/>
        <v>61.38</v>
      </c>
      <c r="K87" s="12">
        <f t="shared" si="5"/>
        <v>-0.13973370707778543</v>
      </c>
    </row>
    <row r="88" spans="2:11" x14ac:dyDescent="0.2">
      <c r="B88">
        <f>+'Aggregate Screens'!A83</f>
        <v>193</v>
      </c>
      <c r="C88" t="str">
        <f>+'Aggregate Screens'!B83</f>
        <v>PROVIDENCE MOUNT CARMEL HOSPITAL</v>
      </c>
      <c r="D88" s="10">
        <f>ROUND(+'Aggregate Screens'!R83,0)</f>
        <v>3095766</v>
      </c>
      <c r="E88" s="10">
        <f>ROUND(+'Aggregate Screens'!AN83,0)</f>
        <v>3409</v>
      </c>
      <c r="F88" s="11">
        <f t="shared" si="3"/>
        <v>908.12</v>
      </c>
      <c r="G88" s="10">
        <f>ROUND(+'Aggregate Screens'!R188,0)</f>
        <v>3013492</v>
      </c>
      <c r="H88" s="10">
        <f>ROUND(+'Aggregate Screens'!AN188,0)</f>
        <v>3543</v>
      </c>
      <c r="I88" s="11">
        <f t="shared" si="4"/>
        <v>850.55</v>
      </c>
      <c r="K88" s="12">
        <f t="shared" si="5"/>
        <v>-6.3394705545522623E-2</v>
      </c>
    </row>
    <row r="89" spans="2:11" x14ac:dyDescent="0.2">
      <c r="B89">
        <f>+'Aggregate Screens'!A84</f>
        <v>194</v>
      </c>
      <c r="C89" t="str">
        <f>+'Aggregate Screens'!B84</f>
        <v>PROVIDENCE ST JOSEPHS HOSPITAL</v>
      </c>
      <c r="D89" s="10">
        <f>ROUND(+'Aggregate Screens'!R84,0)</f>
        <v>885977</v>
      </c>
      <c r="E89" s="10">
        <f>ROUND(+'Aggregate Screens'!AN84,0)</f>
        <v>1183</v>
      </c>
      <c r="F89" s="11">
        <f t="shared" si="3"/>
        <v>748.92</v>
      </c>
      <c r="G89" s="10">
        <f>ROUND(+'Aggregate Screens'!R189,0)</f>
        <v>931270</v>
      </c>
      <c r="H89" s="10">
        <f>ROUND(+'Aggregate Screens'!AN189,0)</f>
        <v>1316</v>
      </c>
      <c r="I89" s="11">
        <f t="shared" si="4"/>
        <v>707.65</v>
      </c>
      <c r="K89" s="12">
        <f t="shared" si="5"/>
        <v>-5.5106019334508316E-2</v>
      </c>
    </row>
    <row r="90" spans="2:11" x14ac:dyDescent="0.2">
      <c r="B90">
        <f>+'Aggregate Screens'!A85</f>
        <v>195</v>
      </c>
      <c r="C90" t="str">
        <f>+'Aggregate Screens'!B85</f>
        <v>SNOQUALMIE VALLEY HOSPITAL</v>
      </c>
      <c r="D90" s="10">
        <f>ROUND(+'Aggregate Screens'!R85,0)</f>
        <v>653720</v>
      </c>
      <c r="E90" s="10">
        <f>ROUND(+'Aggregate Screens'!AN85,0)</f>
        <v>2523</v>
      </c>
      <c r="F90" s="11">
        <f t="shared" si="3"/>
        <v>259.10000000000002</v>
      </c>
      <c r="G90" s="10">
        <f>ROUND(+'Aggregate Screens'!R190,0)</f>
        <v>730255</v>
      </c>
      <c r="H90" s="10">
        <f>ROUND(+'Aggregate Screens'!AN190,0)</f>
        <v>1874</v>
      </c>
      <c r="I90" s="11">
        <f t="shared" si="4"/>
        <v>389.68</v>
      </c>
      <c r="K90" s="12">
        <f t="shared" si="5"/>
        <v>0.50397529911231165</v>
      </c>
    </row>
    <row r="91" spans="2:11" x14ac:dyDescent="0.2">
      <c r="B91">
        <f>+'Aggregate Screens'!A86</f>
        <v>197</v>
      </c>
      <c r="C91" t="str">
        <f>+'Aggregate Screens'!B86</f>
        <v>CAPITAL MEDICAL CENTER</v>
      </c>
      <c r="D91" s="10">
        <f>ROUND(+'Aggregate Screens'!R86,0)</f>
        <v>1366239</v>
      </c>
      <c r="E91" s="10">
        <f>ROUND(+'Aggregate Screens'!AN86,0)</f>
        <v>10176</v>
      </c>
      <c r="F91" s="11">
        <f t="shared" si="3"/>
        <v>134.26</v>
      </c>
      <c r="G91" s="10">
        <f>ROUND(+'Aggregate Screens'!R191,0)</f>
        <v>1057539</v>
      </c>
      <c r="H91" s="10">
        <f>ROUND(+'Aggregate Screens'!AN191,0)</f>
        <v>10620</v>
      </c>
      <c r="I91" s="11">
        <f t="shared" si="4"/>
        <v>99.58</v>
      </c>
      <c r="K91" s="12">
        <f t="shared" si="5"/>
        <v>-0.25830478176672123</v>
      </c>
    </row>
    <row r="92" spans="2:11" x14ac:dyDescent="0.2">
      <c r="B92">
        <f>+'Aggregate Screens'!A87</f>
        <v>198</v>
      </c>
      <c r="C92" t="str">
        <f>+'Aggregate Screens'!B87</f>
        <v>SUNNYSIDE COMMUNITY HOSPITAL</v>
      </c>
      <c r="D92" s="10">
        <f>ROUND(+'Aggregate Screens'!R87,0)</f>
        <v>986152</v>
      </c>
      <c r="E92" s="10">
        <f>ROUND(+'Aggregate Screens'!AN87,0)</f>
        <v>3877</v>
      </c>
      <c r="F92" s="11">
        <f t="shared" si="3"/>
        <v>254.36</v>
      </c>
      <c r="G92" s="10">
        <f>ROUND(+'Aggregate Screens'!R192,0)</f>
        <v>0</v>
      </c>
      <c r="H92" s="10">
        <f>ROUND(+'Aggregate Screens'!AN192,0)</f>
        <v>0</v>
      </c>
      <c r="I92" s="11" t="str">
        <f t="shared" si="4"/>
        <v/>
      </c>
      <c r="K92" s="12" t="str">
        <f t="shared" si="5"/>
        <v/>
      </c>
    </row>
    <row r="93" spans="2:11" x14ac:dyDescent="0.2">
      <c r="B93">
        <f>+'Aggregate Screens'!A88</f>
        <v>199</v>
      </c>
      <c r="C93" t="str">
        <f>+'Aggregate Screens'!B88</f>
        <v>TOPPENISH COMMUNITY HOSPITAL</v>
      </c>
      <c r="D93" s="10">
        <f>ROUND(+'Aggregate Screens'!R88,0)</f>
        <v>324430</v>
      </c>
      <c r="E93" s="10">
        <f>ROUND(+'Aggregate Screens'!AN88,0)</f>
        <v>2956</v>
      </c>
      <c r="F93" s="11">
        <f t="shared" si="3"/>
        <v>109.75</v>
      </c>
      <c r="G93" s="10">
        <f>ROUND(+'Aggregate Screens'!R193,0)</f>
        <v>533395</v>
      </c>
      <c r="H93" s="10">
        <f>ROUND(+'Aggregate Screens'!AN193,0)</f>
        <v>2554</v>
      </c>
      <c r="I93" s="11">
        <f t="shared" si="4"/>
        <v>208.85</v>
      </c>
      <c r="K93" s="12">
        <f t="shared" si="5"/>
        <v>0.90296127562642359</v>
      </c>
    </row>
    <row r="94" spans="2:11" x14ac:dyDescent="0.2">
      <c r="B94">
        <f>+'Aggregate Screens'!A89</f>
        <v>201</v>
      </c>
      <c r="C94" t="str">
        <f>+'Aggregate Screens'!B89</f>
        <v>ST FRANCIS COMMUNITY HOSPITAL</v>
      </c>
      <c r="D94" s="10">
        <f>ROUND(+'Aggregate Screens'!R89,0)</f>
        <v>2254213</v>
      </c>
      <c r="E94" s="10">
        <f>ROUND(+'Aggregate Screens'!AN89,0)</f>
        <v>16708</v>
      </c>
      <c r="F94" s="11">
        <f t="shared" si="3"/>
        <v>134.91999999999999</v>
      </c>
      <c r="G94" s="10">
        <f>ROUND(+'Aggregate Screens'!R194,0)</f>
        <v>2633287</v>
      </c>
      <c r="H94" s="10">
        <f>ROUND(+'Aggregate Screens'!AN194,0)</f>
        <v>15975</v>
      </c>
      <c r="I94" s="11">
        <f t="shared" si="4"/>
        <v>164.84</v>
      </c>
      <c r="K94" s="12">
        <f t="shared" si="5"/>
        <v>0.22176104358138171</v>
      </c>
    </row>
    <row r="95" spans="2:11" x14ac:dyDescent="0.2">
      <c r="B95">
        <f>+'Aggregate Screens'!A90</f>
        <v>202</v>
      </c>
      <c r="C95" t="str">
        <f>+'Aggregate Screens'!B90</f>
        <v>REGIONAL HOSPITAL</v>
      </c>
      <c r="D95" s="10">
        <f>ROUND(+'Aggregate Screens'!R90,0)</f>
        <v>1117915</v>
      </c>
      <c r="E95" s="10">
        <f>ROUND(+'Aggregate Screens'!AN90,0)</f>
        <v>694</v>
      </c>
      <c r="F95" s="11">
        <f t="shared" si="3"/>
        <v>1610.83</v>
      </c>
      <c r="G95" s="10">
        <f>ROUND(+'Aggregate Screens'!R195,0)</f>
        <v>1042868</v>
      </c>
      <c r="H95" s="10">
        <f>ROUND(+'Aggregate Screens'!AN195,0)</f>
        <v>707</v>
      </c>
      <c r="I95" s="11">
        <f t="shared" si="4"/>
        <v>1475.06</v>
      </c>
      <c r="K95" s="12">
        <f t="shared" si="5"/>
        <v>-8.4285740891341776E-2</v>
      </c>
    </row>
    <row r="96" spans="2:11" x14ac:dyDescent="0.2">
      <c r="B96">
        <f>+'Aggregate Screens'!A91</f>
        <v>204</v>
      </c>
      <c r="C96" t="str">
        <f>+'Aggregate Screens'!B91</f>
        <v>SEATTLE CANCER CARE ALLIANCE</v>
      </c>
      <c r="D96" s="10">
        <f>ROUND(+'Aggregate Screens'!R91,0)</f>
        <v>4810125</v>
      </c>
      <c r="E96" s="10">
        <f>ROUND(+'Aggregate Screens'!AN91,0)</f>
        <v>14038</v>
      </c>
      <c r="F96" s="11">
        <f t="shared" si="3"/>
        <v>342.65</v>
      </c>
      <c r="G96" s="10">
        <f>ROUND(+'Aggregate Screens'!R196,0)</f>
        <v>7280038</v>
      </c>
      <c r="H96" s="10">
        <f>ROUND(+'Aggregate Screens'!AN196,0)</f>
        <v>13817</v>
      </c>
      <c r="I96" s="11">
        <f t="shared" si="4"/>
        <v>526.89</v>
      </c>
      <c r="K96" s="12">
        <f t="shared" si="5"/>
        <v>0.53769152196118486</v>
      </c>
    </row>
    <row r="97" spans="2:11" x14ac:dyDescent="0.2">
      <c r="B97">
        <f>+'Aggregate Screens'!A92</f>
        <v>205</v>
      </c>
      <c r="C97" t="str">
        <f>+'Aggregate Screens'!B92</f>
        <v>WENATCHEE VALLEY HOSPITAL</v>
      </c>
      <c r="D97" s="10">
        <f>ROUND(+'Aggregate Screens'!R92,0)</f>
        <v>0</v>
      </c>
      <c r="E97" s="10">
        <f>ROUND(+'Aggregate Screens'!AN92,0)</f>
        <v>0</v>
      </c>
      <c r="F97" s="11" t="str">
        <f t="shared" si="3"/>
        <v/>
      </c>
      <c r="G97" s="10">
        <f>ROUND(+'Aggregate Screens'!R197,0)</f>
        <v>1285089</v>
      </c>
      <c r="H97" s="10">
        <f>ROUND(+'Aggregate Screens'!AN197,0)</f>
        <v>12549</v>
      </c>
      <c r="I97" s="11">
        <f t="shared" si="4"/>
        <v>102.41</v>
      </c>
      <c r="K97" s="12" t="str">
        <f t="shared" si="5"/>
        <v/>
      </c>
    </row>
    <row r="98" spans="2:11" x14ac:dyDescent="0.2">
      <c r="B98">
        <f>+'Aggregate Screens'!A93</f>
        <v>206</v>
      </c>
      <c r="C98" t="str">
        <f>+'Aggregate Screens'!B93</f>
        <v>PEACEHEALTH UNITED GENERAL MEDICAL CENTER</v>
      </c>
      <c r="D98" s="10">
        <f>ROUND(+'Aggregate Screens'!R93,0)</f>
        <v>4391406</v>
      </c>
      <c r="E98" s="10">
        <f>ROUND(+'Aggregate Screens'!AN93,0)</f>
        <v>3520</v>
      </c>
      <c r="F98" s="11">
        <f t="shared" si="3"/>
        <v>1247.56</v>
      </c>
      <c r="G98" s="10">
        <f>ROUND(+'Aggregate Screens'!R198,0)</f>
        <v>5215634</v>
      </c>
      <c r="H98" s="10">
        <f>ROUND(+'Aggregate Screens'!AN198,0)</f>
        <v>3615</v>
      </c>
      <c r="I98" s="11">
        <f t="shared" si="4"/>
        <v>1442.78</v>
      </c>
      <c r="K98" s="12">
        <f t="shared" si="5"/>
        <v>0.15648145179390172</v>
      </c>
    </row>
    <row r="99" spans="2:11" x14ac:dyDescent="0.2">
      <c r="B99">
        <f>+'Aggregate Screens'!A94</f>
        <v>207</v>
      </c>
      <c r="C99" t="str">
        <f>+'Aggregate Screens'!B94</f>
        <v>SKAGIT VALLEY HOSPITAL</v>
      </c>
      <c r="D99" s="10">
        <f>ROUND(+'Aggregate Screens'!R94,0)</f>
        <v>13290220</v>
      </c>
      <c r="E99" s="10">
        <f>ROUND(+'Aggregate Screens'!AN94,0)</f>
        <v>21062</v>
      </c>
      <c r="F99" s="11">
        <f t="shared" si="3"/>
        <v>631</v>
      </c>
      <c r="G99" s="10">
        <f>ROUND(+'Aggregate Screens'!R199,0)</f>
        <v>14445099</v>
      </c>
      <c r="H99" s="10">
        <f>ROUND(+'Aggregate Screens'!AN199,0)</f>
        <v>20806</v>
      </c>
      <c r="I99" s="11">
        <f t="shared" si="4"/>
        <v>694.28</v>
      </c>
      <c r="K99" s="12">
        <f t="shared" si="5"/>
        <v>0.10028526148969874</v>
      </c>
    </row>
    <row r="100" spans="2:11" x14ac:dyDescent="0.2">
      <c r="B100">
        <f>+'Aggregate Screens'!A95</f>
        <v>208</v>
      </c>
      <c r="C100" t="str">
        <f>+'Aggregate Screens'!B95</f>
        <v>LEGACY SALMON CREEK HOSPITAL</v>
      </c>
      <c r="D100" s="10">
        <f>ROUND(+'Aggregate Screens'!R95,0)</f>
        <v>3628219</v>
      </c>
      <c r="E100" s="10">
        <f>ROUND(+'Aggregate Screens'!AN95,0)</f>
        <v>18153</v>
      </c>
      <c r="F100" s="11">
        <f t="shared" si="3"/>
        <v>199.87</v>
      </c>
      <c r="G100" s="10">
        <f>ROUND(+'Aggregate Screens'!R200,0)</f>
        <v>3748712</v>
      </c>
      <c r="H100" s="10">
        <f>ROUND(+'Aggregate Screens'!AN200,0)</f>
        <v>18334</v>
      </c>
      <c r="I100" s="11">
        <f t="shared" si="4"/>
        <v>204.47</v>
      </c>
      <c r="K100" s="12">
        <f t="shared" si="5"/>
        <v>2.3014959723820505E-2</v>
      </c>
    </row>
    <row r="101" spans="2:11" x14ac:dyDescent="0.2">
      <c r="B101">
        <f>+'Aggregate Screens'!A96</f>
        <v>209</v>
      </c>
      <c r="C101" t="str">
        <f>+'Aggregate Screens'!B96</f>
        <v>ST ANTHONY HOSPITAL</v>
      </c>
      <c r="D101" s="10">
        <f>ROUND(+'Aggregate Screens'!R96,0)</f>
        <v>784351</v>
      </c>
      <c r="E101" s="10">
        <f>ROUND(+'Aggregate Screens'!AN96,0)</f>
        <v>9478</v>
      </c>
      <c r="F101" s="11">
        <f t="shared" si="3"/>
        <v>82.75</v>
      </c>
      <c r="G101" s="10">
        <f>ROUND(+'Aggregate Screens'!R201,0)</f>
        <v>2074783</v>
      </c>
      <c r="H101" s="10">
        <f>ROUND(+'Aggregate Screens'!AN201,0)</f>
        <v>9231</v>
      </c>
      <c r="I101" s="11">
        <f t="shared" si="4"/>
        <v>224.76</v>
      </c>
      <c r="K101" s="12">
        <f t="shared" si="5"/>
        <v>1.7161329305135951</v>
      </c>
    </row>
    <row r="102" spans="2:11" x14ac:dyDescent="0.2">
      <c r="B102">
        <f>+'Aggregate Screens'!A97</f>
        <v>210</v>
      </c>
      <c r="C102" t="str">
        <f>+'Aggregate Screens'!B97</f>
        <v>SWEDISH MEDICAL CENTER - ISSAQUAH CAMPUS</v>
      </c>
      <c r="D102" s="10">
        <f>ROUND(+'Aggregate Screens'!R97,0)</f>
        <v>2848576</v>
      </c>
      <c r="E102" s="10">
        <f>ROUND(+'Aggregate Screens'!AN97,0)</f>
        <v>10561</v>
      </c>
      <c r="F102" s="11">
        <f t="shared" si="3"/>
        <v>269.73</v>
      </c>
      <c r="G102" s="10">
        <f>ROUND(+'Aggregate Screens'!R202,0)</f>
        <v>3670659</v>
      </c>
      <c r="H102" s="10">
        <f>ROUND(+'Aggregate Screens'!AN202,0)</f>
        <v>12277</v>
      </c>
      <c r="I102" s="11">
        <f t="shared" si="4"/>
        <v>298.99</v>
      </c>
      <c r="K102" s="12">
        <f t="shared" si="5"/>
        <v>0.10847884921958983</v>
      </c>
    </row>
    <row r="103" spans="2:11" x14ac:dyDescent="0.2">
      <c r="B103">
        <f>+'Aggregate Screens'!A98</f>
        <v>211</v>
      </c>
      <c r="C103" t="str">
        <f>+'Aggregate Screens'!B98</f>
        <v>PEACEHEALTH PEACE ISLAND MEDICAL CENTER</v>
      </c>
      <c r="D103" s="10">
        <f>ROUND(+'Aggregate Screens'!R98,0)</f>
        <v>0</v>
      </c>
      <c r="E103" s="10">
        <f>ROUND(+'Aggregate Screens'!AN98,0)</f>
        <v>0</v>
      </c>
      <c r="F103" s="11" t="str">
        <f t="shared" si="3"/>
        <v/>
      </c>
      <c r="G103" s="10">
        <f>ROUND(+'Aggregate Screens'!R203,0)</f>
        <v>0</v>
      </c>
      <c r="H103" s="10">
        <f>ROUND(+'Aggregate Screens'!AN203,0)</f>
        <v>433</v>
      </c>
      <c r="I103" s="11" t="str">
        <f t="shared" si="4"/>
        <v/>
      </c>
      <c r="K103" s="12" t="str">
        <f t="shared" si="5"/>
        <v/>
      </c>
    </row>
    <row r="104" spans="2:11" x14ac:dyDescent="0.2">
      <c r="B104">
        <f>+'Aggregate Screens'!A99</f>
        <v>904</v>
      </c>
      <c r="C104" t="str">
        <f>+'Aggregate Screens'!B99</f>
        <v>BHC FAIRFAX HOSPITAL</v>
      </c>
      <c r="D104" s="10">
        <f>ROUND(+'Aggregate Screens'!R99,0)</f>
        <v>1697115</v>
      </c>
      <c r="E104" s="10">
        <f>ROUND(+'Aggregate Screens'!AN99,0)</f>
        <v>2399</v>
      </c>
      <c r="F104" s="11">
        <f t="shared" si="3"/>
        <v>707.43</v>
      </c>
      <c r="G104" s="10">
        <f>ROUND(+'Aggregate Screens'!R204,0)</f>
        <v>1883499</v>
      </c>
      <c r="H104" s="10">
        <f>ROUND(+'Aggregate Screens'!AN204,0)</f>
        <v>2354</v>
      </c>
      <c r="I104" s="11">
        <f t="shared" si="4"/>
        <v>800.13</v>
      </c>
      <c r="K104" s="12">
        <f t="shared" si="5"/>
        <v>0.13103769984309399</v>
      </c>
    </row>
    <row r="105" spans="2:11" x14ac:dyDescent="0.2">
      <c r="B105">
        <f>+'Aggregate Screens'!A100</f>
        <v>915</v>
      </c>
      <c r="C105" t="str">
        <f>+'Aggregate Screens'!B100</f>
        <v>LOURDES COUNSELING CENTER</v>
      </c>
      <c r="D105" s="10">
        <f>ROUND(+'Aggregate Screens'!R100,0)</f>
        <v>174565</v>
      </c>
      <c r="E105" s="10">
        <f>ROUND(+'Aggregate Screens'!AN100,0)</f>
        <v>846</v>
      </c>
      <c r="F105" s="11">
        <f t="shared" si="3"/>
        <v>206.34</v>
      </c>
      <c r="G105" s="10">
        <f>ROUND(+'Aggregate Screens'!R205,0)</f>
        <v>183152</v>
      </c>
      <c r="H105" s="10">
        <f>ROUND(+'Aggregate Screens'!AN205,0)</f>
        <v>744</v>
      </c>
      <c r="I105" s="11">
        <f t="shared" si="4"/>
        <v>246.17</v>
      </c>
      <c r="K105" s="12">
        <f t="shared" si="5"/>
        <v>0.19303091984103893</v>
      </c>
    </row>
    <row r="106" spans="2:11" x14ac:dyDescent="0.2">
      <c r="B106">
        <f>+'Aggregate Screens'!A101</f>
        <v>919</v>
      </c>
      <c r="C106" t="str">
        <f>+'Aggregate Screens'!B101</f>
        <v>NAVOS</v>
      </c>
      <c r="D106" s="10">
        <f>ROUND(+'Aggregate Screens'!R101,0)</f>
        <v>89827</v>
      </c>
      <c r="E106" s="10">
        <f>ROUND(+'Aggregate Screens'!AN101,0)</f>
        <v>962</v>
      </c>
      <c r="F106" s="11">
        <f t="shared" si="3"/>
        <v>93.38</v>
      </c>
      <c r="G106" s="10">
        <f>ROUND(+'Aggregate Screens'!R206,0)</f>
        <v>140771</v>
      </c>
      <c r="H106" s="10">
        <f>ROUND(+'Aggregate Screens'!AN206,0)</f>
        <v>1090</v>
      </c>
      <c r="I106" s="11">
        <f t="shared" si="4"/>
        <v>129.15</v>
      </c>
      <c r="K106" s="12">
        <f t="shared" si="5"/>
        <v>0.38305847076461785</v>
      </c>
    </row>
    <row r="107" spans="2:11" x14ac:dyDescent="0.2">
      <c r="B107">
        <f>+'Aggregate Screens'!A102</f>
        <v>921</v>
      </c>
      <c r="C107" t="str">
        <f>+'Aggregate Screens'!B102</f>
        <v>Cascade Behavioral Health</v>
      </c>
      <c r="D107" s="10">
        <f>ROUND(+'Aggregate Screens'!R102,0)</f>
        <v>0</v>
      </c>
      <c r="E107" s="10">
        <f>ROUND(+'Aggregate Screens'!AN102,0)</f>
        <v>0</v>
      </c>
      <c r="F107" s="11" t="str">
        <f t="shared" si="3"/>
        <v/>
      </c>
      <c r="G107" s="10">
        <f>ROUND(+'Aggregate Screens'!R207,0)</f>
        <v>70663</v>
      </c>
      <c r="H107" s="10">
        <f>ROUND(+'Aggregate Screens'!AN207,0)</f>
        <v>93</v>
      </c>
      <c r="I107" s="11">
        <f t="shared" si="4"/>
        <v>759.82</v>
      </c>
      <c r="K107" s="12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7"/>
  <sheetViews>
    <sheetView topLeftCell="A61" zoomScale="75" workbookViewId="0">
      <selection activeCell="A11" sqref="A11:XFD107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0.88671875" bestFit="1" customWidth="1"/>
    <col min="5" max="5" width="7.88671875" bestFit="1" customWidth="1"/>
    <col min="6" max="6" width="8.88671875" bestFit="1" customWidth="1"/>
    <col min="7" max="7" width="10.88671875" bestFit="1" customWidth="1"/>
    <col min="8" max="8" width="7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9" t="s">
        <v>37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4"/>
      <c r="F2" s="2"/>
      <c r="K2" s="5" t="s">
        <v>71</v>
      </c>
    </row>
    <row r="3" spans="1:11" x14ac:dyDescent="0.2">
      <c r="A3" s="4"/>
      <c r="D3" s="3"/>
      <c r="F3" s="2"/>
      <c r="K3">
        <v>22</v>
      </c>
    </row>
    <row r="4" spans="1:11" x14ac:dyDescent="0.2">
      <c r="A4" s="7" t="s">
        <v>29</v>
      </c>
      <c r="B4" s="6"/>
      <c r="C4" s="6"/>
      <c r="D4" s="6"/>
      <c r="E4" s="7"/>
      <c r="F4" s="6"/>
      <c r="G4" s="6"/>
      <c r="H4" s="6"/>
      <c r="I4" s="6"/>
    </row>
    <row r="5" spans="1:11" x14ac:dyDescent="0.2">
      <c r="A5" s="7" t="s">
        <v>65</v>
      </c>
      <c r="B5" s="6"/>
      <c r="C5" s="6"/>
      <c r="D5" s="6"/>
      <c r="E5" s="7"/>
      <c r="F5" s="6"/>
      <c r="G5" s="6"/>
      <c r="H5" s="6"/>
      <c r="I5" s="6"/>
    </row>
    <row r="7" spans="1:11" x14ac:dyDescent="0.2">
      <c r="E7" s="77">
        <f>ROUND(+'Aggregate Screens'!C5,0)</f>
        <v>2012</v>
      </c>
      <c r="F7" s="5">
        <f>+E7</f>
        <v>2012</v>
      </c>
      <c r="G7" s="5"/>
      <c r="H7" s="2">
        <f>+F7+1</f>
        <v>2013</v>
      </c>
      <c r="I7" s="5">
        <f>+H7</f>
        <v>2013</v>
      </c>
    </row>
    <row r="8" spans="1:11" x14ac:dyDescent="0.2">
      <c r="A8" s="5"/>
      <c r="B8" s="5"/>
      <c r="C8" s="5"/>
      <c r="D8" s="2" t="s">
        <v>38</v>
      </c>
      <c r="F8" s="14" t="s">
        <v>182</v>
      </c>
      <c r="G8" s="2" t="s">
        <v>38</v>
      </c>
      <c r="I8" s="14" t="s">
        <v>182</v>
      </c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10</v>
      </c>
      <c r="E9" s="2" t="s">
        <v>3</v>
      </c>
      <c r="F9" s="2" t="s">
        <v>3</v>
      </c>
      <c r="G9" s="2" t="s">
        <v>10</v>
      </c>
      <c r="H9" s="2" t="s">
        <v>3</v>
      </c>
      <c r="I9" s="2" t="s">
        <v>3</v>
      </c>
      <c r="K9" s="5" t="s">
        <v>181</v>
      </c>
    </row>
    <row r="10" spans="1:11" x14ac:dyDescent="0.2">
      <c r="B10">
        <f>+'Aggregate Screens'!A5</f>
        <v>1</v>
      </c>
      <c r="C10" t="str">
        <f>+'Aggregate Screens'!B5</f>
        <v>SWEDISH MEDICAL CENTER - FIRST HILL</v>
      </c>
      <c r="D10" s="10">
        <f>ROUND(+'Aggregate Screens'!S5,0)</f>
        <v>149016877</v>
      </c>
      <c r="E10" s="13">
        <f>ROUND(+'Aggregate Screens'!AN5,0)</f>
        <v>69385</v>
      </c>
      <c r="F10" s="11">
        <f>IF(D10=0,"",IF(E10=0,"",ROUND(D10/E10,2)))</f>
        <v>2147.6799999999998</v>
      </c>
      <c r="G10" s="10">
        <f>ROUND(+'Aggregate Screens'!S110,0)</f>
        <v>159843578</v>
      </c>
      <c r="H10" s="13">
        <f>ROUND(+'Aggregate Screens'!AN110,0)</f>
        <v>67759</v>
      </c>
      <c r="I10" s="11">
        <f>IF(G10=0,"",IF(H10=0,"",ROUND(G10/H10,2)))</f>
        <v>2359</v>
      </c>
      <c r="K10" s="12">
        <f>IF(D10=0,"",IF(E10=0,"",IF(G10=0,"",IF(H10=0,"",+I10/F10-1))))</f>
        <v>9.839454667362002E-2</v>
      </c>
    </row>
    <row r="11" spans="1:11" x14ac:dyDescent="0.2">
      <c r="B11">
        <f>+'Aggregate Screens'!A6</f>
        <v>3</v>
      </c>
      <c r="C11" t="str">
        <f>+'Aggregate Screens'!B6</f>
        <v>SWEDISH MEDICAL CENTER - CHERRY HILL</v>
      </c>
      <c r="D11" s="10">
        <f>ROUND(+'Aggregate Screens'!S6,0)</f>
        <v>66307774</v>
      </c>
      <c r="E11" s="13">
        <f>ROUND(+'Aggregate Screens'!AN6,0)</f>
        <v>24129</v>
      </c>
      <c r="F11" s="11">
        <f t="shared" ref="F11:F74" si="0">IF(D11=0,"",IF(E11=0,"",ROUND(D11/E11,2)))</f>
        <v>2748.05</v>
      </c>
      <c r="G11" s="10">
        <f>ROUND(+'Aggregate Screens'!S111,0)</f>
        <v>70585286</v>
      </c>
      <c r="H11" s="13">
        <f>ROUND(+'Aggregate Screens'!AN111,0)</f>
        <v>28415</v>
      </c>
      <c r="I11" s="11">
        <f t="shared" ref="I11:I74" si="1">IF(G11=0,"",IF(H11=0,"",ROUND(G11/H11,2)))</f>
        <v>2484.09</v>
      </c>
      <c r="K11" s="12">
        <f t="shared" ref="K11:K74" si="2">IF(D11=0,"",IF(E11=0,"",IF(G11=0,"",IF(H11=0,"",+I11/F11-1))))</f>
        <v>-9.6053565255362905E-2</v>
      </c>
    </row>
    <row r="12" spans="1:11" x14ac:dyDescent="0.2">
      <c r="B12">
        <f>+'Aggregate Screens'!A7</f>
        <v>8</v>
      </c>
      <c r="C12" t="str">
        <f>+'Aggregate Screens'!B7</f>
        <v>KLICKITAT VALLEY HEALTH</v>
      </c>
      <c r="D12" s="10">
        <f>ROUND(+'Aggregate Screens'!S7,0)</f>
        <v>1150876</v>
      </c>
      <c r="E12" s="13">
        <f>ROUND(+'Aggregate Screens'!AN7,0)</f>
        <v>1777</v>
      </c>
      <c r="F12" s="11">
        <f t="shared" si="0"/>
        <v>647.65</v>
      </c>
      <c r="G12" s="10">
        <f>ROUND(+'Aggregate Screens'!S112,0)</f>
        <v>1298723</v>
      </c>
      <c r="H12" s="13">
        <f>ROUND(+'Aggregate Screens'!AN112,0)</f>
        <v>1281</v>
      </c>
      <c r="I12" s="11">
        <f t="shared" si="1"/>
        <v>1013.84</v>
      </c>
      <c r="K12" s="12">
        <f t="shared" si="2"/>
        <v>0.56541341774106391</v>
      </c>
    </row>
    <row r="13" spans="1:11" x14ac:dyDescent="0.2">
      <c r="B13">
        <f>+'Aggregate Screens'!A8</f>
        <v>10</v>
      </c>
      <c r="C13" t="str">
        <f>+'Aggregate Screens'!B8</f>
        <v>VIRGINIA MASON MEDICAL CENTER</v>
      </c>
      <c r="D13" s="10">
        <f>ROUND(+'Aggregate Screens'!S8,0)</f>
        <v>176173488</v>
      </c>
      <c r="E13" s="13">
        <f>ROUND(+'Aggregate Screens'!AN8,0)</f>
        <v>72231</v>
      </c>
      <c r="F13" s="11">
        <f t="shared" si="0"/>
        <v>2439.0300000000002</v>
      </c>
      <c r="G13" s="10">
        <f>ROUND(+'Aggregate Screens'!S113,0)</f>
        <v>182817197</v>
      </c>
      <c r="H13" s="13">
        <f>ROUND(+'Aggregate Screens'!AN113,0)</f>
        <v>70317</v>
      </c>
      <c r="I13" s="11">
        <f t="shared" si="1"/>
        <v>2599.9</v>
      </c>
      <c r="K13" s="12">
        <f t="shared" si="2"/>
        <v>6.5956548299938911E-2</v>
      </c>
    </row>
    <row r="14" spans="1:11" x14ac:dyDescent="0.2">
      <c r="B14">
        <f>+'Aggregate Screens'!A9</f>
        <v>14</v>
      </c>
      <c r="C14" t="str">
        <f>+'Aggregate Screens'!B9</f>
        <v>SEATTLE CHILDRENS HOSPITAL</v>
      </c>
      <c r="D14" s="10">
        <f>ROUND(+'Aggregate Screens'!S9,0)</f>
        <v>94307727</v>
      </c>
      <c r="E14" s="13">
        <f>ROUND(+'Aggregate Screens'!AN9,0)</f>
        <v>30610</v>
      </c>
      <c r="F14" s="11">
        <f t="shared" si="0"/>
        <v>3080.95</v>
      </c>
      <c r="G14" s="10">
        <f>ROUND(+'Aggregate Screens'!S114,0)</f>
        <v>95873943</v>
      </c>
      <c r="H14" s="13">
        <f>ROUND(+'Aggregate Screens'!AN114,0)</f>
        <v>31340</v>
      </c>
      <c r="I14" s="11">
        <f t="shared" si="1"/>
        <v>3059.16</v>
      </c>
      <c r="K14" s="12">
        <f t="shared" si="2"/>
        <v>-7.0724938736428378E-3</v>
      </c>
    </row>
    <row r="15" spans="1:11" x14ac:dyDescent="0.2">
      <c r="B15">
        <f>+'Aggregate Screens'!A10</f>
        <v>20</v>
      </c>
      <c r="C15" t="str">
        <f>+'Aggregate Screens'!B10</f>
        <v>GROUP HEALTH CENTRAL HOSPITAL</v>
      </c>
      <c r="D15" s="10">
        <f>ROUND(+'Aggregate Screens'!S10,0)</f>
        <v>4681371</v>
      </c>
      <c r="E15" s="13">
        <f>ROUND(+'Aggregate Screens'!AN10,0)</f>
        <v>1260</v>
      </c>
      <c r="F15" s="11">
        <f t="shared" si="0"/>
        <v>3715.37</v>
      </c>
      <c r="G15" s="10">
        <f>ROUND(+'Aggregate Screens'!S115,0)</f>
        <v>4681371</v>
      </c>
      <c r="H15" s="13">
        <f>ROUND(+'Aggregate Screens'!AN115,0)</f>
        <v>1104</v>
      </c>
      <c r="I15" s="11">
        <f t="shared" si="1"/>
        <v>4240.37</v>
      </c>
      <c r="K15" s="12">
        <f t="shared" si="2"/>
        <v>0.14130490368388604</v>
      </c>
    </row>
    <row r="16" spans="1:11" x14ac:dyDescent="0.2">
      <c r="B16">
        <f>+'Aggregate Screens'!A11</f>
        <v>21</v>
      </c>
      <c r="C16" t="str">
        <f>+'Aggregate Screens'!B11</f>
        <v>NEWPORT HOSPITAL AND HEALTH SERVICES</v>
      </c>
      <c r="D16" s="10">
        <f>ROUND(+'Aggregate Screens'!S11,0)</f>
        <v>1912403</v>
      </c>
      <c r="E16" s="13">
        <f>ROUND(+'Aggregate Screens'!AN11,0)</f>
        <v>1991</v>
      </c>
      <c r="F16" s="11">
        <f t="shared" si="0"/>
        <v>960.52</v>
      </c>
      <c r="G16" s="10">
        <f>ROUND(+'Aggregate Screens'!S116,0)</f>
        <v>1959331</v>
      </c>
      <c r="H16" s="13">
        <f>ROUND(+'Aggregate Screens'!AN116,0)</f>
        <v>1924</v>
      </c>
      <c r="I16" s="11">
        <f t="shared" si="1"/>
        <v>1018.36</v>
      </c>
      <c r="K16" s="12">
        <f t="shared" si="2"/>
        <v>6.0217382251280593E-2</v>
      </c>
    </row>
    <row r="17" spans="2:11" x14ac:dyDescent="0.2">
      <c r="B17">
        <f>+'Aggregate Screens'!A12</f>
        <v>22</v>
      </c>
      <c r="C17" t="str">
        <f>+'Aggregate Screens'!B12</f>
        <v>LOURDES MEDICAL CENTER</v>
      </c>
      <c r="D17" s="10">
        <f>ROUND(+'Aggregate Screens'!S12,0)</f>
        <v>13925648</v>
      </c>
      <c r="E17" s="13">
        <f>ROUND(+'Aggregate Screens'!AN12,0)</f>
        <v>5695</v>
      </c>
      <c r="F17" s="11">
        <f t="shared" si="0"/>
        <v>2445.2399999999998</v>
      </c>
      <c r="G17" s="10">
        <f>ROUND(+'Aggregate Screens'!S117,0)</f>
        <v>13527341</v>
      </c>
      <c r="H17" s="13">
        <f>ROUND(+'Aggregate Screens'!AN117,0)</f>
        <v>7861</v>
      </c>
      <c r="I17" s="11">
        <f t="shared" si="1"/>
        <v>1720.82</v>
      </c>
      <c r="K17" s="12">
        <f t="shared" si="2"/>
        <v>-0.29625721810538019</v>
      </c>
    </row>
    <row r="18" spans="2:11" x14ac:dyDescent="0.2">
      <c r="B18">
        <f>+'Aggregate Screens'!A13</f>
        <v>23</v>
      </c>
      <c r="C18" t="str">
        <f>+'Aggregate Screens'!B13</f>
        <v>THREE RIVERS HOSPITAL</v>
      </c>
      <c r="D18" s="10">
        <f>ROUND(+'Aggregate Screens'!S13,0)</f>
        <v>1404193</v>
      </c>
      <c r="E18" s="13">
        <f>ROUND(+'Aggregate Screens'!AN13,0)</f>
        <v>875</v>
      </c>
      <c r="F18" s="11">
        <f t="shared" si="0"/>
        <v>1604.79</v>
      </c>
      <c r="G18" s="10">
        <f>ROUND(+'Aggregate Screens'!S118,0)</f>
        <v>1406836</v>
      </c>
      <c r="H18" s="13">
        <f>ROUND(+'Aggregate Screens'!AN118,0)</f>
        <v>943</v>
      </c>
      <c r="I18" s="11">
        <f t="shared" si="1"/>
        <v>1491.87</v>
      </c>
      <c r="K18" s="12">
        <f t="shared" si="2"/>
        <v>-7.036434673695624E-2</v>
      </c>
    </row>
    <row r="19" spans="2:11" x14ac:dyDescent="0.2">
      <c r="B19">
        <f>+'Aggregate Screens'!A14</f>
        <v>26</v>
      </c>
      <c r="C19" t="str">
        <f>+'Aggregate Screens'!B14</f>
        <v>PEACEHEALTH ST JOHN MEDICAL CENTER</v>
      </c>
      <c r="D19" s="10">
        <f>ROUND(+'Aggregate Screens'!S14,0)</f>
        <v>28142125</v>
      </c>
      <c r="E19" s="13">
        <f>ROUND(+'Aggregate Screens'!AN14,0)</f>
        <v>22828</v>
      </c>
      <c r="F19" s="11">
        <f t="shared" si="0"/>
        <v>1232.79</v>
      </c>
      <c r="G19" s="10">
        <f>ROUND(+'Aggregate Screens'!S119,0)</f>
        <v>29689331</v>
      </c>
      <c r="H19" s="13">
        <f>ROUND(+'Aggregate Screens'!AN119,0)</f>
        <v>21531</v>
      </c>
      <c r="I19" s="11">
        <f t="shared" si="1"/>
        <v>1378.91</v>
      </c>
      <c r="K19" s="12">
        <f t="shared" si="2"/>
        <v>0.1185278920172943</v>
      </c>
    </row>
    <row r="20" spans="2:11" x14ac:dyDescent="0.2">
      <c r="B20">
        <f>+'Aggregate Screens'!A15</f>
        <v>29</v>
      </c>
      <c r="C20" t="str">
        <f>+'Aggregate Screens'!B15</f>
        <v>HARBORVIEW MEDICAL CENTER</v>
      </c>
      <c r="D20" s="10">
        <f>ROUND(+'Aggregate Screens'!S15,0)</f>
        <v>125464000</v>
      </c>
      <c r="E20" s="13">
        <f>ROUND(+'Aggregate Screens'!AN15,0)</f>
        <v>43704</v>
      </c>
      <c r="F20" s="11">
        <f t="shared" si="0"/>
        <v>2870.77</v>
      </c>
      <c r="G20" s="10">
        <f>ROUND(+'Aggregate Screens'!S120,0)</f>
        <v>126371000</v>
      </c>
      <c r="H20" s="13">
        <f>ROUND(+'Aggregate Screens'!AN120,0)</f>
        <v>42448</v>
      </c>
      <c r="I20" s="11">
        <f t="shared" si="1"/>
        <v>2977.08</v>
      </c>
      <c r="K20" s="12">
        <f t="shared" si="2"/>
        <v>3.7031876465199121E-2</v>
      </c>
    </row>
    <row r="21" spans="2:11" x14ac:dyDescent="0.2">
      <c r="B21">
        <f>+'Aggregate Screens'!A16</f>
        <v>32</v>
      </c>
      <c r="C21" t="str">
        <f>+'Aggregate Screens'!B16</f>
        <v>ST JOSEPH MEDICAL CENTER</v>
      </c>
      <c r="D21" s="10">
        <f>ROUND(+'Aggregate Screens'!S16,0)</f>
        <v>89041679</v>
      </c>
      <c r="E21" s="13">
        <f>ROUND(+'Aggregate Screens'!AN16,0)</f>
        <v>45992</v>
      </c>
      <c r="F21" s="11">
        <f t="shared" si="0"/>
        <v>1936.03</v>
      </c>
      <c r="G21" s="10">
        <f>ROUND(+'Aggregate Screens'!S121,0)</f>
        <v>93476230</v>
      </c>
      <c r="H21" s="13">
        <f>ROUND(+'Aggregate Screens'!AN121,0)</f>
        <v>43782</v>
      </c>
      <c r="I21" s="11">
        <f t="shared" si="1"/>
        <v>2135.04</v>
      </c>
      <c r="K21" s="12">
        <f t="shared" si="2"/>
        <v>0.10279282862352335</v>
      </c>
    </row>
    <row r="22" spans="2:11" x14ac:dyDescent="0.2">
      <c r="B22">
        <f>+'Aggregate Screens'!A17</f>
        <v>35</v>
      </c>
      <c r="C22" t="str">
        <f>+'Aggregate Screens'!B17</f>
        <v>ST ELIZABETH HOSPITAL</v>
      </c>
      <c r="D22" s="10">
        <f>ROUND(+'Aggregate Screens'!S17,0)</f>
        <v>3560502</v>
      </c>
      <c r="E22" s="13">
        <f>ROUND(+'Aggregate Screens'!AN17,0)</f>
        <v>3807</v>
      </c>
      <c r="F22" s="11">
        <f t="shared" si="0"/>
        <v>935.25</v>
      </c>
      <c r="G22" s="10">
        <f>ROUND(+'Aggregate Screens'!S122,0)</f>
        <v>4164475</v>
      </c>
      <c r="H22" s="13">
        <f>ROUND(+'Aggregate Screens'!AN122,0)</f>
        <v>3457</v>
      </c>
      <c r="I22" s="11">
        <f t="shared" si="1"/>
        <v>1204.6500000000001</v>
      </c>
      <c r="K22" s="12">
        <f t="shared" si="2"/>
        <v>0.28805132317562165</v>
      </c>
    </row>
    <row r="23" spans="2:11" x14ac:dyDescent="0.2">
      <c r="B23">
        <f>+'Aggregate Screens'!A18</f>
        <v>37</v>
      </c>
      <c r="C23" t="str">
        <f>+'Aggregate Screens'!B18</f>
        <v>DEACONESS HOSPITAL</v>
      </c>
      <c r="D23" s="10">
        <f>ROUND(+'Aggregate Screens'!S18,0)</f>
        <v>51309523</v>
      </c>
      <c r="E23" s="13">
        <f>ROUND(+'Aggregate Screens'!AN18,0)</f>
        <v>24589</v>
      </c>
      <c r="F23" s="11">
        <f t="shared" si="0"/>
        <v>2086.69</v>
      </c>
      <c r="G23" s="10">
        <f>ROUND(+'Aggregate Screens'!S123,0)</f>
        <v>48948458</v>
      </c>
      <c r="H23" s="13">
        <f>ROUND(+'Aggregate Screens'!AN123,0)</f>
        <v>23505</v>
      </c>
      <c r="I23" s="11">
        <f t="shared" si="1"/>
        <v>2082.4699999999998</v>
      </c>
      <c r="K23" s="12">
        <f t="shared" si="2"/>
        <v>-2.0223416032090213E-3</v>
      </c>
    </row>
    <row r="24" spans="2:11" x14ac:dyDescent="0.2">
      <c r="B24">
        <f>+'Aggregate Screens'!A19</f>
        <v>38</v>
      </c>
      <c r="C24" t="str">
        <f>+'Aggregate Screens'!B19</f>
        <v>OLYMPIC MEDICAL CENTER</v>
      </c>
      <c r="D24" s="10">
        <f>ROUND(+'Aggregate Screens'!S19,0)</f>
        <v>20702142</v>
      </c>
      <c r="E24" s="13">
        <f>ROUND(+'Aggregate Screens'!AN19,0)</f>
        <v>12477</v>
      </c>
      <c r="F24" s="11">
        <f t="shared" si="0"/>
        <v>1659.22</v>
      </c>
      <c r="G24" s="10">
        <f>ROUND(+'Aggregate Screens'!S124,0)</f>
        <v>21572930</v>
      </c>
      <c r="H24" s="13">
        <f>ROUND(+'Aggregate Screens'!AN124,0)</f>
        <v>12980</v>
      </c>
      <c r="I24" s="11">
        <f t="shared" si="1"/>
        <v>1662.01</v>
      </c>
      <c r="K24" s="12">
        <f t="shared" si="2"/>
        <v>1.6815130000844558E-3</v>
      </c>
    </row>
    <row r="25" spans="2:11" x14ac:dyDescent="0.2">
      <c r="B25">
        <f>+'Aggregate Screens'!A20</f>
        <v>39</v>
      </c>
      <c r="C25" t="str">
        <f>+'Aggregate Screens'!B20</f>
        <v>TRIOS HEALTH</v>
      </c>
      <c r="D25" s="10">
        <f>ROUND(+'Aggregate Screens'!S20,0)</f>
        <v>21568661</v>
      </c>
      <c r="E25" s="13">
        <f>ROUND(+'Aggregate Screens'!AN20,0)</f>
        <v>13397</v>
      </c>
      <c r="F25" s="11">
        <f t="shared" si="0"/>
        <v>1609.96</v>
      </c>
      <c r="G25" s="10">
        <f>ROUND(+'Aggregate Screens'!S125,0)</f>
        <v>22392513</v>
      </c>
      <c r="H25" s="13">
        <f>ROUND(+'Aggregate Screens'!AN125,0)</f>
        <v>13307</v>
      </c>
      <c r="I25" s="11">
        <f t="shared" si="1"/>
        <v>1682.76</v>
      </c>
      <c r="K25" s="12">
        <f t="shared" si="2"/>
        <v>4.5218514745708038E-2</v>
      </c>
    </row>
    <row r="26" spans="2:11" x14ac:dyDescent="0.2">
      <c r="B26">
        <f>+'Aggregate Screens'!A21</f>
        <v>43</v>
      </c>
      <c r="C26" t="str">
        <f>+'Aggregate Screens'!B21</f>
        <v>WALLA WALLA GENERAL HOSPITAL</v>
      </c>
      <c r="D26" s="10">
        <f>ROUND(+'Aggregate Screens'!S21,0)</f>
        <v>0</v>
      </c>
      <c r="E26" s="13">
        <f>ROUND(+'Aggregate Screens'!AN21,0)</f>
        <v>0</v>
      </c>
      <c r="F26" s="11" t="str">
        <f t="shared" si="0"/>
        <v/>
      </c>
      <c r="G26" s="10">
        <f>ROUND(+'Aggregate Screens'!S126,0)</f>
        <v>0</v>
      </c>
      <c r="H26" s="13">
        <f>ROUND(+'Aggregate Screens'!AN126,0)</f>
        <v>0</v>
      </c>
      <c r="I26" s="11" t="str">
        <f t="shared" si="1"/>
        <v/>
      </c>
      <c r="K26" s="12" t="str">
        <f t="shared" si="2"/>
        <v/>
      </c>
    </row>
    <row r="27" spans="2:11" x14ac:dyDescent="0.2">
      <c r="B27">
        <f>+'Aggregate Screens'!A22</f>
        <v>45</v>
      </c>
      <c r="C27" t="str">
        <f>+'Aggregate Screens'!B22</f>
        <v>COLUMBIA BASIN HOSPITAL</v>
      </c>
      <c r="D27" s="10">
        <f>ROUND(+'Aggregate Screens'!S22,0)</f>
        <v>1052131</v>
      </c>
      <c r="E27" s="13">
        <f>ROUND(+'Aggregate Screens'!AN22,0)</f>
        <v>1016</v>
      </c>
      <c r="F27" s="11">
        <f t="shared" si="0"/>
        <v>1035.56</v>
      </c>
      <c r="G27" s="10">
        <f>ROUND(+'Aggregate Screens'!S127,0)</f>
        <v>1153125</v>
      </c>
      <c r="H27" s="13">
        <f>ROUND(+'Aggregate Screens'!AN127,0)</f>
        <v>1075</v>
      </c>
      <c r="I27" s="11">
        <f t="shared" si="1"/>
        <v>1072.67</v>
      </c>
      <c r="K27" s="12">
        <f t="shared" si="2"/>
        <v>3.5835683108656369E-2</v>
      </c>
    </row>
    <row r="28" spans="2:11" x14ac:dyDescent="0.2">
      <c r="B28">
        <f>+'Aggregate Screens'!A23</f>
        <v>46</v>
      </c>
      <c r="C28" t="str">
        <f>+'Aggregate Screens'!B23</f>
        <v>PMH MEDICAL CENTER</v>
      </c>
      <c r="D28" s="10">
        <f>ROUND(+'Aggregate Screens'!S23,0)</f>
        <v>2276892</v>
      </c>
      <c r="E28" s="13">
        <f>ROUND(+'Aggregate Screens'!AN23,0)</f>
        <v>2055</v>
      </c>
      <c r="F28" s="11">
        <f t="shared" si="0"/>
        <v>1107.98</v>
      </c>
      <c r="G28" s="10">
        <f>ROUND(+'Aggregate Screens'!S128,0)</f>
        <v>2565911</v>
      </c>
      <c r="H28" s="13">
        <f>ROUND(+'Aggregate Screens'!AN128,0)</f>
        <v>2094</v>
      </c>
      <c r="I28" s="11">
        <f t="shared" si="1"/>
        <v>1225.3599999999999</v>
      </c>
      <c r="K28" s="12">
        <f t="shared" si="2"/>
        <v>0.10594054044296808</v>
      </c>
    </row>
    <row r="29" spans="2:11" x14ac:dyDescent="0.2">
      <c r="B29">
        <f>+'Aggregate Screens'!A24</f>
        <v>50</v>
      </c>
      <c r="C29" t="str">
        <f>+'Aggregate Screens'!B24</f>
        <v>PROVIDENCE ST MARY MEDICAL CENTER</v>
      </c>
      <c r="D29" s="10">
        <f>ROUND(+'Aggregate Screens'!S24,0)</f>
        <v>26353363</v>
      </c>
      <c r="E29" s="13">
        <f>ROUND(+'Aggregate Screens'!AN24,0)</f>
        <v>23451</v>
      </c>
      <c r="F29" s="11">
        <f t="shared" si="0"/>
        <v>1123.76</v>
      </c>
      <c r="G29" s="10">
        <f>ROUND(+'Aggregate Screens'!S129,0)</f>
        <v>26362162</v>
      </c>
      <c r="H29" s="13">
        <f>ROUND(+'Aggregate Screens'!AN129,0)</f>
        <v>9836</v>
      </c>
      <c r="I29" s="11">
        <f t="shared" si="1"/>
        <v>2680.17</v>
      </c>
      <c r="K29" s="12">
        <f t="shared" si="2"/>
        <v>1.3850021356873357</v>
      </c>
    </row>
    <row r="30" spans="2:11" x14ac:dyDescent="0.2">
      <c r="B30">
        <f>+'Aggregate Screens'!A25</f>
        <v>54</v>
      </c>
      <c r="C30" t="str">
        <f>+'Aggregate Screens'!B25</f>
        <v>FORKS COMMUNITY HOSPITAL</v>
      </c>
      <c r="D30" s="10">
        <f>ROUND(+'Aggregate Screens'!S25,0)</f>
        <v>0</v>
      </c>
      <c r="E30" s="13">
        <f>ROUND(+'Aggregate Screens'!AN25,0)</f>
        <v>0</v>
      </c>
      <c r="F30" s="11" t="str">
        <f t="shared" si="0"/>
        <v/>
      </c>
      <c r="G30" s="10">
        <f>ROUND(+'Aggregate Screens'!S130,0)</f>
        <v>0</v>
      </c>
      <c r="H30" s="13">
        <f>ROUND(+'Aggregate Screens'!AN130,0)</f>
        <v>0</v>
      </c>
      <c r="I30" s="11" t="str">
        <f t="shared" si="1"/>
        <v/>
      </c>
      <c r="K30" s="12" t="str">
        <f t="shared" si="2"/>
        <v/>
      </c>
    </row>
    <row r="31" spans="2:11" x14ac:dyDescent="0.2">
      <c r="B31">
        <f>+'Aggregate Screens'!A26</f>
        <v>56</v>
      </c>
      <c r="C31" t="str">
        <f>+'Aggregate Screens'!B26</f>
        <v>WILLAPA HARBOR HOSPITAL</v>
      </c>
      <c r="D31" s="10">
        <f>ROUND(+'Aggregate Screens'!S26,0)</f>
        <v>1238644</v>
      </c>
      <c r="E31" s="13">
        <f>ROUND(+'Aggregate Screens'!AN26,0)</f>
        <v>1945</v>
      </c>
      <c r="F31" s="11">
        <f t="shared" si="0"/>
        <v>636.83000000000004</v>
      </c>
      <c r="G31" s="10">
        <f>ROUND(+'Aggregate Screens'!S131,0)</f>
        <v>1336389</v>
      </c>
      <c r="H31" s="13">
        <f>ROUND(+'Aggregate Screens'!AN131,0)</f>
        <v>1010</v>
      </c>
      <c r="I31" s="11">
        <f t="shared" si="1"/>
        <v>1323.16</v>
      </c>
      <c r="K31" s="12">
        <f t="shared" si="2"/>
        <v>1.0777287502159134</v>
      </c>
    </row>
    <row r="32" spans="2:11" x14ac:dyDescent="0.2">
      <c r="B32">
        <f>+'Aggregate Screens'!A27</f>
        <v>58</v>
      </c>
      <c r="C32" t="str">
        <f>+'Aggregate Screens'!B27</f>
        <v>YAKIMA VALLEY MEMORIAL HOSPITAL</v>
      </c>
      <c r="D32" s="10">
        <f>ROUND(+'Aggregate Screens'!S27,0)</f>
        <v>56164601</v>
      </c>
      <c r="E32" s="13">
        <f>ROUND(+'Aggregate Screens'!AN27,0)</f>
        <v>34726</v>
      </c>
      <c r="F32" s="11">
        <f t="shared" si="0"/>
        <v>1617.36</v>
      </c>
      <c r="G32" s="10">
        <f>ROUND(+'Aggregate Screens'!S132,0)</f>
        <v>55902955</v>
      </c>
      <c r="H32" s="13">
        <f>ROUND(+'Aggregate Screens'!AN132,0)</f>
        <v>33150</v>
      </c>
      <c r="I32" s="11">
        <f t="shared" si="1"/>
        <v>1686.36</v>
      </c>
      <c r="K32" s="12">
        <f t="shared" si="2"/>
        <v>4.2662116040955711E-2</v>
      </c>
    </row>
    <row r="33" spans="2:11" x14ac:dyDescent="0.2">
      <c r="B33">
        <f>+'Aggregate Screens'!A28</f>
        <v>63</v>
      </c>
      <c r="C33" t="str">
        <f>+'Aggregate Screens'!B28</f>
        <v>GRAYS HARBOR COMMUNITY HOSPITAL</v>
      </c>
      <c r="D33" s="10">
        <f>ROUND(+'Aggregate Screens'!S28,0)</f>
        <v>12669706</v>
      </c>
      <c r="E33" s="13">
        <f>ROUND(+'Aggregate Screens'!AN28,0)</f>
        <v>11451</v>
      </c>
      <c r="F33" s="11">
        <f t="shared" si="0"/>
        <v>1106.43</v>
      </c>
      <c r="G33" s="10">
        <f>ROUND(+'Aggregate Screens'!S133,0)</f>
        <v>11832247</v>
      </c>
      <c r="H33" s="13">
        <f>ROUND(+'Aggregate Screens'!AN133,0)</f>
        <v>10592</v>
      </c>
      <c r="I33" s="11">
        <f t="shared" si="1"/>
        <v>1117.0899999999999</v>
      </c>
      <c r="K33" s="12">
        <f t="shared" si="2"/>
        <v>9.6345905299024537E-3</v>
      </c>
    </row>
    <row r="34" spans="2:11" x14ac:dyDescent="0.2">
      <c r="B34">
        <f>+'Aggregate Screens'!A29</f>
        <v>78</v>
      </c>
      <c r="C34" t="str">
        <f>+'Aggregate Screens'!B29</f>
        <v>SAMARITAN HEALTHCARE</v>
      </c>
      <c r="D34" s="10">
        <f>ROUND(+'Aggregate Screens'!S29,0)</f>
        <v>8111666</v>
      </c>
      <c r="E34" s="13">
        <f>ROUND(+'Aggregate Screens'!AN29,0)</f>
        <v>5725</v>
      </c>
      <c r="F34" s="11">
        <f t="shared" si="0"/>
        <v>1416.88</v>
      </c>
      <c r="G34" s="10">
        <f>ROUND(+'Aggregate Screens'!S134,0)</f>
        <v>8456251</v>
      </c>
      <c r="H34" s="13">
        <f>ROUND(+'Aggregate Screens'!AN134,0)</f>
        <v>5653</v>
      </c>
      <c r="I34" s="11">
        <f t="shared" si="1"/>
        <v>1495.89</v>
      </c>
      <c r="K34" s="12">
        <f t="shared" si="2"/>
        <v>5.5763367398791619E-2</v>
      </c>
    </row>
    <row r="35" spans="2:11" x14ac:dyDescent="0.2">
      <c r="B35">
        <f>+'Aggregate Screens'!A30</f>
        <v>79</v>
      </c>
      <c r="C35" t="str">
        <f>+'Aggregate Screens'!B30</f>
        <v>OCEAN BEACH HOSPITAL</v>
      </c>
      <c r="D35" s="10">
        <f>ROUND(+'Aggregate Screens'!S30,0)</f>
        <v>0</v>
      </c>
      <c r="E35" s="13">
        <f>ROUND(+'Aggregate Screens'!AN30,0)</f>
        <v>0</v>
      </c>
      <c r="F35" s="11" t="str">
        <f t="shared" si="0"/>
        <v/>
      </c>
      <c r="G35" s="10">
        <f>ROUND(+'Aggregate Screens'!S135,0)</f>
        <v>2530087</v>
      </c>
      <c r="H35" s="13">
        <f>ROUND(+'Aggregate Screens'!AN135,0)</f>
        <v>1211</v>
      </c>
      <c r="I35" s="11">
        <f t="shared" si="1"/>
        <v>2089.25</v>
      </c>
      <c r="K35" s="12" t="str">
        <f t="shared" si="2"/>
        <v/>
      </c>
    </row>
    <row r="36" spans="2:11" x14ac:dyDescent="0.2">
      <c r="B36">
        <f>+'Aggregate Screens'!A31</f>
        <v>80</v>
      </c>
      <c r="C36" t="str">
        <f>+'Aggregate Screens'!B31</f>
        <v>ODESSA MEMORIAL HEALTHCARE CENTER</v>
      </c>
      <c r="D36" s="10">
        <f>ROUND(+'Aggregate Screens'!S31,0)</f>
        <v>428670</v>
      </c>
      <c r="E36" s="13">
        <f>ROUND(+'Aggregate Screens'!AN31,0)</f>
        <v>103</v>
      </c>
      <c r="F36" s="11">
        <f t="shared" si="0"/>
        <v>4161.84</v>
      </c>
      <c r="G36" s="10">
        <f>ROUND(+'Aggregate Screens'!S136,0)</f>
        <v>553929</v>
      </c>
      <c r="H36" s="13">
        <f>ROUND(+'Aggregate Screens'!AN136,0)</f>
        <v>103</v>
      </c>
      <c r="I36" s="11">
        <f t="shared" si="1"/>
        <v>5377.95</v>
      </c>
      <c r="K36" s="12">
        <f t="shared" si="2"/>
        <v>0.2922048901447436</v>
      </c>
    </row>
    <row r="37" spans="2:11" x14ac:dyDescent="0.2">
      <c r="B37">
        <f>+'Aggregate Screens'!A32</f>
        <v>81</v>
      </c>
      <c r="C37" t="str">
        <f>+'Aggregate Screens'!B32</f>
        <v>MULTICARE GOOD SAMARITAN</v>
      </c>
      <c r="D37" s="10">
        <f>ROUND(+'Aggregate Screens'!S32,0)</f>
        <v>41112693</v>
      </c>
      <c r="E37" s="13">
        <f>ROUND(+'Aggregate Screens'!AN32,0)</f>
        <v>28945</v>
      </c>
      <c r="F37" s="11">
        <f t="shared" si="0"/>
        <v>1420.37</v>
      </c>
      <c r="G37" s="10">
        <f>ROUND(+'Aggregate Screens'!S137,0)</f>
        <v>43967412</v>
      </c>
      <c r="H37" s="13">
        <f>ROUND(+'Aggregate Screens'!AN137,0)</f>
        <v>30512</v>
      </c>
      <c r="I37" s="11">
        <f t="shared" si="1"/>
        <v>1440.99</v>
      </c>
      <c r="K37" s="12">
        <f t="shared" si="2"/>
        <v>1.4517344072319194E-2</v>
      </c>
    </row>
    <row r="38" spans="2:11" x14ac:dyDescent="0.2">
      <c r="B38">
        <f>+'Aggregate Screens'!A33</f>
        <v>82</v>
      </c>
      <c r="C38" t="str">
        <f>+'Aggregate Screens'!B33</f>
        <v>GARFIELD COUNTY MEMORIAL HOSPITAL</v>
      </c>
      <c r="D38" s="10">
        <f>ROUND(+'Aggregate Screens'!S33,0)</f>
        <v>477773</v>
      </c>
      <c r="E38" s="13">
        <f>ROUND(+'Aggregate Screens'!AN33,0)</f>
        <v>130</v>
      </c>
      <c r="F38" s="11">
        <f t="shared" si="0"/>
        <v>3675.18</v>
      </c>
      <c r="G38" s="10">
        <f>ROUND(+'Aggregate Screens'!S138,0)</f>
        <v>567892</v>
      </c>
      <c r="H38" s="13">
        <f>ROUND(+'Aggregate Screens'!AN138,0)</f>
        <v>131</v>
      </c>
      <c r="I38" s="11">
        <f t="shared" si="1"/>
        <v>4335.05</v>
      </c>
      <c r="K38" s="12">
        <f t="shared" si="2"/>
        <v>0.17954766841351999</v>
      </c>
    </row>
    <row r="39" spans="2:11" x14ac:dyDescent="0.2">
      <c r="B39">
        <f>+'Aggregate Screens'!A34</f>
        <v>84</v>
      </c>
      <c r="C39" t="str">
        <f>+'Aggregate Screens'!B34</f>
        <v>PROVIDENCE REGIONAL MEDICAL CENTER EVERETT</v>
      </c>
      <c r="D39" s="10">
        <f>ROUND(+'Aggregate Screens'!S34,0)</f>
        <v>77967984</v>
      </c>
      <c r="E39" s="13">
        <f>ROUND(+'Aggregate Screens'!AN34,0)</f>
        <v>75807</v>
      </c>
      <c r="F39" s="11">
        <f t="shared" si="0"/>
        <v>1028.51</v>
      </c>
      <c r="G39" s="10">
        <f>ROUND(+'Aggregate Screens'!S139,0)</f>
        <v>80569298</v>
      </c>
      <c r="H39" s="13">
        <f>ROUND(+'Aggregate Screens'!AN139,0)</f>
        <v>49191</v>
      </c>
      <c r="I39" s="11">
        <f t="shared" si="1"/>
        <v>1637.89</v>
      </c>
      <c r="K39" s="12">
        <f t="shared" si="2"/>
        <v>0.59248816248748204</v>
      </c>
    </row>
    <row r="40" spans="2:11" x14ac:dyDescent="0.2">
      <c r="B40">
        <f>+'Aggregate Screens'!A35</f>
        <v>85</v>
      </c>
      <c r="C40" t="str">
        <f>+'Aggregate Screens'!B35</f>
        <v>JEFFERSON HEALTHCARE</v>
      </c>
      <c r="D40" s="10">
        <f>ROUND(+'Aggregate Screens'!S35,0)</f>
        <v>8608652</v>
      </c>
      <c r="E40" s="13">
        <f>ROUND(+'Aggregate Screens'!AN35,0)</f>
        <v>4691</v>
      </c>
      <c r="F40" s="11">
        <f t="shared" si="0"/>
        <v>1835.14</v>
      </c>
      <c r="G40" s="10">
        <f>ROUND(+'Aggregate Screens'!S140,0)</f>
        <v>9586555</v>
      </c>
      <c r="H40" s="13">
        <f>ROUND(+'Aggregate Screens'!AN140,0)</f>
        <v>4845</v>
      </c>
      <c r="I40" s="11">
        <f t="shared" si="1"/>
        <v>1978.65</v>
      </c>
      <c r="K40" s="12">
        <f t="shared" si="2"/>
        <v>7.8201118170820649E-2</v>
      </c>
    </row>
    <row r="41" spans="2:11" x14ac:dyDescent="0.2">
      <c r="B41">
        <f>+'Aggregate Screens'!A36</f>
        <v>96</v>
      </c>
      <c r="C41" t="str">
        <f>+'Aggregate Screens'!B36</f>
        <v>SKYLINE HOSPITAL</v>
      </c>
      <c r="D41" s="10">
        <f>ROUND(+'Aggregate Screens'!S36,0)</f>
        <v>1095186</v>
      </c>
      <c r="E41" s="13">
        <f>ROUND(+'Aggregate Screens'!AN36,0)</f>
        <v>1282</v>
      </c>
      <c r="F41" s="11">
        <f t="shared" si="0"/>
        <v>854.28</v>
      </c>
      <c r="G41" s="10">
        <f>ROUND(+'Aggregate Screens'!S141,0)</f>
        <v>1121545</v>
      </c>
      <c r="H41" s="13">
        <f>ROUND(+'Aggregate Screens'!AN141,0)</f>
        <v>1213</v>
      </c>
      <c r="I41" s="11">
        <f t="shared" si="1"/>
        <v>924.6</v>
      </c>
      <c r="K41" s="12">
        <f t="shared" si="2"/>
        <v>8.2314931872454089E-2</v>
      </c>
    </row>
    <row r="42" spans="2:11" x14ac:dyDescent="0.2">
      <c r="B42">
        <f>+'Aggregate Screens'!A37</f>
        <v>102</v>
      </c>
      <c r="C42" t="str">
        <f>+'Aggregate Screens'!B37</f>
        <v>YAKIMA REGIONAL MEDICAL AND CARDIAC CENTER</v>
      </c>
      <c r="D42" s="10">
        <f>ROUND(+'Aggregate Screens'!S37,0)</f>
        <v>22561031</v>
      </c>
      <c r="E42" s="13">
        <f>ROUND(+'Aggregate Screens'!AN37,0)</f>
        <v>13611</v>
      </c>
      <c r="F42" s="11">
        <f t="shared" si="0"/>
        <v>1657.56</v>
      </c>
      <c r="G42" s="10">
        <f>ROUND(+'Aggregate Screens'!S142,0)</f>
        <v>21768976</v>
      </c>
      <c r="H42" s="13">
        <f>ROUND(+'Aggregate Screens'!AN142,0)</f>
        <v>12486</v>
      </c>
      <c r="I42" s="11">
        <f t="shared" si="1"/>
        <v>1743.47</v>
      </c>
      <c r="K42" s="12">
        <f t="shared" si="2"/>
        <v>5.1829194719949845E-2</v>
      </c>
    </row>
    <row r="43" spans="2:11" x14ac:dyDescent="0.2">
      <c r="B43">
        <f>+'Aggregate Screens'!A38</f>
        <v>104</v>
      </c>
      <c r="C43" t="str">
        <f>+'Aggregate Screens'!B38</f>
        <v>VALLEY GENERAL HOSPITAL</v>
      </c>
      <c r="D43" s="10">
        <f>ROUND(+'Aggregate Screens'!S38,0)</f>
        <v>0</v>
      </c>
      <c r="E43" s="13">
        <f>ROUND(+'Aggregate Screens'!AN38,0)</f>
        <v>0</v>
      </c>
      <c r="F43" s="11" t="str">
        <f t="shared" si="0"/>
        <v/>
      </c>
      <c r="G43" s="10">
        <f>ROUND(+'Aggregate Screens'!S143,0)</f>
        <v>0</v>
      </c>
      <c r="H43" s="13">
        <f>ROUND(+'Aggregate Screens'!AN143,0)</f>
        <v>0</v>
      </c>
      <c r="I43" s="11" t="str">
        <f t="shared" si="1"/>
        <v/>
      </c>
      <c r="K43" s="12" t="str">
        <f t="shared" si="2"/>
        <v/>
      </c>
    </row>
    <row r="44" spans="2:11" x14ac:dyDescent="0.2">
      <c r="B44">
        <f>+'Aggregate Screens'!A39</f>
        <v>106</v>
      </c>
      <c r="C44" t="str">
        <f>+'Aggregate Screens'!B39</f>
        <v>CASCADE VALLEY HOSPITAL</v>
      </c>
      <c r="D44" s="10">
        <f>ROUND(+'Aggregate Screens'!S39,0)</f>
        <v>5632909</v>
      </c>
      <c r="E44" s="13">
        <f>ROUND(+'Aggregate Screens'!AN39,0)</f>
        <v>4364</v>
      </c>
      <c r="F44" s="11">
        <f t="shared" si="0"/>
        <v>1290.77</v>
      </c>
      <c r="G44" s="10">
        <f>ROUND(+'Aggregate Screens'!S144,0)</f>
        <v>5520355</v>
      </c>
      <c r="H44" s="13">
        <f>ROUND(+'Aggregate Screens'!AN144,0)</f>
        <v>3957</v>
      </c>
      <c r="I44" s="11">
        <f t="shared" si="1"/>
        <v>1395.09</v>
      </c>
      <c r="K44" s="12">
        <f t="shared" si="2"/>
        <v>8.0819975673435129E-2</v>
      </c>
    </row>
    <row r="45" spans="2:11" x14ac:dyDescent="0.2">
      <c r="B45">
        <f>+'Aggregate Screens'!A40</f>
        <v>107</v>
      </c>
      <c r="C45" t="str">
        <f>+'Aggregate Screens'!B40</f>
        <v>NORTH VALLEY HOSPITAL</v>
      </c>
      <c r="D45" s="10">
        <f>ROUND(+'Aggregate Screens'!S40,0)</f>
        <v>1861911</v>
      </c>
      <c r="E45" s="13">
        <f>ROUND(+'Aggregate Screens'!AN40,0)</f>
        <v>2329</v>
      </c>
      <c r="F45" s="11">
        <f t="shared" si="0"/>
        <v>799.45</v>
      </c>
      <c r="G45" s="10">
        <f>ROUND(+'Aggregate Screens'!S145,0)</f>
        <v>1436721</v>
      </c>
      <c r="H45" s="13">
        <f>ROUND(+'Aggregate Screens'!AN145,0)</f>
        <v>2549</v>
      </c>
      <c r="I45" s="11">
        <f t="shared" si="1"/>
        <v>563.64</v>
      </c>
      <c r="K45" s="12">
        <f t="shared" si="2"/>
        <v>-0.29496528863593729</v>
      </c>
    </row>
    <row r="46" spans="2:11" x14ac:dyDescent="0.2">
      <c r="B46">
        <f>+'Aggregate Screens'!A41</f>
        <v>108</v>
      </c>
      <c r="C46" t="str">
        <f>+'Aggregate Screens'!B41</f>
        <v>TRI-STATE MEMORIAL HOSPITAL</v>
      </c>
      <c r="D46" s="10">
        <f>ROUND(+'Aggregate Screens'!S41,0)</f>
        <v>12146103</v>
      </c>
      <c r="E46" s="13">
        <f>ROUND(+'Aggregate Screens'!AN41,0)</f>
        <v>5258</v>
      </c>
      <c r="F46" s="11">
        <f t="shared" si="0"/>
        <v>2310.02</v>
      </c>
      <c r="G46" s="10">
        <f>ROUND(+'Aggregate Screens'!S146,0)</f>
        <v>13421049</v>
      </c>
      <c r="H46" s="13">
        <f>ROUND(+'Aggregate Screens'!AN146,0)</f>
        <v>5633</v>
      </c>
      <c r="I46" s="11">
        <f t="shared" si="1"/>
        <v>2382.58</v>
      </c>
      <c r="K46" s="12">
        <f t="shared" si="2"/>
        <v>3.1410983454688735E-2</v>
      </c>
    </row>
    <row r="47" spans="2:11" x14ac:dyDescent="0.2">
      <c r="B47">
        <f>+'Aggregate Screens'!A42</f>
        <v>111</v>
      </c>
      <c r="C47" t="str">
        <f>+'Aggregate Screens'!B42</f>
        <v>EAST ADAMS RURAL HEALTHCARE</v>
      </c>
      <c r="D47" s="10">
        <f>ROUND(+'Aggregate Screens'!S42,0)</f>
        <v>297968</v>
      </c>
      <c r="E47" s="13">
        <f>ROUND(+'Aggregate Screens'!AN42,0)</f>
        <v>285</v>
      </c>
      <c r="F47" s="11">
        <f t="shared" si="0"/>
        <v>1045.5</v>
      </c>
      <c r="G47" s="10">
        <f>ROUND(+'Aggregate Screens'!S147,0)</f>
        <v>321777</v>
      </c>
      <c r="H47" s="13">
        <f>ROUND(+'Aggregate Screens'!AN147,0)</f>
        <v>318</v>
      </c>
      <c r="I47" s="11">
        <f t="shared" si="1"/>
        <v>1011.88</v>
      </c>
      <c r="K47" s="12">
        <f t="shared" si="2"/>
        <v>-3.2156862745097992E-2</v>
      </c>
    </row>
    <row r="48" spans="2:11" x14ac:dyDescent="0.2">
      <c r="B48">
        <f>+'Aggregate Screens'!A43</f>
        <v>125</v>
      </c>
      <c r="C48" t="str">
        <f>+'Aggregate Screens'!B43</f>
        <v>OTHELLO COMMUNITY HOSPITAL</v>
      </c>
      <c r="D48" s="10">
        <f>ROUND(+'Aggregate Screens'!S43,0)</f>
        <v>0</v>
      </c>
      <c r="E48" s="13">
        <f>ROUND(+'Aggregate Screens'!AN43,0)</f>
        <v>0</v>
      </c>
      <c r="F48" s="11" t="str">
        <f t="shared" si="0"/>
        <v/>
      </c>
      <c r="G48" s="10">
        <f>ROUND(+'Aggregate Screens'!S148,0)</f>
        <v>0</v>
      </c>
      <c r="H48" s="13">
        <f>ROUND(+'Aggregate Screens'!AN148,0)</f>
        <v>0</v>
      </c>
      <c r="I48" s="11" t="str">
        <f t="shared" si="1"/>
        <v/>
      </c>
      <c r="K48" s="12" t="str">
        <f t="shared" si="2"/>
        <v/>
      </c>
    </row>
    <row r="49" spans="2:11" x14ac:dyDescent="0.2">
      <c r="B49">
        <f>+'Aggregate Screens'!A44</f>
        <v>126</v>
      </c>
      <c r="C49" t="str">
        <f>+'Aggregate Screens'!B44</f>
        <v>HIGHLINE MEDICAL CENTER</v>
      </c>
      <c r="D49" s="10">
        <f>ROUND(+'Aggregate Screens'!S44,0)</f>
        <v>23845327</v>
      </c>
      <c r="E49" s="13">
        <f>ROUND(+'Aggregate Screens'!AN44,0)</f>
        <v>17455</v>
      </c>
      <c r="F49" s="11">
        <f t="shared" si="0"/>
        <v>1366.1</v>
      </c>
      <c r="G49" s="10">
        <f>ROUND(+'Aggregate Screens'!S149,0)</f>
        <v>13017802</v>
      </c>
      <c r="H49" s="13">
        <f>ROUND(+'Aggregate Screens'!AN149,0)</f>
        <v>9121</v>
      </c>
      <c r="I49" s="11">
        <f t="shared" si="1"/>
        <v>1427.23</v>
      </c>
      <c r="K49" s="12">
        <f t="shared" si="2"/>
        <v>4.4747822267769743E-2</v>
      </c>
    </row>
    <row r="50" spans="2:11" x14ac:dyDescent="0.2">
      <c r="B50">
        <f>+'Aggregate Screens'!A45</f>
        <v>128</v>
      </c>
      <c r="C50" t="str">
        <f>+'Aggregate Screens'!B45</f>
        <v>UNIVERSITY OF WASHINGTON MEDICAL CENTER</v>
      </c>
      <c r="D50" s="10">
        <f>ROUND(+'Aggregate Screens'!S45,0)</f>
        <v>171091428</v>
      </c>
      <c r="E50" s="13">
        <f>ROUND(+'Aggregate Screens'!AN45,0)</f>
        <v>50232</v>
      </c>
      <c r="F50" s="11">
        <f t="shared" si="0"/>
        <v>3406.02</v>
      </c>
      <c r="G50" s="10">
        <f>ROUND(+'Aggregate Screens'!S150,0)</f>
        <v>178268205</v>
      </c>
      <c r="H50" s="13">
        <f>ROUND(+'Aggregate Screens'!AN150,0)</f>
        <v>51747</v>
      </c>
      <c r="I50" s="11">
        <f t="shared" si="1"/>
        <v>3445</v>
      </c>
      <c r="K50" s="12">
        <f t="shared" si="2"/>
        <v>1.1444442487125839E-2</v>
      </c>
    </row>
    <row r="51" spans="2:11" x14ac:dyDescent="0.2">
      <c r="B51">
        <f>+'Aggregate Screens'!A46</f>
        <v>129</v>
      </c>
      <c r="C51" t="str">
        <f>+'Aggregate Screens'!B46</f>
        <v>QUINCY VALLEY MEDICAL CENTER</v>
      </c>
      <c r="D51" s="10">
        <f>ROUND(+'Aggregate Screens'!S46,0)</f>
        <v>760142</v>
      </c>
      <c r="E51" s="13">
        <f>ROUND(+'Aggregate Screens'!AN46,0)</f>
        <v>391</v>
      </c>
      <c r="F51" s="11">
        <f t="shared" si="0"/>
        <v>1944.1</v>
      </c>
      <c r="G51" s="10">
        <f>ROUND(+'Aggregate Screens'!S151,0)</f>
        <v>0</v>
      </c>
      <c r="H51" s="13">
        <f>ROUND(+'Aggregate Screens'!AN151,0)</f>
        <v>0</v>
      </c>
      <c r="I51" s="11" t="str">
        <f t="shared" si="1"/>
        <v/>
      </c>
      <c r="K51" s="12" t="str">
        <f t="shared" si="2"/>
        <v/>
      </c>
    </row>
    <row r="52" spans="2:11" x14ac:dyDescent="0.2">
      <c r="B52">
        <f>+'Aggregate Screens'!A47</f>
        <v>130</v>
      </c>
      <c r="C52" t="str">
        <f>+'Aggregate Screens'!B47</f>
        <v>UW MEDICINE/NORTHWEST HOSPITAL</v>
      </c>
      <c r="D52" s="10">
        <f>ROUND(+'Aggregate Screens'!S47,0)</f>
        <v>40801991</v>
      </c>
      <c r="E52" s="13">
        <f>ROUND(+'Aggregate Screens'!AN47,0)</f>
        <v>22493</v>
      </c>
      <c r="F52" s="11">
        <f t="shared" si="0"/>
        <v>1813.99</v>
      </c>
      <c r="G52" s="10">
        <f>ROUND(+'Aggregate Screens'!S152,0)</f>
        <v>43374091</v>
      </c>
      <c r="H52" s="13">
        <f>ROUND(+'Aggregate Screens'!AN152,0)</f>
        <v>23935</v>
      </c>
      <c r="I52" s="11">
        <f t="shared" si="1"/>
        <v>1812.16</v>
      </c>
      <c r="K52" s="12">
        <f t="shared" si="2"/>
        <v>-1.008825847992556E-3</v>
      </c>
    </row>
    <row r="53" spans="2:11" x14ac:dyDescent="0.2">
      <c r="B53">
        <f>+'Aggregate Screens'!A48</f>
        <v>131</v>
      </c>
      <c r="C53" t="str">
        <f>+'Aggregate Screens'!B48</f>
        <v>OVERLAKE HOSPITAL MEDICAL CENTER</v>
      </c>
      <c r="D53" s="10">
        <f>ROUND(+'Aggregate Screens'!S48,0)</f>
        <v>64594882</v>
      </c>
      <c r="E53" s="13">
        <f>ROUND(+'Aggregate Screens'!AN48,0)</f>
        <v>38887</v>
      </c>
      <c r="F53" s="11">
        <f t="shared" si="0"/>
        <v>1661.09</v>
      </c>
      <c r="G53" s="10">
        <f>ROUND(+'Aggregate Screens'!S153,0)</f>
        <v>70502758</v>
      </c>
      <c r="H53" s="13">
        <f>ROUND(+'Aggregate Screens'!AN153,0)</f>
        <v>36167</v>
      </c>
      <c r="I53" s="11">
        <f t="shared" si="1"/>
        <v>1949.37</v>
      </c>
      <c r="K53" s="12">
        <f t="shared" si="2"/>
        <v>0.17354869392988936</v>
      </c>
    </row>
    <row r="54" spans="2:11" x14ac:dyDescent="0.2">
      <c r="B54">
        <f>+'Aggregate Screens'!A49</f>
        <v>132</v>
      </c>
      <c r="C54" t="str">
        <f>+'Aggregate Screens'!B49</f>
        <v>ST CLARE HOSPITAL</v>
      </c>
      <c r="D54" s="10">
        <f>ROUND(+'Aggregate Screens'!S49,0)</f>
        <v>20460635</v>
      </c>
      <c r="E54" s="13">
        <f>ROUND(+'Aggregate Screens'!AN49,0)</f>
        <v>12826</v>
      </c>
      <c r="F54" s="11">
        <f t="shared" si="0"/>
        <v>1595.25</v>
      </c>
      <c r="G54" s="10">
        <f>ROUND(+'Aggregate Screens'!S154,0)</f>
        <v>20195069</v>
      </c>
      <c r="H54" s="13">
        <f>ROUND(+'Aggregate Screens'!AN154,0)</f>
        <v>11781</v>
      </c>
      <c r="I54" s="11">
        <f t="shared" si="1"/>
        <v>1714.21</v>
      </c>
      <c r="K54" s="12">
        <f t="shared" si="2"/>
        <v>7.4571383795643431E-2</v>
      </c>
    </row>
    <row r="55" spans="2:11" x14ac:dyDescent="0.2">
      <c r="B55">
        <f>+'Aggregate Screens'!A50</f>
        <v>134</v>
      </c>
      <c r="C55" t="str">
        <f>+'Aggregate Screens'!B50</f>
        <v>ISLAND HOSPITAL</v>
      </c>
      <c r="D55" s="10">
        <f>ROUND(+'Aggregate Screens'!S50,0)</f>
        <v>15003283</v>
      </c>
      <c r="E55" s="13">
        <f>ROUND(+'Aggregate Screens'!AN50,0)</f>
        <v>9561</v>
      </c>
      <c r="F55" s="11">
        <f t="shared" si="0"/>
        <v>1569.22</v>
      </c>
      <c r="G55" s="10">
        <f>ROUND(+'Aggregate Screens'!S155,0)</f>
        <v>14505052</v>
      </c>
      <c r="H55" s="13">
        <f>ROUND(+'Aggregate Screens'!AN155,0)</f>
        <v>9429</v>
      </c>
      <c r="I55" s="11">
        <f t="shared" si="1"/>
        <v>1538.34</v>
      </c>
      <c r="K55" s="12">
        <f t="shared" si="2"/>
        <v>-1.9678566421534316E-2</v>
      </c>
    </row>
    <row r="56" spans="2:11" x14ac:dyDescent="0.2">
      <c r="B56">
        <f>+'Aggregate Screens'!A51</f>
        <v>137</v>
      </c>
      <c r="C56" t="str">
        <f>+'Aggregate Screens'!B51</f>
        <v>LINCOLN HOSPITAL</v>
      </c>
      <c r="D56" s="10">
        <f>ROUND(+'Aggregate Screens'!S51,0)</f>
        <v>1379994</v>
      </c>
      <c r="E56" s="13">
        <f>ROUND(+'Aggregate Screens'!AN51,0)</f>
        <v>1220</v>
      </c>
      <c r="F56" s="11">
        <f t="shared" si="0"/>
        <v>1131.1400000000001</v>
      </c>
      <c r="G56" s="10">
        <f>ROUND(+'Aggregate Screens'!S156,0)</f>
        <v>1729721</v>
      </c>
      <c r="H56" s="13">
        <f>ROUND(+'Aggregate Screens'!AN156,0)</f>
        <v>1029</v>
      </c>
      <c r="I56" s="11">
        <f t="shared" si="1"/>
        <v>1680.97</v>
      </c>
      <c r="K56" s="12">
        <f t="shared" si="2"/>
        <v>0.48608483476846365</v>
      </c>
    </row>
    <row r="57" spans="2:11" x14ac:dyDescent="0.2">
      <c r="B57">
        <f>+'Aggregate Screens'!A52</f>
        <v>138</v>
      </c>
      <c r="C57" t="str">
        <f>+'Aggregate Screens'!B52</f>
        <v>SWEDISH EDMONDS</v>
      </c>
      <c r="D57" s="10">
        <f>ROUND(+'Aggregate Screens'!S52,0)</f>
        <v>29848065</v>
      </c>
      <c r="E57" s="13">
        <f>ROUND(+'Aggregate Screens'!AN52,0)</f>
        <v>9622</v>
      </c>
      <c r="F57" s="11">
        <f t="shared" si="0"/>
        <v>3102.06</v>
      </c>
      <c r="G57" s="10">
        <f>ROUND(+'Aggregate Screens'!S157,0)</f>
        <v>40019008</v>
      </c>
      <c r="H57" s="13">
        <f>ROUND(+'Aggregate Screens'!AN157,0)</f>
        <v>17222</v>
      </c>
      <c r="I57" s="11">
        <f t="shared" si="1"/>
        <v>2323.71</v>
      </c>
      <c r="K57" s="12">
        <f t="shared" si="2"/>
        <v>-0.25091390882187958</v>
      </c>
    </row>
    <row r="58" spans="2:11" x14ac:dyDescent="0.2">
      <c r="B58">
        <f>+'Aggregate Screens'!A53</f>
        <v>139</v>
      </c>
      <c r="C58" t="str">
        <f>+'Aggregate Screens'!B53</f>
        <v>PROVIDENCE HOLY FAMILY HOSPITAL</v>
      </c>
      <c r="D58" s="10">
        <f>ROUND(+'Aggregate Screens'!S53,0)</f>
        <v>28649108</v>
      </c>
      <c r="E58" s="13">
        <f>ROUND(+'Aggregate Screens'!AN53,0)</f>
        <v>20054</v>
      </c>
      <c r="F58" s="11">
        <f t="shared" si="0"/>
        <v>1428.6</v>
      </c>
      <c r="G58" s="10">
        <f>ROUND(+'Aggregate Screens'!S158,0)</f>
        <v>27730812</v>
      </c>
      <c r="H58" s="13">
        <f>ROUND(+'Aggregate Screens'!AN158,0)</f>
        <v>18640</v>
      </c>
      <c r="I58" s="11">
        <f t="shared" si="1"/>
        <v>1487.7</v>
      </c>
      <c r="K58" s="12">
        <f t="shared" si="2"/>
        <v>4.1369172616547711E-2</v>
      </c>
    </row>
    <row r="59" spans="2:11" x14ac:dyDescent="0.2">
      <c r="B59">
        <f>+'Aggregate Screens'!A54</f>
        <v>140</v>
      </c>
      <c r="C59" t="str">
        <f>+'Aggregate Screens'!B54</f>
        <v>KITTITAS VALLEY HEALTHCARE</v>
      </c>
      <c r="D59" s="10">
        <f>ROUND(+'Aggregate Screens'!S54,0)</f>
        <v>6682688</v>
      </c>
      <c r="E59" s="13">
        <f>ROUND(+'Aggregate Screens'!AN54,0)</f>
        <v>4943</v>
      </c>
      <c r="F59" s="11">
        <f t="shared" si="0"/>
        <v>1351.95</v>
      </c>
      <c r="G59" s="10">
        <f>ROUND(+'Aggregate Screens'!S159,0)</f>
        <v>7833647</v>
      </c>
      <c r="H59" s="13">
        <f>ROUND(+'Aggregate Screens'!AN159,0)</f>
        <v>5064</v>
      </c>
      <c r="I59" s="11">
        <f t="shared" si="1"/>
        <v>1546.93</v>
      </c>
      <c r="K59" s="12">
        <f t="shared" si="2"/>
        <v>0.14422130995968785</v>
      </c>
    </row>
    <row r="60" spans="2:11" x14ac:dyDescent="0.2">
      <c r="B60">
        <f>+'Aggregate Screens'!A55</f>
        <v>141</v>
      </c>
      <c r="C60" t="str">
        <f>+'Aggregate Screens'!B55</f>
        <v>DAYTON GENERAL HOSPITAL</v>
      </c>
      <c r="D60" s="10">
        <f>ROUND(+'Aggregate Screens'!S55,0)</f>
        <v>1017500</v>
      </c>
      <c r="E60" s="13">
        <f>ROUND(+'Aggregate Screens'!AN55,0)</f>
        <v>122</v>
      </c>
      <c r="F60" s="11">
        <f t="shared" si="0"/>
        <v>8340.16</v>
      </c>
      <c r="G60" s="10">
        <f>ROUND(+'Aggregate Screens'!S160,0)</f>
        <v>0</v>
      </c>
      <c r="H60" s="13">
        <f>ROUND(+'Aggregate Screens'!AN160,0)</f>
        <v>0</v>
      </c>
      <c r="I60" s="11" t="str">
        <f t="shared" si="1"/>
        <v/>
      </c>
      <c r="K60" s="12" t="str">
        <f t="shared" si="2"/>
        <v/>
      </c>
    </row>
    <row r="61" spans="2:11" x14ac:dyDescent="0.2">
      <c r="B61">
        <f>+'Aggregate Screens'!A56</f>
        <v>142</v>
      </c>
      <c r="C61" t="str">
        <f>+'Aggregate Screens'!B56</f>
        <v>HARRISON MEDICAL CENTER</v>
      </c>
      <c r="D61" s="10">
        <f>ROUND(+'Aggregate Screens'!S56,0)</f>
        <v>76074085</v>
      </c>
      <c r="E61" s="13">
        <f>ROUND(+'Aggregate Screens'!AN56,0)</f>
        <v>28256</v>
      </c>
      <c r="F61" s="11">
        <f t="shared" si="0"/>
        <v>2692.32</v>
      </c>
      <c r="G61" s="10">
        <f>ROUND(+'Aggregate Screens'!S161,0)</f>
        <v>72283308</v>
      </c>
      <c r="H61" s="13">
        <f>ROUND(+'Aggregate Screens'!AN161,0)</f>
        <v>27923</v>
      </c>
      <c r="I61" s="11">
        <f t="shared" si="1"/>
        <v>2588.67</v>
      </c>
      <c r="K61" s="12">
        <f t="shared" si="2"/>
        <v>-3.8498395435906607E-2</v>
      </c>
    </row>
    <row r="62" spans="2:11" x14ac:dyDescent="0.2">
      <c r="B62">
        <f>+'Aggregate Screens'!A57</f>
        <v>145</v>
      </c>
      <c r="C62" t="str">
        <f>+'Aggregate Screens'!B57</f>
        <v>PEACEHEALTH ST JOSEPH HOSPITAL</v>
      </c>
      <c r="D62" s="10">
        <f>ROUND(+'Aggregate Screens'!S57,0)</f>
        <v>62291655</v>
      </c>
      <c r="E62" s="13">
        <f>ROUND(+'Aggregate Screens'!AN57,0)</f>
        <v>33112</v>
      </c>
      <c r="F62" s="11">
        <f t="shared" si="0"/>
        <v>1881.24</v>
      </c>
      <c r="G62" s="10">
        <f>ROUND(+'Aggregate Screens'!S162,0)</f>
        <v>61391570</v>
      </c>
      <c r="H62" s="13">
        <f>ROUND(+'Aggregate Screens'!AN162,0)</f>
        <v>32561</v>
      </c>
      <c r="I62" s="11">
        <f t="shared" si="1"/>
        <v>1885.43</v>
      </c>
      <c r="K62" s="12">
        <f t="shared" si="2"/>
        <v>2.2272543641428388E-3</v>
      </c>
    </row>
    <row r="63" spans="2:11" x14ac:dyDescent="0.2">
      <c r="B63">
        <f>+'Aggregate Screens'!A58</f>
        <v>147</v>
      </c>
      <c r="C63" t="str">
        <f>+'Aggregate Screens'!B58</f>
        <v>MID VALLEY HOSPITAL</v>
      </c>
      <c r="D63" s="10">
        <f>ROUND(+'Aggregate Screens'!S58,0)</f>
        <v>3666016</v>
      </c>
      <c r="E63" s="13">
        <f>ROUND(+'Aggregate Screens'!AN58,0)</f>
        <v>2585</v>
      </c>
      <c r="F63" s="11">
        <f t="shared" si="0"/>
        <v>1418.19</v>
      </c>
      <c r="G63" s="10">
        <f>ROUND(+'Aggregate Screens'!S163,0)</f>
        <v>3849540</v>
      </c>
      <c r="H63" s="13">
        <f>ROUND(+'Aggregate Screens'!AN163,0)</f>
        <v>2557</v>
      </c>
      <c r="I63" s="11">
        <f t="shared" si="1"/>
        <v>1505.49</v>
      </c>
      <c r="K63" s="12">
        <f t="shared" si="2"/>
        <v>6.1557337169208637E-2</v>
      </c>
    </row>
    <row r="64" spans="2:11" x14ac:dyDescent="0.2">
      <c r="B64">
        <f>+'Aggregate Screens'!A59</f>
        <v>148</v>
      </c>
      <c r="C64" t="str">
        <f>+'Aggregate Screens'!B59</f>
        <v>KINDRED HOSPITAL SEATTLE - NORTHGATE</v>
      </c>
      <c r="D64" s="10">
        <f>ROUND(+'Aggregate Screens'!S59,0)</f>
        <v>2886289</v>
      </c>
      <c r="E64" s="13">
        <f>ROUND(+'Aggregate Screens'!AN59,0)</f>
        <v>1133</v>
      </c>
      <c r="F64" s="11">
        <f t="shared" si="0"/>
        <v>2547.4699999999998</v>
      </c>
      <c r="G64" s="10">
        <f>ROUND(+'Aggregate Screens'!S164,0)</f>
        <v>3164874</v>
      </c>
      <c r="H64" s="13">
        <f>ROUND(+'Aggregate Screens'!AN164,0)</f>
        <v>898</v>
      </c>
      <c r="I64" s="11">
        <f t="shared" si="1"/>
        <v>3524.36</v>
      </c>
      <c r="K64" s="12">
        <f t="shared" si="2"/>
        <v>0.38347458458784622</v>
      </c>
    </row>
    <row r="65" spans="2:11" x14ac:dyDescent="0.2">
      <c r="B65">
        <f>+'Aggregate Screens'!A60</f>
        <v>150</v>
      </c>
      <c r="C65" t="str">
        <f>+'Aggregate Screens'!B60</f>
        <v>COULEE MEDICAL CENTER</v>
      </c>
      <c r="D65" s="10">
        <f>ROUND(+'Aggregate Screens'!S60,0)</f>
        <v>1922506</v>
      </c>
      <c r="E65" s="13">
        <f>ROUND(+'Aggregate Screens'!AN60,0)</f>
        <v>1419</v>
      </c>
      <c r="F65" s="11">
        <f t="shared" si="0"/>
        <v>1354.83</v>
      </c>
      <c r="G65" s="10">
        <f>ROUND(+'Aggregate Screens'!S165,0)</f>
        <v>1717533</v>
      </c>
      <c r="H65" s="13">
        <f>ROUND(+'Aggregate Screens'!AN165,0)</f>
        <v>1288</v>
      </c>
      <c r="I65" s="11">
        <f t="shared" si="1"/>
        <v>1333.49</v>
      </c>
      <c r="K65" s="12">
        <f t="shared" si="2"/>
        <v>-1.5751053637725665E-2</v>
      </c>
    </row>
    <row r="66" spans="2:11" x14ac:dyDescent="0.2">
      <c r="B66">
        <f>+'Aggregate Screens'!A61</f>
        <v>152</v>
      </c>
      <c r="C66" t="str">
        <f>+'Aggregate Screens'!B61</f>
        <v>MASON GENERAL HOSPITAL</v>
      </c>
      <c r="D66" s="10">
        <f>ROUND(+'Aggregate Screens'!S61,0)</f>
        <v>7450517</v>
      </c>
      <c r="E66" s="13">
        <f>ROUND(+'Aggregate Screens'!AN61,0)</f>
        <v>4217</v>
      </c>
      <c r="F66" s="11">
        <f t="shared" si="0"/>
        <v>1766.78</v>
      </c>
      <c r="G66" s="10">
        <f>ROUND(+'Aggregate Screens'!S166,0)</f>
        <v>7436500</v>
      </c>
      <c r="H66" s="13">
        <f>ROUND(+'Aggregate Screens'!AN166,0)</f>
        <v>4287</v>
      </c>
      <c r="I66" s="11">
        <f t="shared" si="1"/>
        <v>1734.66</v>
      </c>
      <c r="K66" s="12">
        <f t="shared" si="2"/>
        <v>-1.8179965813513776E-2</v>
      </c>
    </row>
    <row r="67" spans="2:11" x14ac:dyDescent="0.2">
      <c r="B67">
        <f>+'Aggregate Screens'!A62</f>
        <v>153</v>
      </c>
      <c r="C67" t="str">
        <f>+'Aggregate Screens'!B62</f>
        <v>WHITMAN HOSPITAL AND MEDICAL CENTER</v>
      </c>
      <c r="D67" s="10">
        <f>ROUND(+'Aggregate Screens'!S62,0)</f>
        <v>3336929</v>
      </c>
      <c r="E67" s="13">
        <f>ROUND(+'Aggregate Screens'!AN62,0)</f>
        <v>1426</v>
      </c>
      <c r="F67" s="11">
        <f t="shared" si="0"/>
        <v>2340.06</v>
      </c>
      <c r="G67" s="10">
        <f>ROUND(+'Aggregate Screens'!S167,0)</f>
        <v>3028731</v>
      </c>
      <c r="H67" s="13">
        <f>ROUND(+'Aggregate Screens'!AN167,0)</f>
        <v>1377</v>
      </c>
      <c r="I67" s="11">
        <f t="shared" si="1"/>
        <v>2199.5100000000002</v>
      </c>
      <c r="K67" s="12">
        <f t="shared" si="2"/>
        <v>-6.0062562498397365E-2</v>
      </c>
    </row>
    <row r="68" spans="2:11" x14ac:dyDescent="0.2">
      <c r="B68">
        <f>+'Aggregate Screens'!A63</f>
        <v>155</v>
      </c>
      <c r="C68" t="str">
        <f>+'Aggregate Screens'!B63</f>
        <v>UW MEDICINE/VALLEY MEDICAL CENTER</v>
      </c>
      <c r="D68" s="10">
        <f>ROUND(+'Aggregate Screens'!S63,0)</f>
        <v>32355362</v>
      </c>
      <c r="E68" s="13">
        <f>ROUND(+'Aggregate Screens'!AN63,0)</f>
        <v>17416</v>
      </c>
      <c r="F68" s="11">
        <f t="shared" si="0"/>
        <v>1857.8</v>
      </c>
      <c r="G68" s="10">
        <f>ROUND(+'Aggregate Screens'!S168,0)</f>
        <v>59370718</v>
      </c>
      <c r="H68" s="13">
        <f>ROUND(+'Aggregate Screens'!AN168,0)</f>
        <v>37373</v>
      </c>
      <c r="I68" s="11">
        <f t="shared" si="1"/>
        <v>1588.6</v>
      </c>
      <c r="K68" s="12">
        <f t="shared" si="2"/>
        <v>-0.1449025729357305</v>
      </c>
    </row>
    <row r="69" spans="2:11" x14ac:dyDescent="0.2">
      <c r="B69">
        <f>+'Aggregate Screens'!A64</f>
        <v>156</v>
      </c>
      <c r="C69" t="str">
        <f>+'Aggregate Screens'!B64</f>
        <v>WHIDBEY GENERAL HOSPITAL</v>
      </c>
      <c r="D69" s="10">
        <f>ROUND(+'Aggregate Screens'!S64,0)</f>
        <v>10054239</v>
      </c>
      <c r="E69" s="13">
        <f>ROUND(+'Aggregate Screens'!AN64,0)</f>
        <v>8294</v>
      </c>
      <c r="F69" s="11">
        <f t="shared" si="0"/>
        <v>1212.23</v>
      </c>
      <c r="G69" s="10">
        <f>ROUND(+'Aggregate Screens'!S169,0)</f>
        <v>0</v>
      </c>
      <c r="H69" s="13">
        <f>ROUND(+'Aggregate Screens'!AN169,0)</f>
        <v>0</v>
      </c>
      <c r="I69" s="11" t="str">
        <f t="shared" si="1"/>
        <v/>
      </c>
      <c r="K69" s="12" t="str">
        <f t="shared" si="2"/>
        <v/>
      </c>
    </row>
    <row r="70" spans="2:11" x14ac:dyDescent="0.2">
      <c r="B70">
        <f>+'Aggregate Screens'!A65</f>
        <v>157</v>
      </c>
      <c r="C70" t="str">
        <f>+'Aggregate Screens'!B65</f>
        <v>ST LUKES REHABILIATION INSTITUTE</v>
      </c>
      <c r="D70" s="10">
        <f>ROUND(+'Aggregate Screens'!S65,0)</f>
        <v>2026111</v>
      </c>
      <c r="E70" s="13">
        <f>ROUND(+'Aggregate Screens'!AN65,0)</f>
        <v>2559</v>
      </c>
      <c r="F70" s="11">
        <f t="shared" si="0"/>
        <v>791.76</v>
      </c>
      <c r="G70" s="10">
        <f>ROUND(+'Aggregate Screens'!S170,0)</f>
        <v>1883924</v>
      </c>
      <c r="H70" s="13">
        <f>ROUND(+'Aggregate Screens'!AN170,0)</f>
        <v>2467</v>
      </c>
      <c r="I70" s="11">
        <f t="shared" si="1"/>
        <v>763.65</v>
      </c>
      <c r="K70" s="12">
        <f t="shared" si="2"/>
        <v>-3.5503182782661402E-2</v>
      </c>
    </row>
    <row r="71" spans="2:11" x14ac:dyDescent="0.2">
      <c r="B71">
        <f>+'Aggregate Screens'!A66</f>
        <v>158</v>
      </c>
      <c r="C71" t="str">
        <f>+'Aggregate Screens'!B66</f>
        <v>CASCADE MEDICAL CENTER</v>
      </c>
      <c r="D71" s="10">
        <f>ROUND(+'Aggregate Screens'!S66,0)</f>
        <v>714895</v>
      </c>
      <c r="E71" s="13">
        <f>ROUND(+'Aggregate Screens'!AN66,0)</f>
        <v>472</v>
      </c>
      <c r="F71" s="11">
        <f t="shared" si="0"/>
        <v>1514.61</v>
      </c>
      <c r="G71" s="10">
        <f>ROUND(+'Aggregate Screens'!S171,0)</f>
        <v>628510</v>
      </c>
      <c r="H71" s="13">
        <f>ROUND(+'Aggregate Screens'!AN171,0)</f>
        <v>573</v>
      </c>
      <c r="I71" s="11">
        <f t="shared" si="1"/>
        <v>1096.8800000000001</v>
      </c>
      <c r="K71" s="12">
        <f t="shared" si="2"/>
        <v>-0.27580037105261412</v>
      </c>
    </row>
    <row r="72" spans="2:11" x14ac:dyDescent="0.2">
      <c r="B72">
        <f>+'Aggregate Screens'!A67</f>
        <v>159</v>
      </c>
      <c r="C72" t="str">
        <f>+'Aggregate Screens'!B67</f>
        <v>PROVIDENCE ST PETER HOSPITAL</v>
      </c>
      <c r="D72" s="10">
        <f>ROUND(+'Aggregate Screens'!S67,0)</f>
        <v>59463026</v>
      </c>
      <c r="E72" s="13">
        <f>ROUND(+'Aggregate Screens'!AN67,0)</f>
        <v>36893</v>
      </c>
      <c r="F72" s="11">
        <f t="shared" si="0"/>
        <v>1611.77</v>
      </c>
      <c r="G72" s="10">
        <f>ROUND(+'Aggregate Screens'!S172,0)</f>
        <v>61578159</v>
      </c>
      <c r="H72" s="13">
        <f>ROUND(+'Aggregate Screens'!AN172,0)</f>
        <v>33274</v>
      </c>
      <c r="I72" s="11">
        <f t="shared" si="1"/>
        <v>1850.64</v>
      </c>
      <c r="K72" s="12">
        <f t="shared" si="2"/>
        <v>0.14820352779863133</v>
      </c>
    </row>
    <row r="73" spans="2:11" x14ac:dyDescent="0.2">
      <c r="B73">
        <f>+'Aggregate Screens'!A68</f>
        <v>161</v>
      </c>
      <c r="C73" t="str">
        <f>+'Aggregate Screens'!B68</f>
        <v>KADLEC REGIONAL MEDICAL CENTER</v>
      </c>
      <c r="D73" s="10">
        <f>ROUND(+'Aggregate Screens'!S68,0)</f>
        <v>51930041</v>
      </c>
      <c r="E73" s="13">
        <f>ROUND(+'Aggregate Screens'!AN68,0)</f>
        <v>31196</v>
      </c>
      <c r="F73" s="11">
        <f t="shared" si="0"/>
        <v>1664.64</v>
      </c>
      <c r="G73" s="10">
        <f>ROUND(+'Aggregate Screens'!S173,0)</f>
        <v>63103756</v>
      </c>
      <c r="H73" s="13">
        <f>ROUND(+'Aggregate Screens'!AN173,0)</f>
        <v>35689</v>
      </c>
      <c r="I73" s="11">
        <f t="shared" si="1"/>
        <v>1768.16</v>
      </c>
      <c r="K73" s="12">
        <f t="shared" si="2"/>
        <v>6.2187620146097577E-2</v>
      </c>
    </row>
    <row r="74" spans="2:11" x14ac:dyDescent="0.2">
      <c r="B74">
        <f>+'Aggregate Screens'!A69</f>
        <v>162</v>
      </c>
      <c r="C74" t="str">
        <f>+'Aggregate Screens'!B69</f>
        <v>PROVIDENCE SACRED HEART MEDICAL CENTER</v>
      </c>
      <c r="D74" s="10">
        <f>ROUND(+'Aggregate Screens'!S69,0)</f>
        <v>161386941</v>
      </c>
      <c r="E74" s="13">
        <f>ROUND(+'Aggregate Screens'!AN69,0)</f>
        <v>63456</v>
      </c>
      <c r="F74" s="11">
        <f t="shared" si="0"/>
        <v>2543.29</v>
      </c>
      <c r="G74" s="10">
        <f>ROUND(+'Aggregate Screens'!S174,0)</f>
        <v>153146795</v>
      </c>
      <c r="H74" s="13">
        <f>ROUND(+'Aggregate Screens'!AN174,0)</f>
        <v>61703</v>
      </c>
      <c r="I74" s="11">
        <f t="shared" si="1"/>
        <v>2482</v>
      </c>
      <c r="K74" s="12">
        <f t="shared" si="2"/>
        <v>-2.40987067931695E-2</v>
      </c>
    </row>
    <row r="75" spans="2:11" x14ac:dyDescent="0.2">
      <c r="B75">
        <f>+'Aggregate Screens'!A70</f>
        <v>164</v>
      </c>
      <c r="C75" t="str">
        <f>+'Aggregate Screens'!B70</f>
        <v>EVERGREENHEALTH MEDICAL CENTER</v>
      </c>
      <c r="D75" s="10">
        <f>ROUND(+'Aggregate Screens'!S70,0)</f>
        <v>57965206</v>
      </c>
      <c r="E75" s="13">
        <f>ROUND(+'Aggregate Screens'!AN70,0)</f>
        <v>32912</v>
      </c>
      <c r="F75" s="11">
        <f t="shared" ref="F75:F107" si="3">IF(D75=0,"",IF(E75=0,"",ROUND(D75/E75,2)))</f>
        <v>1761.22</v>
      </c>
      <c r="G75" s="10">
        <f>ROUND(+'Aggregate Screens'!S175,0)</f>
        <v>65273625</v>
      </c>
      <c r="H75" s="13">
        <f>ROUND(+'Aggregate Screens'!AN175,0)</f>
        <v>33213</v>
      </c>
      <c r="I75" s="11">
        <f t="shared" ref="I75:I107" si="4">IF(G75=0,"",IF(H75=0,"",ROUND(G75/H75,2)))</f>
        <v>1965.3</v>
      </c>
      <c r="K75" s="12">
        <f t="shared" ref="K75:K107" si="5">IF(D75=0,"",IF(E75=0,"",IF(G75=0,"",IF(H75=0,"",+I75/F75-1))))</f>
        <v>0.11587422354958488</v>
      </c>
    </row>
    <row r="76" spans="2:11" x14ac:dyDescent="0.2">
      <c r="B76">
        <f>+'Aggregate Screens'!A71</f>
        <v>165</v>
      </c>
      <c r="C76" t="str">
        <f>+'Aggregate Screens'!B71</f>
        <v>LAKE CHELAN COMMUNITY HOSPITAL</v>
      </c>
      <c r="D76" s="10">
        <f>ROUND(+'Aggregate Screens'!S71,0)</f>
        <v>1569284</v>
      </c>
      <c r="E76" s="13">
        <f>ROUND(+'Aggregate Screens'!AN71,0)</f>
        <v>1504</v>
      </c>
      <c r="F76" s="11">
        <f t="shared" si="3"/>
        <v>1043.4100000000001</v>
      </c>
      <c r="G76" s="10">
        <f>ROUND(+'Aggregate Screens'!S176,0)</f>
        <v>1627838</v>
      </c>
      <c r="H76" s="13">
        <f>ROUND(+'Aggregate Screens'!AN176,0)</f>
        <v>1122</v>
      </c>
      <c r="I76" s="11">
        <f t="shared" si="4"/>
        <v>1450.84</v>
      </c>
      <c r="K76" s="12">
        <f t="shared" si="5"/>
        <v>0.39047929385380598</v>
      </c>
    </row>
    <row r="77" spans="2:11" x14ac:dyDescent="0.2">
      <c r="B77">
        <f>+'Aggregate Screens'!A72</f>
        <v>167</v>
      </c>
      <c r="C77" t="str">
        <f>+'Aggregate Screens'!B72</f>
        <v>FERRY COUNTY MEMORIAL HOSPITAL</v>
      </c>
      <c r="D77" s="10">
        <f>ROUND(+'Aggregate Screens'!S72,0)</f>
        <v>0</v>
      </c>
      <c r="E77" s="13">
        <f>ROUND(+'Aggregate Screens'!AN72,0)</f>
        <v>0</v>
      </c>
      <c r="F77" s="11" t="str">
        <f t="shared" si="3"/>
        <v/>
      </c>
      <c r="G77" s="10">
        <f>ROUND(+'Aggregate Screens'!S177,0)</f>
        <v>0</v>
      </c>
      <c r="H77" s="13">
        <f>ROUND(+'Aggregate Screens'!AN177,0)</f>
        <v>0</v>
      </c>
      <c r="I77" s="11" t="str">
        <f t="shared" si="4"/>
        <v/>
      </c>
      <c r="K77" s="12" t="str">
        <f t="shared" si="5"/>
        <v/>
      </c>
    </row>
    <row r="78" spans="2:11" x14ac:dyDescent="0.2">
      <c r="B78">
        <f>+'Aggregate Screens'!A73</f>
        <v>168</v>
      </c>
      <c r="C78" t="str">
        <f>+'Aggregate Screens'!B73</f>
        <v>CENTRAL WASHINGTON HOSPITAL</v>
      </c>
      <c r="D78" s="10">
        <f>ROUND(+'Aggregate Screens'!S73,0)</f>
        <v>34920106</v>
      </c>
      <c r="E78" s="13">
        <f>ROUND(+'Aggregate Screens'!AN73,0)</f>
        <v>19877</v>
      </c>
      <c r="F78" s="11">
        <f t="shared" si="3"/>
        <v>1756.81</v>
      </c>
      <c r="G78" s="10">
        <f>ROUND(+'Aggregate Screens'!S178,0)</f>
        <v>46964350</v>
      </c>
      <c r="H78" s="13">
        <f>ROUND(+'Aggregate Screens'!AN178,0)</f>
        <v>20242</v>
      </c>
      <c r="I78" s="11">
        <f t="shared" si="4"/>
        <v>2320.14</v>
      </c>
      <c r="K78" s="12">
        <f t="shared" si="5"/>
        <v>0.32065505091614921</v>
      </c>
    </row>
    <row r="79" spans="2:11" x14ac:dyDescent="0.2">
      <c r="B79">
        <f>+'Aggregate Screens'!A74</f>
        <v>170</v>
      </c>
      <c r="C79" t="str">
        <f>+'Aggregate Screens'!B74</f>
        <v>PEACEHEALTH SOUTHWEST MEDICAL CENTER</v>
      </c>
      <c r="D79" s="10">
        <f>ROUND(+'Aggregate Screens'!S74,0)</f>
        <v>83956612</v>
      </c>
      <c r="E79" s="13">
        <f>ROUND(+'Aggregate Screens'!AN74,0)</f>
        <v>50767</v>
      </c>
      <c r="F79" s="11">
        <f t="shared" si="3"/>
        <v>1653.76</v>
      </c>
      <c r="G79" s="10">
        <f>ROUND(+'Aggregate Screens'!S179,0)</f>
        <v>81782299</v>
      </c>
      <c r="H79" s="13">
        <f>ROUND(+'Aggregate Screens'!AN179,0)</f>
        <v>48533</v>
      </c>
      <c r="I79" s="11">
        <f t="shared" si="4"/>
        <v>1685.09</v>
      </c>
      <c r="K79" s="12">
        <f t="shared" si="5"/>
        <v>1.8944707817337481E-2</v>
      </c>
    </row>
    <row r="80" spans="2:11" x14ac:dyDescent="0.2">
      <c r="B80">
        <f>+'Aggregate Screens'!A75</f>
        <v>172</v>
      </c>
      <c r="C80" t="str">
        <f>+'Aggregate Screens'!B75</f>
        <v>PULLMAN REGIONAL HOSPITAL</v>
      </c>
      <c r="D80" s="10">
        <f>ROUND(+'Aggregate Screens'!S75,0)</f>
        <v>8508647</v>
      </c>
      <c r="E80" s="13">
        <f>ROUND(+'Aggregate Screens'!AN75,0)</f>
        <v>3623</v>
      </c>
      <c r="F80" s="11">
        <f t="shared" si="3"/>
        <v>2348.5100000000002</v>
      </c>
      <c r="G80" s="10">
        <f>ROUND(+'Aggregate Screens'!S180,0)</f>
        <v>9266763</v>
      </c>
      <c r="H80" s="13">
        <f>ROUND(+'Aggregate Screens'!AN180,0)</f>
        <v>3914</v>
      </c>
      <c r="I80" s="11">
        <f t="shared" si="4"/>
        <v>2367.59</v>
      </c>
      <c r="K80" s="12">
        <f t="shared" si="5"/>
        <v>8.1243000881410232E-3</v>
      </c>
    </row>
    <row r="81" spans="2:11" x14ac:dyDescent="0.2">
      <c r="B81">
        <f>+'Aggregate Screens'!A76</f>
        <v>173</v>
      </c>
      <c r="C81" t="str">
        <f>+'Aggregate Screens'!B76</f>
        <v>MORTON GENERAL HOSPITAL</v>
      </c>
      <c r="D81" s="10">
        <f>ROUND(+'Aggregate Screens'!S76,0)</f>
        <v>1914269</v>
      </c>
      <c r="E81" s="13">
        <f>ROUND(+'Aggregate Screens'!AN76,0)</f>
        <v>1101</v>
      </c>
      <c r="F81" s="11">
        <f t="shared" si="3"/>
        <v>1738.66</v>
      </c>
      <c r="G81" s="10">
        <f>ROUND(+'Aggregate Screens'!S181,0)</f>
        <v>1980072</v>
      </c>
      <c r="H81" s="13">
        <f>ROUND(+'Aggregate Screens'!AN181,0)</f>
        <v>1070</v>
      </c>
      <c r="I81" s="11">
        <f t="shared" si="4"/>
        <v>1850.53</v>
      </c>
      <c r="K81" s="12">
        <f t="shared" si="5"/>
        <v>6.4342654688092971E-2</v>
      </c>
    </row>
    <row r="82" spans="2:11" x14ac:dyDescent="0.2">
      <c r="B82">
        <f>+'Aggregate Screens'!A77</f>
        <v>175</v>
      </c>
      <c r="C82" t="str">
        <f>+'Aggregate Screens'!B77</f>
        <v>MARY BRIDGE CHILDRENS HEALTH CENTER</v>
      </c>
      <c r="D82" s="10">
        <f>ROUND(+'Aggregate Screens'!S77,0)</f>
        <v>4713755</v>
      </c>
      <c r="E82" s="13">
        <f>ROUND(+'Aggregate Screens'!AN77,0)</f>
        <v>9620</v>
      </c>
      <c r="F82" s="11">
        <f t="shared" si="3"/>
        <v>490</v>
      </c>
      <c r="G82" s="10">
        <f>ROUND(+'Aggregate Screens'!S182,0)</f>
        <v>4748766</v>
      </c>
      <c r="H82" s="13">
        <f>ROUND(+'Aggregate Screens'!AN182,0)</f>
        <v>10786</v>
      </c>
      <c r="I82" s="11">
        <f t="shared" si="4"/>
        <v>440.27</v>
      </c>
      <c r="K82" s="12">
        <f t="shared" si="5"/>
        <v>-0.10148979591836738</v>
      </c>
    </row>
    <row r="83" spans="2:11" x14ac:dyDescent="0.2">
      <c r="B83">
        <f>+'Aggregate Screens'!A78</f>
        <v>176</v>
      </c>
      <c r="C83" t="str">
        <f>+'Aggregate Screens'!B78</f>
        <v>TACOMA GENERAL/ALLENMORE HOSPITAL</v>
      </c>
      <c r="D83" s="10">
        <f>ROUND(+'Aggregate Screens'!S78,0)</f>
        <v>99609458</v>
      </c>
      <c r="E83" s="13">
        <f>ROUND(+'Aggregate Screens'!AN78,0)</f>
        <v>48651</v>
      </c>
      <c r="F83" s="11">
        <f t="shared" si="3"/>
        <v>2047.43</v>
      </c>
      <c r="G83" s="10">
        <f>ROUND(+'Aggregate Screens'!S183,0)</f>
        <v>114198549</v>
      </c>
      <c r="H83" s="13">
        <f>ROUND(+'Aggregate Screens'!AN183,0)</f>
        <v>41823</v>
      </c>
      <c r="I83" s="11">
        <f t="shared" si="4"/>
        <v>2730.52</v>
      </c>
      <c r="K83" s="12">
        <f t="shared" si="5"/>
        <v>0.33363289587433997</v>
      </c>
    </row>
    <row r="84" spans="2:11" x14ac:dyDescent="0.2">
      <c r="B84">
        <f>+'Aggregate Screens'!A79</f>
        <v>180</v>
      </c>
      <c r="C84" t="str">
        <f>+'Aggregate Screens'!B79</f>
        <v>VALLEY HOSPITAL</v>
      </c>
      <c r="D84" s="10">
        <f>ROUND(+'Aggregate Screens'!S79,0)</f>
        <v>17326732</v>
      </c>
      <c r="E84" s="13">
        <f>ROUND(+'Aggregate Screens'!AN79,0)</f>
        <v>10946</v>
      </c>
      <c r="F84" s="11">
        <f t="shared" si="3"/>
        <v>1582.93</v>
      </c>
      <c r="G84" s="10">
        <f>ROUND(+'Aggregate Screens'!S184,0)</f>
        <v>17644903</v>
      </c>
      <c r="H84" s="13">
        <f>ROUND(+'Aggregate Screens'!AN184,0)</f>
        <v>11479</v>
      </c>
      <c r="I84" s="11">
        <f t="shared" si="4"/>
        <v>1537.15</v>
      </c>
      <c r="K84" s="12">
        <f t="shared" si="5"/>
        <v>-2.8921051467847625E-2</v>
      </c>
    </row>
    <row r="85" spans="2:11" x14ac:dyDescent="0.2">
      <c r="B85">
        <f>+'Aggregate Screens'!A80</f>
        <v>183</v>
      </c>
      <c r="C85" t="str">
        <f>+'Aggregate Screens'!B80</f>
        <v>MULTICARE AUBURN MEDICAL CENTER</v>
      </c>
      <c r="D85" s="10">
        <f>ROUND(+'Aggregate Screens'!S80,0)</f>
        <v>15696900</v>
      </c>
      <c r="E85" s="13">
        <f>ROUND(+'Aggregate Screens'!AN80,0)</f>
        <v>11784</v>
      </c>
      <c r="F85" s="11">
        <f t="shared" si="3"/>
        <v>1332.05</v>
      </c>
      <c r="G85" s="10">
        <f>ROUND(+'Aggregate Screens'!S185,0)</f>
        <v>17054832</v>
      </c>
      <c r="H85" s="13">
        <f>ROUND(+'Aggregate Screens'!AN185,0)</f>
        <v>10417</v>
      </c>
      <c r="I85" s="11">
        <f t="shared" si="4"/>
        <v>1637.21</v>
      </c>
      <c r="K85" s="12">
        <f t="shared" si="5"/>
        <v>0.22909049960587069</v>
      </c>
    </row>
    <row r="86" spans="2:11" x14ac:dyDescent="0.2">
      <c r="B86">
        <f>+'Aggregate Screens'!A81</f>
        <v>186</v>
      </c>
      <c r="C86" t="str">
        <f>+'Aggregate Screens'!B81</f>
        <v>SUMMIT PACIFIC MEDICAL CENTER</v>
      </c>
      <c r="D86" s="10">
        <f>ROUND(+'Aggregate Screens'!S81,0)</f>
        <v>604043</v>
      </c>
      <c r="E86" s="13">
        <f>ROUND(+'Aggregate Screens'!AN81,0)</f>
        <v>1238</v>
      </c>
      <c r="F86" s="11">
        <f t="shared" si="3"/>
        <v>487.92</v>
      </c>
      <c r="G86" s="10">
        <f>ROUND(+'Aggregate Screens'!S186,0)</f>
        <v>2039403</v>
      </c>
      <c r="H86" s="13">
        <f>ROUND(+'Aggregate Screens'!AN186,0)</f>
        <v>1042</v>
      </c>
      <c r="I86" s="11">
        <f t="shared" si="4"/>
        <v>1957.2</v>
      </c>
      <c r="K86" s="12">
        <f t="shared" si="5"/>
        <v>3.0113133300541071</v>
      </c>
    </row>
    <row r="87" spans="2:11" x14ac:dyDescent="0.2">
      <c r="B87">
        <f>+'Aggregate Screens'!A82</f>
        <v>191</v>
      </c>
      <c r="C87" t="str">
        <f>+'Aggregate Screens'!B82</f>
        <v>PROVIDENCE CENTRALIA HOSPITAL</v>
      </c>
      <c r="D87" s="10">
        <f>ROUND(+'Aggregate Screens'!S82,0)</f>
        <v>25012371</v>
      </c>
      <c r="E87" s="13">
        <f>ROUND(+'Aggregate Screens'!AN82,0)</f>
        <v>12024</v>
      </c>
      <c r="F87" s="11">
        <f t="shared" si="3"/>
        <v>2080.1999999999998</v>
      </c>
      <c r="G87" s="10">
        <f>ROUND(+'Aggregate Screens'!S187,0)</f>
        <v>25599599</v>
      </c>
      <c r="H87" s="13">
        <f>ROUND(+'Aggregate Screens'!AN187,0)</f>
        <v>12339</v>
      </c>
      <c r="I87" s="11">
        <f t="shared" si="4"/>
        <v>2074.69</v>
      </c>
      <c r="K87" s="12">
        <f t="shared" si="5"/>
        <v>-2.648783770791141E-3</v>
      </c>
    </row>
    <row r="88" spans="2:11" x14ac:dyDescent="0.2">
      <c r="B88">
        <f>+'Aggregate Screens'!A83</f>
        <v>193</v>
      </c>
      <c r="C88" t="str">
        <f>+'Aggregate Screens'!B83</f>
        <v>PROVIDENCE MOUNT CARMEL HOSPITAL</v>
      </c>
      <c r="D88" s="10">
        <f>ROUND(+'Aggregate Screens'!S83,0)</f>
        <v>2976753</v>
      </c>
      <c r="E88" s="13">
        <f>ROUND(+'Aggregate Screens'!AN83,0)</f>
        <v>3409</v>
      </c>
      <c r="F88" s="11">
        <f t="shared" si="3"/>
        <v>873.2</v>
      </c>
      <c r="G88" s="10">
        <f>ROUND(+'Aggregate Screens'!S188,0)</f>
        <v>3562489</v>
      </c>
      <c r="H88" s="13">
        <f>ROUND(+'Aggregate Screens'!AN188,0)</f>
        <v>3543</v>
      </c>
      <c r="I88" s="11">
        <f t="shared" si="4"/>
        <v>1005.5</v>
      </c>
      <c r="K88" s="12">
        <f t="shared" si="5"/>
        <v>0.15151168117269798</v>
      </c>
    </row>
    <row r="89" spans="2:11" x14ac:dyDescent="0.2">
      <c r="B89">
        <f>+'Aggregate Screens'!A84</f>
        <v>194</v>
      </c>
      <c r="C89" t="str">
        <f>+'Aggregate Screens'!B84</f>
        <v>PROVIDENCE ST JOSEPHS HOSPITAL</v>
      </c>
      <c r="D89" s="10">
        <f>ROUND(+'Aggregate Screens'!S84,0)</f>
        <v>1267886</v>
      </c>
      <c r="E89" s="13">
        <f>ROUND(+'Aggregate Screens'!AN84,0)</f>
        <v>1183</v>
      </c>
      <c r="F89" s="11">
        <f t="shared" si="3"/>
        <v>1071.75</v>
      </c>
      <c r="G89" s="10">
        <f>ROUND(+'Aggregate Screens'!S189,0)</f>
        <v>1203150</v>
      </c>
      <c r="H89" s="13">
        <f>ROUND(+'Aggregate Screens'!AN189,0)</f>
        <v>1316</v>
      </c>
      <c r="I89" s="11">
        <f t="shared" si="4"/>
        <v>914.25</v>
      </c>
      <c r="K89" s="12">
        <f t="shared" si="5"/>
        <v>-0.14695591322603219</v>
      </c>
    </row>
    <row r="90" spans="2:11" x14ac:dyDescent="0.2">
      <c r="B90">
        <f>+'Aggregate Screens'!A85</f>
        <v>195</v>
      </c>
      <c r="C90" t="str">
        <f>+'Aggregate Screens'!B85</f>
        <v>SNOQUALMIE VALLEY HOSPITAL</v>
      </c>
      <c r="D90" s="10">
        <f>ROUND(+'Aggregate Screens'!S85,0)</f>
        <v>1706428</v>
      </c>
      <c r="E90" s="13">
        <f>ROUND(+'Aggregate Screens'!AN85,0)</f>
        <v>2523</v>
      </c>
      <c r="F90" s="11">
        <f t="shared" si="3"/>
        <v>676.35</v>
      </c>
      <c r="G90" s="10">
        <f>ROUND(+'Aggregate Screens'!S190,0)</f>
        <v>1926089</v>
      </c>
      <c r="H90" s="13">
        <f>ROUND(+'Aggregate Screens'!AN190,0)</f>
        <v>1874</v>
      </c>
      <c r="I90" s="11">
        <f t="shared" si="4"/>
        <v>1027.8</v>
      </c>
      <c r="K90" s="12">
        <f t="shared" si="5"/>
        <v>0.51962741184298067</v>
      </c>
    </row>
    <row r="91" spans="2:11" x14ac:dyDescent="0.2">
      <c r="B91">
        <f>+'Aggregate Screens'!A86</f>
        <v>197</v>
      </c>
      <c r="C91" t="str">
        <f>+'Aggregate Screens'!B86</f>
        <v>CAPITAL MEDICAL CENTER</v>
      </c>
      <c r="D91" s="10">
        <f>ROUND(+'Aggregate Screens'!S86,0)</f>
        <v>20017777</v>
      </c>
      <c r="E91" s="13">
        <f>ROUND(+'Aggregate Screens'!AN86,0)</f>
        <v>10176</v>
      </c>
      <c r="F91" s="11">
        <f t="shared" si="3"/>
        <v>1967.16</v>
      </c>
      <c r="G91" s="10">
        <f>ROUND(+'Aggregate Screens'!S191,0)</f>
        <v>23486278</v>
      </c>
      <c r="H91" s="13">
        <f>ROUND(+'Aggregate Screens'!AN191,0)</f>
        <v>10620</v>
      </c>
      <c r="I91" s="11">
        <f t="shared" si="4"/>
        <v>2211.5100000000002</v>
      </c>
      <c r="K91" s="12">
        <f t="shared" si="5"/>
        <v>0.1242146037943026</v>
      </c>
    </row>
    <row r="92" spans="2:11" x14ac:dyDescent="0.2">
      <c r="B92">
        <f>+'Aggregate Screens'!A87</f>
        <v>198</v>
      </c>
      <c r="C92" t="str">
        <f>+'Aggregate Screens'!B87</f>
        <v>SUNNYSIDE COMMUNITY HOSPITAL</v>
      </c>
      <c r="D92" s="10">
        <f>ROUND(+'Aggregate Screens'!S87,0)</f>
        <v>3881772</v>
      </c>
      <c r="E92" s="13">
        <f>ROUND(+'Aggregate Screens'!AN87,0)</f>
        <v>3877</v>
      </c>
      <c r="F92" s="11">
        <f t="shared" si="3"/>
        <v>1001.23</v>
      </c>
      <c r="G92" s="10">
        <f>ROUND(+'Aggregate Screens'!S192,0)</f>
        <v>0</v>
      </c>
      <c r="H92" s="13">
        <f>ROUND(+'Aggregate Screens'!AN192,0)</f>
        <v>0</v>
      </c>
      <c r="I92" s="11" t="str">
        <f t="shared" si="4"/>
        <v/>
      </c>
      <c r="K92" s="12" t="str">
        <f t="shared" si="5"/>
        <v/>
      </c>
    </row>
    <row r="93" spans="2:11" x14ac:dyDescent="0.2">
      <c r="B93">
        <f>+'Aggregate Screens'!A88</f>
        <v>199</v>
      </c>
      <c r="C93" t="str">
        <f>+'Aggregate Screens'!B88</f>
        <v>TOPPENISH COMMUNITY HOSPITAL</v>
      </c>
      <c r="D93" s="10">
        <f>ROUND(+'Aggregate Screens'!S88,0)</f>
        <v>1581678</v>
      </c>
      <c r="E93" s="13">
        <f>ROUND(+'Aggregate Screens'!AN88,0)</f>
        <v>2956</v>
      </c>
      <c r="F93" s="11">
        <f t="shared" si="3"/>
        <v>535.07000000000005</v>
      </c>
      <c r="G93" s="10">
        <f>ROUND(+'Aggregate Screens'!S193,0)</f>
        <v>1332246</v>
      </c>
      <c r="H93" s="13">
        <f>ROUND(+'Aggregate Screens'!AN193,0)</f>
        <v>2554</v>
      </c>
      <c r="I93" s="11">
        <f t="shared" si="4"/>
        <v>521.63</v>
      </c>
      <c r="K93" s="12">
        <f t="shared" si="5"/>
        <v>-2.5118208832489275E-2</v>
      </c>
    </row>
    <row r="94" spans="2:11" x14ac:dyDescent="0.2">
      <c r="B94">
        <f>+'Aggregate Screens'!A89</f>
        <v>201</v>
      </c>
      <c r="C94" t="str">
        <f>+'Aggregate Screens'!B89</f>
        <v>ST FRANCIS COMMUNITY HOSPITAL</v>
      </c>
      <c r="D94" s="10">
        <f>ROUND(+'Aggregate Screens'!S89,0)</f>
        <v>25342115</v>
      </c>
      <c r="E94" s="13">
        <f>ROUND(+'Aggregate Screens'!AN89,0)</f>
        <v>16708</v>
      </c>
      <c r="F94" s="11">
        <f t="shared" si="3"/>
        <v>1516.77</v>
      </c>
      <c r="G94" s="10">
        <f>ROUND(+'Aggregate Screens'!S194,0)</f>
        <v>25679430</v>
      </c>
      <c r="H94" s="13">
        <f>ROUND(+'Aggregate Screens'!AN194,0)</f>
        <v>15975</v>
      </c>
      <c r="I94" s="11">
        <f t="shared" si="4"/>
        <v>1607.48</v>
      </c>
      <c r="K94" s="12">
        <f t="shared" si="5"/>
        <v>5.9804716601726149E-2</v>
      </c>
    </row>
    <row r="95" spans="2:11" x14ac:dyDescent="0.2">
      <c r="B95">
        <f>+'Aggregate Screens'!A90</f>
        <v>202</v>
      </c>
      <c r="C95" t="str">
        <f>+'Aggregate Screens'!B90</f>
        <v>REGIONAL HOSPITAL</v>
      </c>
      <c r="D95" s="10">
        <f>ROUND(+'Aggregate Screens'!S90,0)</f>
        <v>933953</v>
      </c>
      <c r="E95" s="13">
        <f>ROUND(+'Aggregate Screens'!AN90,0)</f>
        <v>694</v>
      </c>
      <c r="F95" s="11">
        <f t="shared" si="3"/>
        <v>1345.75</v>
      </c>
      <c r="G95" s="10">
        <f>ROUND(+'Aggregate Screens'!S195,0)</f>
        <v>1014818</v>
      </c>
      <c r="H95" s="13">
        <f>ROUND(+'Aggregate Screens'!AN195,0)</f>
        <v>707</v>
      </c>
      <c r="I95" s="11">
        <f t="shared" si="4"/>
        <v>1435.39</v>
      </c>
      <c r="K95" s="12">
        <f t="shared" si="5"/>
        <v>6.6609697194872863E-2</v>
      </c>
    </row>
    <row r="96" spans="2:11" x14ac:dyDescent="0.2">
      <c r="B96">
        <f>+'Aggregate Screens'!A91</f>
        <v>204</v>
      </c>
      <c r="C96" t="str">
        <f>+'Aggregate Screens'!B91</f>
        <v>SEATTLE CANCER CARE ALLIANCE</v>
      </c>
      <c r="D96" s="10">
        <f>ROUND(+'Aggregate Screens'!S91,0)</f>
        <v>79136827</v>
      </c>
      <c r="E96" s="13">
        <f>ROUND(+'Aggregate Screens'!AN91,0)</f>
        <v>14038</v>
      </c>
      <c r="F96" s="11">
        <f t="shared" si="3"/>
        <v>5637.33</v>
      </c>
      <c r="G96" s="10">
        <f>ROUND(+'Aggregate Screens'!S196,0)</f>
        <v>91377444</v>
      </c>
      <c r="H96" s="13">
        <f>ROUND(+'Aggregate Screens'!AN196,0)</f>
        <v>13817</v>
      </c>
      <c r="I96" s="11">
        <f t="shared" si="4"/>
        <v>6613.41</v>
      </c>
      <c r="K96" s="12">
        <f t="shared" si="5"/>
        <v>0.17314579774467709</v>
      </c>
    </row>
    <row r="97" spans="2:11" x14ac:dyDescent="0.2">
      <c r="B97">
        <f>+'Aggregate Screens'!A92</f>
        <v>205</v>
      </c>
      <c r="C97" t="str">
        <f>+'Aggregate Screens'!B92</f>
        <v>WENATCHEE VALLEY HOSPITAL</v>
      </c>
      <c r="D97" s="10">
        <f>ROUND(+'Aggregate Screens'!S92,0)</f>
        <v>0</v>
      </c>
      <c r="E97" s="13">
        <f>ROUND(+'Aggregate Screens'!AN92,0)</f>
        <v>0</v>
      </c>
      <c r="F97" s="11" t="str">
        <f t="shared" si="3"/>
        <v/>
      </c>
      <c r="G97" s="10">
        <f>ROUND(+'Aggregate Screens'!S197,0)</f>
        <v>27893117</v>
      </c>
      <c r="H97" s="13">
        <f>ROUND(+'Aggregate Screens'!AN197,0)</f>
        <v>12549</v>
      </c>
      <c r="I97" s="11">
        <f t="shared" si="4"/>
        <v>2222.7399999999998</v>
      </c>
      <c r="K97" s="12" t="str">
        <f t="shared" si="5"/>
        <v/>
      </c>
    </row>
    <row r="98" spans="2:11" x14ac:dyDescent="0.2">
      <c r="B98">
        <f>+'Aggregate Screens'!A93</f>
        <v>206</v>
      </c>
      <c r="C98" t="str">
        <f>+'Aggregate Screens'!B93</f>
        <v>PEACEHEALTH UNITED GENERAL MEDICAL CENTER</v>
      </c>
      <c r="D98" s="10">
        <f>ROUND(+'Aggregate Screens'!S93,0)</f>
        <v>5172219</v>
      </c>
      <c r="E98" s="13">
        <f>ROUND(+'Aggregate Screens'!AN93,0)</f>
        <v>3520</v>
      </c>
      <c r="F98" s="11">
        <f t="shared" si="3"/>
        <v>1469.38</v>
      </c>
      <c r="G98" s="10">
        <f>ROUND(+'Aggregate Screens'!S198,0)</f>
        <v>6896062</v>
      </c>
      <c r="H98" s="13">
        <f>ROUND(+'Aggregate Screens'!AN198,0)</f>
        <v>3615</v>
      </c>
      <c r="I98" s="11">
        <f t="shared" si="4"/>
        <v>1907.62</v>
      </c>
      <c r="K98" s="12">
        <f t="shared" si="5"/>
        <v>0.29824824075460388</v>
      </c>
    </row>
    <row r="99" spans="2:11" x14ac:dyDescent="0.2">
      <c r="B99">
        <f>+'Aggregate Screens'!A94</f>
        <v>207</v>
      </c>
      <c r="C99" t="str">
        <f>+'Aggregate Screens'!B94</f>
        <v>SKAGIT VALLEY HOSPITAL</v>
      </c>
      <c r="D99" s="10">
        <f>ROUND(+'Aggregate Screens'!S94,0)</f>
        <v>37406908</v>
      </c>
      <c r="E99" s="13">
        <f>ROUND(+'Aggregate Screens'!AN94,0)</f>
        <v>21062</v>
      </c>
      <c r="F99" s="11">
        <f t="shared" si="3"/>
        <v>1776.04</v>
      </c>
      <c r="G99" s="10">
        <f>ROUND(+'Aggregate Screens'!S199,0)</f>
        <v>37764391</v>
      </c>
      <c r="H99" s="13">
        <f>ROUND(+'Aggregate Screens'!AN199,0)</f>
        <v>20806</v>
      </c>
      <c r="I99" s="11">
        <f t="shared" si="4"/>
        <v>1815.07</v>
      </c>
      <c r="K99" s="12">
        <f t="shared" si="5"/>
        <v>2.1975856399630622E-2</v>
      </c>
    </row>
    <row r="100" spans="2:11" x14ac:dyDescent="0.2">
      <c r="B100">
        <f>+'Aggregate Screens'!A95</f>
        <v>208</v>
      </c>
      <c r="C100" t="str">
        <f>+'Aggregate Screens'!B95</f>
        <v>LEGACY SALMON CREEK HOSPITAL</v>
      </c>
      <c r="D100" s="10">
        <f>ROUND(+'Aggregate Screens'!S95,0)</f>
        <v>24816901</v>
      </c>
      <c r="E100" s="13">
        <f>ROUND(+'Aggregate Screens'!AN95,0)</f>
        <v>18153</v>
      </c>
      <c r="F100" s="11">
        <f t="shared" si="3"/>
        <v>1367.1</v>
      </c>
      <c r="G100" s="10">
        <f>ROUND(+'Aggregate Screens'!S200,0)</f>
        <v>25279175</v>
      </c>
      <c r="H100" s="13">
        <f>ROUND(+'Aggregate Screens'!AN200,0)</f>
        <v>18334</v>
      </c>
      <c r="I100" s="11">
        <f t="shared" si="4"/>
        <v>1378.81</v>
      </c>
      <c r="K100" s="12">
        <f t="shared" si="5"/>
        <v>8.5655767683416872E-3</v>
      </c>
    </row>
    <row r="101" spans="2:11" x14ac:dyDescent="0.2">
      <c r="B101">
        <f>+'Aggregate Screens'!A96</f>
        <v>209</v>
      </c>
      <c r="C101" t="str">
        <f>+'Aggregate Screens'!B96</f>
        <v>ST ANTHONY HOSPITAL</v>
      </c>
      <c r="D101" s="10">
        <f>ROUND(+'Aggregate Screens'!S96,0)</f>
        <v>13404977</v>
      </c>
      <c r="E101" s="13">
        <f>ROUND(+'Aggregate Screens'!AN96,0)</f>
        <v>9478</v>
      </c>
      <c r="F101" s="11">
        <f t="shared" si="3"/>
        <v>1414.33</v>
      </c>
      <c r="G101" s="10">
        <f>ROUND(+'Aggregate Screens'!S201,0)</f>
        <v>16237762</v>
      </c>
      <c r="H101" s="13">
        <f>ROUND(+'Aggregate Screens'!AN201,0)</f>
        <v>9231</v>
      </c>
      <c r="I101" s="11">
        <f t="shared" si="4"/>
        <v>1759.05</v>
      </c>
      <c r="K101" s="12">
        <f t="shared" si="5"/>
        <v>0.24373378207349061</v>
      </c>
    </row>
    <row r="102" spans="2:11" x14ac:dyDescent="0.2">
      <c r="B102">
        <f>+'Aggregate Screens'!A97</f>
        <v>210</v>
      </c>
      <c r="C102" t="str">
        <f>+'Aggregate Screens'!B97</f>
        <v>SWEDISH MEDICAL CENTER - ISSAQUAH CAMPUS</v>
      </c>
      <c r="D102" s="10">
        <f>ROUND(+'Aggregate Screens'!S97,0)</f>
        <v>15553050</v>
      </c>
      <c r="E102" s="13">
        <f>ROUND(+'Aggregate Screens'!AN97,0)</f>
        <v>10561</v>
      </c>
      <c r="F102" s="11">
        <f t="shared" si="3"/>
        <v>1472.69</v>
      </c>
      <c r="G102" s="10">
        <f>ROUND(+'Aggregate Screens'!S202,0)</f>
        <v>17830416</v>
      </c>
      <c r="H102" s="13">
        <f>ROUND(+'Aggregate Screens'!AN202,0)</f>
        <v>12277</v>
      </c>
      <c r="I102" s="11">
        <f t="shared" si="4"/>
        <v>1452.34</v>
      </c>
      <c r="K102" s="12">
        <f t="shared" si="5"/>
        <v>-1.381825095573419E-2</v>
      </c>
    </row>
    <row r="103" spans="2:11" x14ac:dyDescent="0.2">
      <c r="B103">
        <f>+'Aggregate Screens'!A98</f>
        <v>211</v>
      </c>
      <c r="C103" t="str">
        <f>+'Aggregate Screens'!B98</f>
        <v>PEACEHEALTH PEACE ISLAND MEDICAL CENTER</v>
      </c>
      <c r="D103" s="10">
        <f>ROUND(+'Aggregate Screens'!S98,0)</f>
        <v>0</v>
      </c>
      <c r="E103" s="13">
        <f>ROUND(+'Aggregate Screens'!AN98,0)</f>
        <v>0</v>
      </c>
      <c r="F103" s="11" t="str">
        <f t="shared" si="3"/>
        <v/>
      </c>
      <c r="G103" s="10">
        <f>ROUND(+'Aggregate Screens'!S203,0)</f>
        <v>351867</v>
      </c>
      <c r="H103" s="13">
        <f>ROUND(+'Aggregate Screens'!AN203,0)</f>
        <v>433</v>
      </c>
      <c r="I103" s="11">
        <f t="shared" si="4"/>
        <v>812.63</v>
      </c>
      <c r="K103" s="12" t="str">
        <f t="shared" si="5"/>
        <v/>
      </c>
    </row>
    <row r="104" spans="2:11" x14ac:dyDescent="0.2">
      <c r="B104">
        <f>+'Aggregate Screens'!A99</f>
        <v>904</v>
      </c>
      <c r="C104" t="str">
        <f>+'Aggregate Screens'!B99</f>
        <v>BHC FAIRFAX HOSPITAL</v>
      </c>
      <c r="D104" s="10">
        <f>ROUND(+'Aggregate Screens'!S99,0)</f>
        <v>1402296</v>
      </c>
      <c r="E104" s="13">
        <f>ROUND(+'Aggregate Screens'!AN99,0)</f>
        <v>2399</v>
      </c>
      <c r="F104" s="11">
        <f t="shared" si="3"/>
        <v>584.53</v>
      </c>
      <c r="G104" s="10">
        <f>ROUND(+'Aggregate Screens'!S204,0)</f>
        <v>1379983</v>
      </c>
      <c r="H104" s="13">
        <f>ROUND(+'Aggregate Screens'!AN204,0)</f>
        <v>2354</v>
      </c>
      <c r="I104" s="11">
        <f t="shared" si="4"/>
        <v>586.23</v>
      </c>
      <c r="K104" s="12">
        <f t="shared" si="5"/>
        <v>2.9083195045593868E-3</v>
      </c>
    </row>
    <row r="105" spans="2:11" x14ac:dyDescent="0.2">
      <c r="B105">
        <f>+'Aggregate Screens'!A100</f>
        <v>915</v>
      </c>
      <c r="C105" t="str">
        <f>+'Aggregate Screens'!B100</f>
        <v>LOURDES COUNSELING CENTER</v>
      </c>
      <c r="D105" s="10">
        <f>ROUND(+'Aggregate Screens'!S100,0)</f>
        <v>279439</v>
      </c>
      <c r="E105" s="13">
        <f>ROUND(+'Aggregate Screens'!AN100,0)</f>
        <v>846</v>
      </c>
      <c r="F105" s="11">
        <f t="shared" si="3"/>
        <v>330.31</v>
      </c>
      <c r="G105" s="10">
        <f>ROUND(+'Aggregate Screens'!S205,0)</f>
        <v>239350</v>
      </c>
      <c r="H105" s="13">
        <f>ROUND(+'Aggregate Screens'!AN205,0)</f>
        <v>744</v>
      </c>
      <c r="I105" s="11">
        <f t="shared" si="4"/>
        <v>321.70999999999998</v>
      </c>
      <c r="K105" s="12">
        <f t="shared" si="5"/>
        <v>-2.6036147861100201E-2</v>
      </c>
    </row>
    <row r="106" spans="2:11" x14ac:dyDescent="0.2">
      <c r="B106">
        <f>+'Aggregate Screens'!A101</f>
        <v>919</v>
      </c>
      <c r="C106" t="str">
        <f>+'Aggregate Screens'!B101</f>
        <v>NAVOS</v>
      </c>
      <c r="D106" s="10">
        <f>ROUND(+'Aggregate Screens'!S101,0)</f>
        <v>587971</v>
      </c>
      <c r="E106" s="13">
        <f>ROUND(+'Aggregate Screens'!AN101,0)</f>
        <v>962</v>
      </c>
      <c r="F106" s="11">
        <f t="shared" si="3"/>
        <v>611.20000000000005</v>
      </c>
      <c r="G106" s="10">
        <f>ROUND(+'Aggregate Screens'!S206,0)</f>
        <v>536066</v>
      </c>
      <c r="H106" s="13">
        <f>ROUND(+'Aggregate Screens'!AN206,0)</f>
        <v>1090</v>
      </c>
      <c r="I106" s="11">
        <f t="shared" si="4"/>
        <v>491.8</v>
      </c>
      <c r="K106" s="12">
        <f t="shared" si="5"/>
        <v>-0.19535340314136129</v>
      </c>
    </row>
    <row r="107" spans="2:11" x14ac:dyDescent="0.2">
      <c r="B107">
        <f>+'Aggregate Screens'!A102</f>
        <v>921</v>
      </c>
      <c r="C107" t="str">
        <f>+'Aggregate Screens'!B102</f>
        <v>Cascade Behavioral Health</v>
      </c>
      <c r="D107" s="10">
        <f>ROUND(+'Aggregate Screens'!S102,0)</f>
        <v>0</v>
      </c>
      <c r="E107" s="13">
        <f>ROUND(+'Aggregate Screens'!AN102,0)</f>
        <v>0</v>
      </c>
      <c r="F107" s="11" t="str">
        <f t="shared" si="3"/>
        <v/>
      </c>
      <c r="G107" s="10">
        <f>ROUND(+'Aggregate Screens'!S207,0)</f>
        <v>30271</v>
      </c>
      <c r="H107" s="13">
        <f>ROUND(+'Aggregate Screens'!AN207,0)</f>
        <v>93</v>
      </c>
      <c r="I107" s="11">
        <f t="shared" si="4"/>
        <v>325.49</v>
      </c>
      <c r="K107" s="12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7"/>
  <sheetViews>
    <sheetView topLeftCell="A61" zoomScale="75" workbookViewId="0">
      <selection activeCell="A11" sqref="A11:XFD107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1.44140625" bestFit="1" customWidth="1"/>
    <col min="5" max="5" width="7.88671875" bestFit="1" customWidth="1"/>
    <col min="6" max="6" width="8.88671875" bestFit="1" customWidth="1"/>
    <col min="7" max="7" width="11.44140625" bestFit="1" customWidth="1"/>
    <col min="8" max="8" width="7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9" t="s">
        <v>39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4"/>
      <c r="F2" s="2"/>
      <c r="K2" s="5" t="s">
        <v>71</v>
      </c>
    </row>
    <row r="3" spans="1:11" x14ac:dyDescent="0.2">
      <c r="A3" s="4"/>
      <c r="D3" s="3"/>
      <c r="F3" s="2"/>
      <c r="K3">
        <v>24</v>
      </c>
    </row>
    <row r="4" spans="1:11" x14ac:dyDescent="0.2">
      <c r="A4" s="7" t="s">
        <v>29</v>
      </c>
      <c r="B4" s="6"/>
      <c r="C4" s="6"/>
      <c r="D4" s="6"/>
      <c r="E4" s="7"/>
      <c r="F4" s="6"/>
      <c r="G4" s="6"/>
      <c r="H4" s="6"/>
      <c r="I4" s="6"/>
    </row>
    <row r="5" spans="1:11" x14ac:dyDescent="0.2">
      <c r="A5" s="7" t="s">
        <v>66</v>
      </c>
      <c r="B5" s="6"/>
      <c r="C5" s="6"/>
      <c r="D5" s="6"/>
      <c r="E5" s="7"/>
      <c r="F5" s="6"/>
      <c r="G5" s="6"/>
      <c r="H5" s="6"/>
      <c r="I5" s="6"/>
    </row>
    <row r="7" spans="1:11" x14ac:dyDescent="0.2">
      <c r="E7" s="77">
        <f>ROUND(+'Aggregate Screens'!C5,0)</f>
        <v>2012</v>
      </c>
      <c r="F7" s="5">
        <f>+E7</f>
        <v>2012</v>
      </c>
      <c r="G7" s="5"/>
      <c r="H7" s="2">
        <f>+F7+1</f>
        <v>2013</v>
      </c>
      <c r="I7" s="5">
        <f>+H7</f>
        <v>2013</v>
      </c>
    </row>
    <row r="8" spans="1:11" x14ac:dyDescent="0.2">
      <c r="A8" s="5"/>
      <c r="B8" s="5"/>
      <c r="C8" s="5"/>
      <c r="D8" s="2" t="s">
        <v>40</v>
      </c>
      <c r="F8" s="14" t="s">
        <v>182</v>
      </c>
      <c r="G8" s="2" t="s">
        <v>40</v>
      </c>
      <c r="I8" s="14" t="s">
        <v>182</v>
      </c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41</v>
      </c>
      <c r="E9" s="2" t="s">
        <v>3</v>
      </c>
      <c r="F9" s="2" t="s">
        <v>3</v>
      </c>
      <c r="G9" s="2" t="s">
        <v>41</v>
      </c>
      <c r="H9" s="2" t="s">
        <v>3</v>
      </c>
      <c r="I9" s="2" t="s">
        <v>3</v>
      </c>
      <c r="K9" s="5" t="s">
        <v>181</v>
      </c>
    </row>
    <row r="10" spans="1:11" x14ac:dyDescent="0.2">
      <c r="A10" s="10"/>
      <c r="B10" s="10">
        <f>+'Aggregate Screens'!A5</f>
        <v>1</v>
      </c>
      <c r="C10" s="10" t="str">
        <f>+'Aggregate Screens'!B5</f>
        <v>SWEDISH MEDICAL CENTER - FIRST HILL</v>
      </c>
      <c r="D10" s="10">
        <f>ROUND(SUM('Aggregate Screens'!T5:U5),0)</f>
        <v>197310268</v>
      </c>
      <c r="E10" s="13">
        <f>ROUND(+'Aggregate Screens'!AN5,0)</f>
        <v>69385</v>
      </c>
      <c r="F10" s="11">
        <f>IF(D10=0,"",IF(E10=0,"",ROUND(D10/E10,2)))</f>
        <v>2843.7</v>
      </c>
      <c r="G10" s="10">
        <f>ROUND(SUM('Aggregate Screens'!T110:U110),0)</f>
        <v>125204662</v>
      </c>
      <c r="H10" s="13">
        <f>ROUND(+'Aggregate Screens'!AN110,0)</f>
        <v>67759</v>
      </c>
      <c r="I10" s="11">
        <f>IF(G10=0,"",IF(H10=0,"",ROUND(G10/H10,2)))</f>
        <v>1847.79</v>
      </c>
      <c r="K10" s="12">
        <f>IF(D10=0,"",IF(E10=0,"",IF(G10=0,"",IF(H10=0,"",+I10/F10-1))))</f>
        <v>-0.35021626753876989</v>
      </c>
    </row>
    <row r="11" spans="1:11" x14ac:dyDescent="0.2">
      <c r="A11" s="10"/>
      <c r="B11" s="10">
        <f>+'Aggregate Screens'!A6</f>
        <v>3</v>
      </c>
      <c r="C11" s="10" t="str">
        <f>+'Aggregate Screens'!B6</f>
        <v>SWEDISH MEDICAL CENTER - CHERRY HILL</v>
      </c>
      <c r="D11" s="10">
        <f>ROUND(SUM('Aggregate Screens'!T6:U6),0)</f>
        <v>74686026</v>
      </c>
      <c r="E11" s="13">
        <f>ROUND(+'Aggregate Screens'!AN6,0)</f>
        <v>24129</v>
      </c>
      <c r="F11" s="11">
        <f t="shared" ref="F11:F74" si="0">IF(D11=0,"",IF(E11=0,"",ROUND(D11/E11,2)))</f>
        <v>3095.28</v>
      </c>
      <c r="G11" s="10">
        <f>ROUND(SUM('Aggregate Screens'!T111:U111),0)</f>
        <v>54279994</v>
      </c>
      <c r="H11" s="13">
        <f>ROUND(+'Aggregate Screens'!AN111,0)</f>
        <v>28415</v>
      </c>
      <c r="I11" s="11">
        <f t="shared" ref="I11:I74" si="1">IF(G11=0,"",IF(H11=0,"",ROUND(G11/H11,2)))</f>
        <v>1910.26</v>
      </c>
      <c r="K11" s="12">
        <f t="shared" ref="K11:K74" si="2">IF(D11=0,"",IF(E11=0,"",IF(G11=0,"",IF(H11=0,"",+I11/F11-1))))</f>
        <v>-0.38284743221937922</v>
      </c>
    </row>
    <row r="12" spans="1:11" x14ac:dyDescent="0.2">
      <c r="A12" s="10"/>
      <c r="B12" s="10">
        <f>+'Aggregate Screens'!A7</f>
        <v>8</v>
      </c>
      <c r="C12" s="10" t="str">
        <f>+'Aggregate Screens'!B7</f>
        <v>KLICKITAT VALLEY HEALTH</v>
      </c>
      <c r="D12" s="10">
        <f>ROUND(SUM('Aggregate Screens'!T7:U7),0)</f>
        <v>2431079</v>
      </c>
      <c r="E12" s="13">
        <f>ROUND(+'Aggregate Screens'!AN7,0)</f>
        <v>1777</v>
      </c>
      <c r="F12" s="11">
        <f t="shared" si="0"/>
        <v>1368.08</v>
      </c>
      <c r="G12" s="10">
        <f>ROUND(SUM('Aggregate Screens'!T112:U112),0)</f>
        <v>2604623</v>
      </c>
      <c r="H12" s="13">
        <f>ROUND(+'Aggregate Screens'!AN112,0)</f>
        <v>1281</v>
      </c>
      <c r="I12" s="11">
        <f t="shared" si="1"/>
        <v>2033.27</v>
      </c>
      <c r="K12" s="12">
        <f t="shared" si="2"/>
        <v>0.48622156599029309</v>
      </c>
    </row>
    <row r="13" spans="1:11" x14ac:dyDescent="0.2">
      <c r="A13" s="10"/>
      <c r="B13" s="10">
        <f>+'Aggregate Screens'!A8</f>
        <v>10</v>
      </c>
      <c r="C13" s="10" t="str">
        <f>+'Aggregate Screens'!B8</f>
        <v>VIRGINIA MASON MEDICAL CENTER</v>
      </c>
      <c r="D13" s="10">
        <f>ROUND(SUM('Aggregate Screens'!T8:U8),0)</f>
        <v>50863663</v>
      </c>
      <c r="E13" s="13">
        <f>ROUND(+'Aggregate Screens'!AN8,0)</f>
        <v>72231</v>
      </c>
      <c r="F13" s="11">
        <f t="shared" si="0"/>
        <v>704.18</v>
      </c>
      <c r="G13" s="10">
        <f>ROUND(SUM('Aggregate Screens'!T113:U113),0)</f>
        <v>50763565</v>
      </c>
      <c r="H13" s="13">
        <f>ROUND(+'Aggregate Screens'!AN113,0)</f>
        <v>70317</v>
      </c>
      <c r="I13" s="11">
        <f t="shared" si="1"/>
        <v>721.92</v>
      </c>
      <c r="K13" s="12">
        <f t="shared" si="2"/>
        <v>2.5192422392002145E-2</v>
      </c>
    </row>
    <row r="14" spans="1:11" x14ac:dyDescent="0.2">
      <c r="A14" s="10"/>
      <c r="B14" s="10">
        <f>+'Aggregate Screens'!A9</f>
        <v>14</v>
      </c>
      <c r="C14" s="10" t="str">
        <f>+'Aggregate Screens'!B9</f>
        <v>SEATTLE CHILDRENS HOSPITAL</v>
      </c>
      <c r="D14" s="10">
        <f>ROUND(SUM('Aggregate Screens'!T9:U9),0)</f>
        <v>171927693</v>
      </c>
      <c r="E14" s="13">
        <f>ROUND(+'Aggregate Screens'!AN9,0)</f>
        <v>30610</v>
      </c>
      <c r="F14" s="11">
        <f t="shared" si="0"/>
        <v>5616.72</v>
      </c>
      <c r="G14" s="10">
        <f>ROUND(SUM('Aggregate Screens'!T114:U114),0)</f>
        <v>199173246</v>
      </c>
      <c r="H14" s="13">
        <f>ROUND(+'Aggregate Screens'!AN114,0)</f>
        <v>31340</v>
      </c>
      <c r="I14" s="11">
        <f t="shared" si="1"/>
        <v>6355.24</v>
      </c>
      <c r="K14" s="12">
        <f t="shared" si="2"/>
        <v>0.13148599182440979</v>
      </c>
    </row>
    <row r="15" spans="1:11" x14ac:dyDescent="0.2">
      <c r="A15" s="10"/>
      <c r="B15" s="10">
        <f>+'Aggregate Screens'!A10</f>
        <v>20</v>
      </c>
      <c r="C15" s="10" t="str">
        <f>+'Aggregate Screens'!B10</f>
        <v>GROUP HEALTH CENTRAL HOSPITAL</v>
      </c>
      <c r="D15" s="10">
        <f>ROUND(SUM('Aggregate Screens'!T10:U10),0)</f>
        <v>3263126</v>
      </c>
      <c r="E15" s="13">
        <f>ROUND(+'Aggregate Screens'!AN10,0)</f>
        <v>1260</v>
      </c>
      <c r="F15" s="11">
        <f t="shared" si="0"/>
        <v>2589.7800000000002</v>
      </c>
      <c r="G15" s="10">
        <f>ROUND(SUM('Aggregate Screens'!T115:U115),0)</f>
        <v>3263126</v>
      </c>
      <c r="H15" s="13">
        <f>ROUND(+'Aggregate Screens'!AN115,0)</f>
        <v>1104</v>
      </c>
      <c r="I15" s="11">
        <f t="shared" si="1"/>
        <v>2955.73</v>
      </c>
      <c r="K15" s="12">
        <f t="shared" si="2"/>
        <v>0.14130543907204474</v>
      </c>
    </row>
    <row r="16" spans="1:11" x14ac:dyDescent="0.2">
      <c r="A16" s="10"/>
      <c r="B16" s="10">
        <f>+'Aggregate Screens'!A11</f>
        <v>21</v>
      </c>
      <c r="C16" s="10" t="str">
        <f>+'Aggregate Screens'!B11</f>
        <v>NEWPORT HOSPITAL AND HEALTH SERVICES</v>
      </c>
      <c r="D16" s="10">
        <f>ROUND(SUM('Aggregate Screens'!T11:U11),0)</f>
        <v>2500177</v>
      </c>
      <c r="E16" s="13">
        <f>ROUND(+'Aggregate Screens'!AN11,0)</f>
        <v>1991</v>
      </c>
      <c r="F16" s="11">
        <f t="shared" si="0"/>
        <v>1255.74</v>
      </c>
      <c r="G16" s="10">
        <f>ROUND(SUM('Aggregate Screens'!T116:U116),0)</f>
        <v>2385677</v>
      </c>
      <c r="H16" s="13">
        <f>ROUND(+'Aggregate Screens'!AN116,0)</f>
        <v>1924</v>
      </c>
      <c r="I16" s="11">
        <f t="shared" si="1"/>
        <v>1239.96</v>
      </c>
      <c r="K16" s="12">
        <f t="shared" si="2"/>
        <v>-1.2566295570739183E-2</v>
      </c>
    </row>
    <row r="17" spans="1:11" x14ac:dyDescent="0.2">
      <c r="A17" s="10"/>
      <c r="B17" s="10">
        <f>+'Aggregate Screens'!A12</f>
        <v>22</v>
      </c>
      <c r="C17" s="10" t="str">
        <f>+'Aggregate Screens'!B12</f>
        <v>LOURDES MEDICAL CENTER</v>
      </c>
      <c r="D17" s="10">
        <f>ROUND(SUM('Aggregate Screens'!T12:U12),0)</f>
        <v>6083642</v>
      </c>
      <c r="E17" s="13">
        <f>ROUND(+'Aggregate Screens'!AN12,0)</f>
        <v>5695</v>
      </c>
      <c r="F17" s="11">
        <f t="shared" si="0"/>
        <v>1068.24</v>
      </c>
      <c r="G17" s="10">
        <f>ROUND(SUM('Aggregate Screens'!T117:U117),0)</f>
        <v>5968168</v>
      </c>
      <c r="H17" s="13">
        <f>ROUND(+'Aggregate Screens'!AN117,0)</f>
        <v>7861</v>
      </c>
      <c r="I17" s="11">
        <f t="shared" si="1"/>
        <v>759.21</v>
      </c>
      <c r="K17" s="12">
        <f t="shared" si="2"/>
        <v>-0.28928892383733995</v>
      </c>
    </row>
    <row r="18" spans="1:11" x14ac:dyDescent="0.2">
      <c r="A18" s="10"/>
      <c r="B18" s="10">
        <f>+'Aggregate Screens'!A13</f>
        <v>23</v>
      </c>
      <c r="C18" s="10" t="str">
        <f>+'Aggregate Screens'!B13</f>
        <v>THREE RIVERS HOSPITAL</v>
      </c>
      <c r="D18" s="10">
        <f>ROUND(SUM('Aggregate Screens'!T13:U13),0)</f>
        <v>792656</v>
      </c>
      <c r="E18" s="13">
        <f>ROUND(+'Aggregate Screens'!AN13,0)</f>
        <v>875</v>
      </c>
      <c r="F18" s="11">
        <f t="shared" si="0"/>
        <v>905.89</v>
      </c>
      <c r="G18" s="10">
        <f>ROUND(SUM('Aggregate Screens'!T118:U118),0)</f>
        <v>623554</v>
      </c>
      <c r="H18" s="13">
        <f>ROUND(+'Aggregate Screens'!AN118,0)</f>
        <v>943</v>
      </c>
      <c r="I18" s="11">
        <f t="shared" si="1"/>
        <v>661.24</v>
      </c>
      <c r="K18" s="12">
        <f t="shared" si="2"/>
        <v>-0.2700659020410866</v>
      </c>
    </row>
    <row r="19" spans="1:11" x14ac:dyDescent="0.2">
      <c r="A19" s="10"/>
      <c r="B19" s="10">
        <f>+'Aggregate Screens'!A14</f>
        <v>26</v>
      </c>
      <c r="C19" s="10" t="str">
        <f>+'Aggregate Screens'!B14</f>
        <v>PEACEHEALTH ST JOHN MEDICAL CENTER</v>
      </c>
      <c r="D19" s="10">
        <f>ROUND(SUM('Aggregate Screens'!T14:U14),0)</f>
        <v>47072973</v>
      </c>
      <c r="E19" s="13">
        <f>ROUND(+'Aggregate Screens'!AN14,0)</f>
        <v>22828</v>
      </c>
      <c r="F19" s="11">
        <f t="shared" si="0"/>
        <v>2062.0700000000002</v>
      </c>
      <c r="G19" s="10">
        <f>ROUND(SUM('Aggregate Screens'!T119:U119),0)</f>
        <v>51420586</v>
      </c>
      <c r="H19" s="13">
        <f>ROUND(+'Aggregate Screens'!AN119,0)</f>
        <v>21531</v>
      </c>
      <c r="I19" s="11">
        <f t="shared" si="1"/>
        <v>2388.21</v>
      </c>
      <c r="K19" s="12">
        <f t="shared" si="2"/>
        <v>0.15816145911632473</v>
      </c>
    </row>
    <row r="20" spans="1:11" x14ac:dyDescent="0.2">
      <c r="A20" s="10"/>
      <c r="B20" s="10">
        <f>+'Aggregate Screens'!A15</f>
        <v>29</v>
      </c>
      <c r="C20" s="10" t="str">
        <f>+'Aggregate Screens'!B15</f>
        <v>HARBORVIEW MEDICAL CENTER</v>
      </c>
      <c r="D20" s="10">
        <f>ROUND(SUM('Aggregate Screens'!T15:U15),0)</f>
        <v>110138000</v>
      </c>
      <c r="E20" s="13">
        <f>ROUND(+'Aggregate Screens'!AN15,0)</f>
        <v>43704</v>
      </c>
      <c r="F20" s="11">
        <f t="shared" si="0"/>
        <v>2520.09</v>
      </c>
      <c r="G20" s="10">
        <f>ROUND(SUM('Aggregate Screens'!T120:U120),0)</f>
        <v>115507000</v>
      </c>
      <c r="H20" s="13">
        <f>ROUND(+'Aggregate Screens'!AN120,0)</f>
        <v>42448</v>
      </c>
      <c r="I20" s="11">
        <f t="shared" si="1"/>
        <v>2721.14</v>
      </c>
      <c r="K20" s="12">
        <f t="shared" si="2"/>
        <v>7.9778896785432263E-2</v>
      </c>
    </row>
    <row r="21" spans="1:11" x14ac:dyDescent="0.2">
      <c r="A21" s="10"/>
      <c r="B21" s="10">
        <f>+'Aggregate Screens'!A16</f>
        <v>32</v>
      </c>
      <c r="C21" s="10" t="str">
        <f>+'Aggregate Screens'!B16</f>
        <v>ST JOSEPH MEDICAL CENTER</v>
      </c>
      <c r="D21" s="10">
        <f>ROUND(SUM('Aggregate Screens'!T16:U16),0)</f>
        <v>74024673</v>
      </c>
      <c r="E21" s="13">
        <f>ROUND(+'Aggregate Screens'!AN16,0)</f>
        <v>45992</v>
      </c>
      <c r="F21" s="11">
        <f t="shared" si="0"/>
        <v>1609.51</v>
      </c>
      <c r="G21" s="10">
        <f>ROUND(SUM('Aggregate Screens'!T121:U121),0)</f>
        <v>87650844</v>
      </c>
      <c r="H21" s="13">
        <f>ROUND(+'Aggregate Screens'!AN121,0)</f>
        <v>43782</v>
      </c>
      <c r="I21" s="11">
        <f t="shared" si="1"/>
        <v>2001.98</v>
      </c>
      <c r="K21" s="12">
        <f t="shared" si="2"/>
        <v>0.24384439984840101</v>
      </c>
    </row>
    <row r="22" spans="1:11" x14ac:dyDescent="0.2">
      <c r="A22" s="10"/>
      <c r="B22" s="10">
        <f>+'Aggregate Screens'!A17</f>
        <v>35</v>
      </c>
      <c r="C22" s="10" t="str">
        <f>+'Aggregate Screens'!B17</f>
        <v>ST ELIZABETH HOSPITAL</v>
      </c>
      <c r="D22" s="10">
        <f>ROUND(SUM('Aggregate Screens'!T17:U17),0)</f>
        <v>7336192</v>
      </c>
      <c r="E22" s="13">
        <f>ROUND(+'Aggregate Screens'!AN17,0)</f>
        <v>3807</v>
      </c>
      <c r="F22" s="11">
        <f t="shared" si="0"/>
        <v>1927.03</v>
      </c>
      <c r="G22" s="10">
        <f>ROUND(SUM('Aggregate Screens'!T122:U122),0)</f>
        <v>8157998</v>
      </c>
      <c r="H22" s="13">
        <f>ROUND(+'Aggregate Screens'!AN122,0)</f>
        <v>3457</v>
      </c>
      <c r="I22" s="11">
        <f t="shared" si="1"/>
        <v>2359.85</v>
      </c>
      <c r="K22" s="12">
        <f t="shared" si="2"/>
        <v>0.22460470257339016</v>
      </c>
    </row>
    <row r="23" spans="1:11" x14ac:dyDescent="0.2">
      <c r="A23" s="10"/>
      <c r="B23" s="10">
        <f>+'Aggregate Screens'!A18</f>
        <v>37</v>
      </c>
      <c r="C23" s="10" t="str">
        <f>+'Aggregate Screens'!B18</f>
        <v>DEACONESS HOSPITAL</v>
      </c>
      <c r="D23" s="10">
        <f>ROUND(SUM('Aggregate Screens'!T18:U18),0)</f>
        <v>26847353</v>
      </c>
      <c r="E23" s="13">
        <f>ROUND(+'Aggregate Screens'!AN18,0)</f>
        <v>24589</v>
      </c>
      <c r="F23" s="11">
        <f t="shared" si="0"/>
        <v>1091.8399999999999</v>
      </c>
      <c r="G23" s="10">
        <f>ROUND(SUM('Aggregate Screens'!T123:U123),0)</f>
        <v>24798697</v>
      </c>
      <c r="H23" s="13">
        <f>ROUND(+'Aggregate Screens'!AN123,0)</f>
        <v>23505</v>
      </c>
      <c r="I23" s="11">
        <f t="shared" si="1"/>
        <v>1055.04</v>
      </c>
      <c r="K23" s="12">
        <f t="shared" si="2"/>
        <v>-3.3704572098475882E-2</v>
      </c>
    </row>
    <row r="24" spans="1:11" x14ac:dyDescent="0.2">
      <c r="A24" s="10"/>
      <c r="B24" s="10">
        <f>+'Aggregate Screens'!A19</f>
        <v>38</v>
      </c>
      <c r="C24" s="10" t="str">
        <f>+'Aggregate Screens'!B19</f>
        <v>OLYMPIC MEDICAL CENTER</v>
      </c>
      <c r="D24" s="10">
        <f>ROUND(SUM('Aggregate Screens'!T19:U19),0)</f>
        <v>6545477</v>
      </c>
      <c r="E24" s="13">
        <f>ROUND(+'Aggregate Screens'!AN19,0)</f>
        <v>12477</v>
      </c>
      <c r="F24" s="11">
        <f t="shared" si="0"/>
        <v>524.6</v>
      </c>
      <c r="G24" s="10">
        <f>ROUND(SUM('Aggregate Screens'!T124:U124),0)</f>
        <v>9016121</v>
      </c>
      <c r="H24" s="13">
        <f>ROUND(+'Aggregate Screens'!AN124,0)</f>
        <v>12980</v>
      </c>
      <c r="I24" s="11">
        <f t="shared" si="1"/>
        <v>694.62</v>
      </c>
      <c r="K24" s="12">
        <f t="shared" si="2"/>
        <v>0.32409454822722061</v>
      </c>
    </row>
    <row r="25" spans="1:11" x14ac:dyDescent="0.2">
      <c r="A25" s="10"/>
      <c r="B25" s="10">
        <f>+'Aggregate Screens'!A20</f>
        <v>39</v>
      </c>
      <c r="C25" s="10" t="str">
        <f>+'Aggregate Screens'!B20</f>
        <v>TRIOS HEALTH</v>
      </c>
      <c r="D25" s="10">
        <f>ROUND(SUM('Aggregate Screens'!T20:U20),0)</f>
        <v>13087015</v>
      </c>
      <c r="E25" s="13">
        <f>ROUND(+'Aggregate Screens'!AN20,0)</f>
        <v>13397</v>
      </c>
      <c r="F25" s="11">
        <f t="shared" si="0"/>
        <v>976.86</v>
      </c>
      <c r="G25" s="10">
        <f>ROUND(SUM('Aggregate Screens'!T125:U125),0)</f>
        <v>14108283</v>
      </c>
      <c r="H25" s="13">
        <f>ROUND(+'Aggregate Screens'!AN125,0)</f>
        <v>13307</v>
      </c>
      <c r="I25" s="11">
        <f t="shared" si="1"/>
        <v>1060.22</v>
      </c>
      <c r="K25" s="12">
        <f t="shared" si="2"/>
        <v>8.5334643654157105E-2</v>
      </c>
    </row>
    <row r="26" spans="1:11" x14ac:dyDescent="0.2">
      <c r="A26" s="10"/>
      <c r="B26" s="10">
        <f>+'Aggregate Screens'!A21</f>
        <v>43</v>
      </c>
      <c r="C26" s="10" t="str">
        <f>+'Aggregate Screens'!B21</f>
        <v>WALLA WALLA GENERAL HOSPITAL</v>
      </c>
      <c r="D26" s="10">
        <f>ROUND(SUM('Aggregate Screens'!T21:U21),0)</f>
        <v>0</v>
      </c>
      <c r="E26" s="13">
        <f>ROUND(+'Aggregate Screens'!AN21,0)</f>
        <v>0</v>
      </c>
      <c r="F26" s="11" t="str">
        <f t="shared" si="0"/>
        <v/>
      </c>
      <c r="G26" s="10">
        <f>ROUND(SUM('Aggregate Screens'!T126:U126),0)</f>
        <v>0</v>
      </c>
      <c r="H26" s="13">
        <f>ROUND(+'Aggregate Screens'!AN126,0)</f>
        <v>0</v>
      </c>
      <c r="I26" s="11" t="str">
        <f t="shared" si="1"/>
        <v/>
      </c>
      <c r="K26" s="12" t="str">
        <f t="shared" si="2"/>
        <v/>
      </c>
    </row>
    <row r="27" spans="1:11" x14ac:dyDescent="0.2">
      <c r="A27" s="10"/>
      <c r="B27" s="10">
        <f>+'Aggregate Screens'!A22</f>
        <v>45</v>
      </c>
      <c r="C27" s="10" t="str">
        <f>+'Aggregate Screens'!B22</f>
        <v>COLUMBIA BASIN HOSPITAL</v>
      </c>
      <c r="D27" s="10">
        <f>ROUND(SUM('Aggregate Screens'!T22:U22),0)</f>
        <v>1150610</v>
      </c>
      <c r="E27" s="13">
        <f>ROUND(+'Aggregate Screens'!AN22,0)</f>
        <v>1016</v>
      </c>
      <c r="F27" s="11">
        <f t="shared" si="0"/>
        <v>1132.49</v>
      </c>
      <c r="G27" s="10">
        <f>ROUND(SUM('Aggregate Screens'!T127:U127),0)</f>
        <v>1094323</v>
      </c>
      <c r="H27" s="13">
        <f>ROUND(+'Aggregate Screens'!AN127,0)</f>
        <v>1075</v>
      </c>
      <c r="I27" s="11">
        <f t="shared" si="1"/>
        <v>1017.97</v>
      </c>
      <c r="K27" s="12">
        <f t="shared" si="2"/>
        <v>-0.10112230571572378</v>
      </c>
    </row>
    <row r="28" spans="1:11" x14ac:dyDescent="0.2">
      <c r="A28" s="10"/>
      <c r="B28" s="10">
        <f>+'Aggregate Screens'!A23</f>
        <v>46</v>
      </c>
      <c r="C28" s="10" t="str">
        <f>+'Aggregate Screens'!B23</f>
        <v>PMH MEDICAL CENTER</v>
      </c>
      <c r="D28" s="10">
        <f>ROUND(SUM('Aggregate Screens'!T23:U23),0)</f>
        <v>2939080</v>
      </c>
      <c r="E28" s="13">
        <f>ROUND(+'Aggregate Screens'!AN23,0)</f>
        <v>2055</v>
      </c>
      <c r="F28" s="11">
        <f t="shared" si="0"/>
        <v>1430.21</v>
      </c>
      <c r="G28" s="10">
        <f>ROUND(SUM('Aggregate Screens'!T128:U128),0)</f>
        <v>3298904</v>
      </c>
      <c r="H28" s="13">
        <f>ROUND(+'Aggregate Screens'!AN128,0)</f>
        <v>2094</v>
      </c>
      <c r="I28" s="11">
        <f t="shared" si="1"/>
        <v>1575.41</v>
      </c>
      <c r="K28" s="12">
        <f t="shared" si="2"/>
        <v>0.10152355248529932</v>
      </c>
    </row>
    <row r="29" spans="1:11" x14ac:dyDescent="0.2">
      <c r="A29" s="10"/>
      <c r="B29" s="10">
        <f>+'Aggregate Screens'!A24</f>
        <v>50</v>
      </c>
      <c r="C29" s="10" t="str">
        <f>+'Aggregate Screens'!B24</f>
        <v>PROVIDENCE ST MARY MEDICAL CENTER</v>
      </c>
      <c r="D29" s="10">
        <f>ROUND(SUM('Aggregate Screens'!T24:U24),0)</f>
        <v>27872771</v>
      </c>
      <c r="E29" s="13">
        <f>ROUND(+'Aggregate Screens'!AN24,0)</f>
        <v>23451</v>
      </c>
      <c r="F29" s="11">
        <f t="shared" si="0"/>
        <v>1188.55</v>
      </c>
      <c r="G29" s="10">
        <f>ROUND(SUM('Aggregate Screens'!T129:U129),0)</f>
        <v>20500254</v>
      </c>
      <c r="H29" s="13">
        <f>ROUND(+'Aggregate Screens'!AN129,0)</f>
        <v>9836</v>
      </c>
      <c r="I29" s="11">
        <f t="shared" si="1"/>
        <v>2084.21</v>
      </c>
      <c r="K29" s="12">
        <f t="shared" si="2"/>
        <v>0.7535736822178285</v>
      </c>
    </row>
    <row r="30" spans="1:11" x14ac:dyDescent="0.2">
      <c r="A30" s="10"/>
      <c r="B30" s="10">
        <f>+'Aggregate Screens'!A25</f>
        <v>54</v>
      </c>
      <c r="C30" s="10" t="str">
        <f>+'Aggregate Screens'!B25</f>
        <v>FORKS COMMUNITY HOSPITAL</v>
      </c>
      <c r="D30" s="10">
        <f>ROUND(SUM('Aggregate Screens'!T25:U25),0)</f>
        <v>0</v>
      </c>
      <c r="E30" s="13">
        <f>ROUND(+'Aggregate Screens'!AN25,0)</f>
        <v>0</v>
      </c>
      <c r="F30" s="11" t="str">
        <f t="shared" si="0"/>
        <v/>
      </c>
      <c r="G30" s="10">
        <f>ROUND(SUM('Aggregate Screens'!T130:U130),0)</f>
        <v>0</v>
      </c>
      <c r="H30" s="13">
        <f>ROUND(+'Aggregate Screens'!AN130,0)</f>
        <v>0</v>
      </c>
      <c r="I30" s="11" t="str">
        <f t="shared" si="1"/>
        <v/>
      </c>
      <c r="K30" s="12" t="str">
        <f t="shared" si="2"/>
        <v/>
      </c>
    </row>
    <row r="31" spans="1:11" x14ac:dyDescent="0.2">
      <c r="A31" s="10"/>
      <c r="B31" s="10">
        <f>+'Aggregate Screens'!A26</f>
        <v>56</v>
      </c>
      <c r="C31" s="10" t="str">
        <f>+'Aggregate Screens'!B26</f>
        <v>WILLAPA HARBOR HOSPITAL</v>
      </c>
      <c r="D31" s="10">
        <f>ROUND(SUM('Aggregate Screens'!T26:U26),0)</f>
        <v>1299704</v>
      </c>
      <c r="E31" s="13">
        <f>ROUND(+'Aggregate Screens'!AN26,0)</f>
        <v>1945</v>
      </c>
      <c r="F31" s="11">
        <f t="shared" si="0"/>
        <v>668.23</v>
      </c>
      <c r="G31" s="10">
        <f>ROUND(SUM('Aggregate Screens'!T131:U131),0)</f>
        <v>1586414</v>
      </c>
      <c r="H31" s="13">
        <f>ROUND(+'Aggregate Screens'!AN131,0)</f>
        <v>1010</v>
      </c>
      <c r="I31" s="11">
        <f t="shared" si="1"/>
        <v>1570.71</v>
      </c>
      <c r="K31" s="12">
        <f t="shared" si="2"/>
        <v>1.350552953324454</v>
      </c>
    </row>
    <row r="32" spans="1:11" x14ac:dyDescent="0.2">
      <c r="A32" s="10"/>
      <c r="B32" s="10">
        <f>+'Aggregate Screens'!A27</f>
        <v>58</v>
      </c>
      <c r="C32" s="10" t="str">
        <f>+'Aggregate Screens'!B27</f>
        <v>YAKIMA VALLEY MEMORIAL HOSPITAL</v>
      </c>
      <c r="D32" s="10">
        <f>ROUND(SUM('Aggregate Screens'!T27:U27),0)</f>
        <v>37752508</v>
      </c>
      <c r="E32" s="13">
        <f>ROUND(+'Aggregate Screens'!AN27,0)</f>
        <v>34726</v>
      </c>
      <c r="F32" s="11">
        <f t="shared" si="0"/>
        <v>1087.1500000000001</v>
      </c>
      <c r="G32" s="10">
        <f>ROUND(SUM('Aggregate Screens'!T132:U132),0)</f>
        <v>38669147</v>
      </c>
      <c r="H32" s="13">
        <f>ROUND(+'Aggregate Screens'!AN132,0)</f>
        <v>33150</v>
      </c>
      <c r="I32" s="11">
        <f t="shared" si="1"/>
        <v>1166.49</v>
      </c>
      <c r="K32" s="12">
        <f t="shared" si="2"/>
        <v>7.2979809593892275E-2</v>
      </c>
    </row>
    <row r="33" spans="1:11" x14ac:dyDescent="0.2">
      <c r="A33" s="10"/>
      <c r="B33" s="10">
        <f>+'Aggregate Screens'!A28</f>
        <v>63</v>
      </c>
      <c r="C33" s="10" t="str">
        <f>+'Aggregate Screens'!B28</f>
        <v>GRAYS HARBOR COMMUNITY HOSPITAL</v>
      </c>
      <c r="D33" s="10">
        <f>ROUND(SUM('Aggregate Screens'!T28:U28),0)</f>
        <v>12968589</v>
      </c>
      <c r="E33" s="13">
        <f>ROUND(+'Aggregate Screens'!AN28,0)</f>
        <v>11451</v>
      </c>
      <c r="F33" s="11">
        <f t="shared" si="0"/>
        <v>1132.53</v>
      </c>
      <c r="G33" s="10">
        <f>ROUND(SUM('Aggregate Screens'!T133:U133),0)</f>
        <v>12431347</v>
      </c>
      <c r="H33" s="13">
        <f>ROUND(+'Aggregate Screens'!AN133,0)</f>
        <v>10592</v>
      </c>
      <c r="I33" s="11">
        <f t="shared" si="1"/>
        <v>1173.6500000000001</v>
      </c>
      <c r="K33" s="12">
        <f t="shared" si="2"/>
        <v>3.6308088968945773E-2</v>
      </c>
    </row>
    <row r="34" spans="1:11" x14ac:dyDescent="0.2">
      <c r="A34" s="10"/>
      <c r="B34" s="10">
        <f>+'Aggregate Screens'!A29</f>
        <v>78</v>
      </c>
      <c r="C34" s="10" t="str">
        <f>+'Aggregate Screens'!B29</f>
        <v>SAMARITAN HEALTHCARE</v>
      </c>
      <c r="D34" s="10">
        <f>ROUND(SUM('Aggregate Screens'!T29:U29),0)</f>
        <v>4658347</v>
      </c>
      <c r="E34" s="13">
        <f>ROUND(+'Aggregate Screens'!AN29,0)</f>
        <v>5725</v>
      </c>
      <c r="F34" s="11">
        <f t="shared" si="0"/>
        <v>813.69</v>
      </c>
      <c r="G34" s="10">
        <f>ROUND(SUM('Aggregate Screens'!T134:U134),0)</f>
        <v>5355130</v>
      </c>
      <c r="H34" s="13">
        <f>ROUND(+'Aggregate Screens'!AN134,0)</f>
        <v>5653</v>
      </c>
      <c r="I34" s="11">
        <f t="shared" si="1"/>
        <v>947.31</v>
      </c>
      <c r="K34" s="12">
        <f t="shared" si="2"/>
        <v>0.16421487298602644</v>
      </c>
    </row>
    <row r="35" spans="1:11" x14ac:dyDescent="0.2">
      <c r="A35" s="10"/>
      <c r="B35" s="10">
        <f>+'Aggregate Screens'!A30</f>
        <v>79</v>
      </c>
      <c r="C35" s="10" t="str">
        <f>+'Aggregate Screens'!B30</f>
        <v>OCEAN BEACH HOSPITAL</v>
      </c>
      <c r="D35" s="10">
        <f>ROUND(SUM('Aggregate Screens'!T30:U30),0)</f>
        <v>0</v>
      </c>
      <c r="E35" s="13">
        <f>ROUND(+'Aggregate Screens'!AN30,0)</f>
        <v>0</v>
      </c>
      <c r="F35" s="11" t="str">
        <f t="shared" si="0"/>
        <v/>
      </c>
      <c r="G35" s="10">
        <f>ROUND(SUM('Aggregate Screens'!T135:U135),0)</f>
        <v>1609744</v>
      </c>
      <c r="H35" s="13">
        <f>ROUND(+'Aggregate Screens'!AN135,0)</f>
        <v>1211</v>
      </c>
      <c r="I35" s="11">
        <f t="shared" si="1"/>
        <v>1329.27</v>
      </c>
      <c r="K35" s="12" t="str">
        <f t="shared" si="2"/>
        <v/>
      </c>
    </row>
    <row r="36" spans="1:11" x14ac:dyDescent="0.2">
      <c r="A36" s="10"/>
      <c r="B36" s="10">
        <f>+'Aggregate Screens'!A31</f>
        <v>80</v>
      </c>
      <c r="C36" s="10" t="str">
        <f>+'Aggregate Screens'!B31</f>
        <v>ODESSA MEMORIAL HEALTHCARE CENTER</v>
      </c>
      <c r="D36" s="10">
        <f>ROUND(SUM('Aggregate Screens'!T31:U31),0)</f>
        <v>718159</v>
      </c>
      <c r="E36" s="13">
        <f>ROUND(+'Aggregate Screens'!AN31,0)</f>
        <v>103</v>
      </c>
      <c r="F36" s="11">
        <f t="shared" si="0"/>
        <v>6972.42</v>
      </c>
      <c r="G36" s="10">
        <f>ROUND(SUM('Aggregate Screens'!T136:U136),0)</f>
        <v>759882</v>
      </c>
      <c r="H36" s="13">
        <f>ROUND(+'Aggregate Screens'!AN136,0)</f>
        <v>103</v>
      </c>
      <c r="I36" s="11">
        <f t="shared" si="1"/>
        <v>7377.5</v>
      </c>
      <c r="K36" s="12">
        <f t="shared" si="2"/>
        <v>5.8097475481970307E-2</v>
      </c>
    </row>
    <row r="37" spans="1:11" x14ac:dyDescent="0.2">
      <c r="A37" s="10"/>
      <c r="B37" s="10">
        <f>+'Aggregate Screens'!A32</f>
        <v>81</v>
      </c>
      <c r="C37" s="10" t="str">
        <f>+'Aggregate Screens'!B32</f>
        <v>MULTICARE GOOD SAMARITAN</v>
      </c>
      <c r="D37" s="10">
        <f>ROUND(SUM('Aggregate Screens'!T32:U32),0)</f>
        <v>16059419</v>
      </c>
      <c r="E37" s="13">
        <f>ROUND(+'Aggregate Screens'!AN32,0)</f>
        <v>28945</v>
      </c>
      <c r="F37" s="11">
        <f t="shared" si="0"/>
        <v>554.83000000000004</v>
      </c>
      <c r="G37" s="10">
        <f>ROUND(SUM('Aggregate Screens'!T137:U137),0)</f>
        <v>79285677</v>
      </c>
      <c r="H37" s="13">
        <f>ROUND(+'Aggregate Screens'!AN137,0)</f>
        <v>30512</v>
      </c>
      <c r="I37" s="11">
        <f t="shared" si="1"/>
        <v>2598.5100000000002</v>
      </c>
      <c r="K37" s="12">
        <f t="shared" si="2"/>
        <v>3.6834345655425986</v>
      </c>
    </row>
    <row r="38" spans="1:11" x14ac:dyDescent="0.2">
      <c r="A38" s="10"/>
      <c r="B38" s="10">
        <f>+'Aggregate Screens'!A33</f>
        <v>82</v>
      </c>
      <c r="C38" s="10" t="str">
        <f>+'Aggregate Screens'!B33</f>
        <v>GARFIELD COUNTY MEMORIAL HOSPITAL</v>
      </c>
      <c r="D38" s="10">
        <f>ROUND(SUM('Aggregate Screens'!T33:U33),0)</f>
        <v>247784</v>
      </c>
      <c r="E38" s="13">
        <f>ROUND(+'Aggregate Screens'!AN33,0)</f>
        <v>130</v>
      </c>
      <c r="F38" s="11">
        <f t="shared" si="0"/>
        <v>1906.03</v>
      </c>
      <c r="G38" s="10">
        <f>ROUND(SUM('Aggregate Screens'!T138:U138),0)</f>
        <v>227134</v>
      </c>
      <c r="H38" s="13">
        <f>ROUND(+'Aggregate Screens'!AN138,0)</f>
        <v>131</v>
      </c>
      <c r="I38" s="11">
        <f t="shared" si="1"/>
        <v>1733.85</v>
      </c>
      <c r="K38" s="12">
        <f t="shared" si="2"/>
        <v>-9.0334359899896688E-2</v>
      </c>
    </row>
    <row r="39" spans="1:11" x14ac:dyDescent="0.2">
      <c r="A39" s="10"/>
      <c r="B39" s="10">
        <f>+'Aggregate Screens'!A34</f>
        <v>84</v>
      </c>
      <c r="C39" s="10" t="str">
        <f>+'Aggregate Screens'!B34</f>
        <v>PROVIDENCE REGIONAL MEDICAL CENTER EVERETT</v>
      </c>
      <c r="D39" s="10">
        <f>ROUND(SUM('Aggregate Screens'!T34:U34),0)</f>
        <v>115694268</v>
      </c>
      <c r="E39" s="13">
        <f>ROUND(+'Aggregate Screens'!AN34,0)</f>
        <v>75807</v>
      </c>
      <c r="F39" s="11">
        <f t="shared" si="0"/>
        <v>1526.17</v>
      </c>
      <c r="G39" s="10">
        <f>ROUND(SUM('Aggregate Screens'!T139:U139),0)</f>
        <v>110781115</v>
      </c>
      <c r="H39" s="13">
        <f>ROUND(+'Aggregate Screens'!AN139,0)</f>
        <v>49191</v>
      </c>
      <c r="I39" s="11">
        <f t="shared" si="1"/>
        <v>2252.06</v>
      </c>
      <c r="K39" s="12">
        <f t="shared" si="2"/>
        <v>0.47562853417378137</v>
      </c>
    </row>
    <row r="40" spans="1:11" x14ac:dyDescent="0.2">
      <c r="A40" s="10"/>
      <c r="B40" s="10">
        <f>+'Aggregate Screens'!A35</f>
        <v>85</v>
      </c>
      <c r="C40" s="10" t="str">
        <f>+'Aggregate Screens'!B35</f>
        <v>JEFFERSON HEALTHCARE</v>
      </c>
      <c r="D40" s="10">
        <f>ROUND(SUM('Aggregate Screens'!T35:U35),0)</f>
        <v>5402303</v>
      </c>
      <c r="E40" s="13">
        <f>ROUND(+'Aggregate Screens'!AN35,0)</f>
        <v>4691</v>
      </c>
      <c r="F40" s="11">
        <f t="shared" si="0"/>
        <v>1151.6300000000001</v>
      </c>
      <c r="G40" s="10">
        <f>ROUND(SUM('Aggregate Screens'!T140:U140),0)</f>
        <v>6146516</v>
      </c>
      <c r="H40" s="13">
        <f>ROUND(+'Aggregate Screens'!AN140,0)</f>
        <v>4845</v>
      </c>
      <c r="I40" s="11">
        <f t="shared" si="1"/>
        <v>1268.6300000000001</v>
      </c>
      <c r="K40" s="12">
        <f t="shared" si="2"/>
        <v>0.10159513038041723</v>
      </c>
    </row>
    <row r="41" spans="1:11" x14ac:dyDescent="0.2">
      <c r="A41" s="10"/>
      <c r="B41" s="10">
        <f>+'Aggregate Screens'!A36</f>
        <v>96</v>
      </c>
      <c r="C41" s="10" t="str">
        <f>+'Aggregate Screens'!B36</f>
        <v>SKYLINE HOSPITAL</v>
      </c>
      <c r="D41" s="10">
        <f>ROUND(SUM('Aggregate Screens'!T36:U36),0)</f>
        <v>2161174</v>
      </c>
      <c r="E41" s="13">
        <f>ROUND(+'Aggregate Screens'!AN36,0)</f>
        <v>1282</v>
      </c>
      <c r="F41" s="11">
        <f t="shared" si="0"/>
        <v>1685.78</v>
      </c>
      <c r="G41" s="10">
        <f>ROUND(SUM('Aggregate Screens'!T141:U141),0)</f>
        <v>2564656</v>
      </c>
      <c r="H41" s="13">
        <f>ROUND(+'Aggregate Screens'!AN141,0)</f>
        <v>1213</v>
      </c>
      <c r="I41" s="11">
        <f t="shared" si="1"/>
        <v>2114.31</v>
      </c>
      <c r="K41" s="12">
        <f t="shared" si="2"/>
        <v>0.25420280226364045</v>
      </c>
    </row>
    <row r="42" spans="1:11" x14ac:dyDescent="0.2">
      <c r="A42" s="10"/>
      <c r="B42" s="10">
        <f>+'Aggregate Screens'!A37</f>
        <v>102</v>
      </c>
      <c r="C42" s="10" t="str">
        <f>+'Aggregate Screens'!B37</f>
        <v>YAKIMA REGIONAL MEDICAL AND CARDIAC CENTER</v>
      </c>
      <c r="D42" s="10">
        <f>ROUND(SUM('Aggregate Screens'!T37:U37),0)</f>
        <v>12692801</v>
      </c>
      <c r="E42" s="13">
        <f>ROUND(+'Aggregate Screens'!AN37,0)</f>
        <v>13611</v>
      </c>
      <c r="F42" s="11">
        <f t="shared" si="0"/>
        <v>932.54</v>
      </c>
      <c r="G42" s="10">
        <f>ROUND(SUM('Aggregate Screens'!T142:U142),0)</f>
        <v>10679112</v>
      </c>
      <c r="H42" s="13">
        <f>ROUND(+'Aggregate Screens'!AN142,0)</f>
        <v>12486</v>
      </c>
      <c r="I42" s="11">
        <f t="shared" si="1"/>
        <v>855.29</v>
      </c>
      <c r="K42" s="12">
        <f t="shared" si="2"/>
        <v>-8.2838269672078413E-2</v>
      </c>
    </row>
    <row r="43" spans="1:11" x14ac:dyDescent="0.2">
      <c r="A43" s="10"/>
      <c r="B43" s="10">
        <f>+'Aggregate Screens'!A38</f>
        <v>104</v>
      </c>
      <c r="C43" s="10" t="str">
        <f>+'Aggregate Screens'!B38</f>
        <v>VALLEY GENERAL HOSPITAL</v>
      </c>
      <c r="D43" s="10">
        <f>ROUND(SUM('Aggregate Screens'!T38:U38),0)</f>
        <v>0</v>
      </c>
      <c r="E43" s="13">
        <f>ROUND(+'Aggregate Screens'!AN38,0)</f>
        <v>0</v>
      </c>
      <c r="F43" s="11" t="str">
        <f t="shared" si="0"/>
        <v/>
      </c>
      <c r="G43" s="10">
        <f>ROUND(SUM('Aggregate Screens'!T143:U143),0)</f>
        <v>0</v>
      </c>
      <c r="H43" s="13">
        <f>ROUND(+'Aggregate Screens'!AN143,0)</f>
        <v>0</v>
      </c>
      <c r="I43" s="11" t="str">
        <f t="shared" si="1"/>
        <v/>
      </c>
      <c r="K43" s="12" t="str">
        <f t="shared" si="2"/>
        <v/>
      </c>
    </row>
    <row r="44" spans="1:11" x14ac:dyDescent="0.2">
      <c r="A44" s="10"/>
      <c r="B44" s="10">
        <f>+'Aggregate Screens'!A39</f>
        <v>106</v>
      </c>
      <c r="C44" s="10" t="str">
        <f>+'Aggregate Screens'!B39</f>
        <v>CASCADE VALLEY HOSPITAL</v>
      </c>
      <c r="D44" s="10">
        <f>ROUND(SUM('Aggregate Screens'!T39:U39),0)</f>
        <v>5807427</v>
      </c>
      <c r="E44" s="13">
        <f>ROUND(+'Aggregate Screens'!AN39,0)</f>
        <v>4364</v>
      </c>
      <c r="F44" s="11">
        <f t="shared" si="0"/>
        <v>1330.76</v>
      </c>
      <c r="G44" s="10">
        <f>ROUND(SUM('Aggregate Screens'!T144:U144),0)</f>
        <v>6202274</v>
      </c>
      <c r="H44" s="13">
        <f>ROUND(+'Aggregate Screens'!AN144,0)</f>
        <v>3957</v>
      </c>
      <c r="I44" s="11">
        <f t="shared" si="1"/>
        <v>1567.42</v>
      </c>
      <c r="K44" s="12">
        <f t="shared" si="2"/>
        <v>0.17783822777961467</v>
      </c>
    </row>
    <row r="45" spans="1:11" x14ac:dyDescent="0.2">
      <c r="A45" s="10"/>
      <c r="B45" s="10">
        <f>+'Aggregate Screens'!A40</f>
        <v>107</v>
      </c>
      <c r="C45" s="10" t="str">
        <f>+'Aggregate Screens'!B40</f>
        <v>NORTH VALLEY HOSPITAL</v>
      </c>
      <c r="D45" s="10">
        <f>ROUND(SUM('Aggregate Screens'!T40:U40),0)</f>
        <v>2044989</v>
      </c>
      <c r="E45" s="13">
        <f>ROUND(+'Aggregate Screens'!AN40,0)</f>
        <v>2329</v>
      </c>
      <c r="F45" s="11">
        <f t="shared" si="0"/>
        <v>878.05</v>
      </c>
      <c r="G45" s="10">
        <f>ROUND(SUM('Aggregate Screens'!T145:U145),0)</f>
        <v>2861621</v>
      </c>
      <c r="H45" s="13">
        <f>ROUND(+'Aggregate Screens'!AN145,0)</f>
        <v>2549</v>
      </c>
      <c r="I45" s="11">
        <f t="shared" si="1"/>
        <v>1122.6400000000001</v>
      </c>
      <c r="K45" s="12">
        <f t="shared" si="2"/>
        <v>0.27856044644382449</v>
      </c>
    </row>
    <row r="46" spans="1:11" x14ac:dyDescent="0.2">
      <c r="A46" s="10"/>
      <c r="B46" s="10">
        <f>+'Aggregate Screens'!A41</f>
        <v>108</v>
      </c>
      <c r="C46" s="10" t="str">
        <f>+'Aggregate Screens'!B41</f>
        <v>TRI-STATE MEMORIAL HOSPITAL</v>
      </c>
      <c r="D46" s="10">
        <f>ROUND(SUM('Aggregate Screens'!T41:U41),0)</f>
        <v>6771788</v>
      </c>
      <c r="E46" s="13">
        <f>ROUND(+'Aggregate Screens'!AN41,0)</f>
        <v>5258</v>
      </c>
      <c r="F46" s="11">
        <f t="shared" si="0"/>
        <v>1287.9000000000001</v>
      </c>
      <c r="G46" s="10">
        <f>ROUND(SUM('Aggregate Screens'!T146:U146),0)</f>
        <v>6744414</v>
      </c>
      <c r="H46" s="13">
        <f>ROUND(+'Aggregate Screens'!AN146,0)</f>
        <v>5633</v>
      </c>
      <c r="I46" s="11">
        <f t="shared" si="1"/>
        <v>1197.3</v>
      </c>
      <c r="K46" s="12">
        <f t="shared" si="2"/>
        <v>-7.0347076636384953E-2</v>
      </c>
    </row>
    <row r="47" spans="1:11" x14ac:dyDescent="0.2">
      <c r="A47" s="10"/>
      <c r="B47" s="10">
        <f>+'Aggregate Screens'!A42</f>
        <v>111</v>
      </c>
      <c r="C47" s="10" t="str">
        <f>+'Aggregate Screens'!B42</f>
        <v>EAST ADAMS RURAL HEALTHCARE</v>
      </c>
      <c r="D47" s="10">
        <f>ROUND(SUM('Aggregate Screens'!T42:U42),0)</f>
        <v>733185</v>
      </c>
      <c r="E47" s="13">
        <f>ROUND(+'Aggregate Screens'!AN42,0)</f>
        <v>285</v>
      </c>
      <c r="F47" s="11">
        <f t="shared" si="0"/>
        <v>2572.58</v>
      </c>
      <c r="G47" s="10">
        <f>ROUND(SUM('Aggregate Screens'!T147:U147),0)</f>
        <v>586809</v>
      </c>
      <c r="H47" s="13">
        <f>ROUND(+'Aggregate Screens'!AN147,0)</f>
        <v>318</v>
      </c>
      <c r="I47" s="11">
        <f t="shared" si="1"/>
        <v>1845.31</v>
      </c>
      <c r="K47" s="12">
        <f t="shared" si="2"/>
        <v>-0.28270063516003385</v>
      </c>
    </row>
    <row r="48" spans="1:11" x14ac:dyDescent="0.2">
      <c r="A48" s="10"/>
      <c r="B48" s="10">
        <f>+'Aggregate Screens'!A43</f>
        <v>125</v>
      </c>
      <c r="C48" s="10" t="str">
        <f>+'Aggregate Screens'!B43</f>
        <v>OTHELLO COMMUNITY HOSPITAL</v>
      </c>
      <c r="D48" s="10">
        <f>ROUND(SUM('Aggregate Screens'!T43:U43),0)</f>
        <v>0</v>
      </c>
      <c r="E48" s="13">
        <f>ROUND(+'Aggregate Screens'!AN43,0)</f>
        <v>0</v>
      </c>
      <c r="F48" s="11" t="str">
        <f t="shared" si="0"/>
        <v/>
      </c>
      <c r="G48" s="10">
        <f>ROUND(SUM('Aggregate Screens'!T148:U148),0)</f>
        <v>0</v>
      </c>
      <c r="H48" s="13">
        <f>ROUND(+'Aggregate Screens'!AN148,0)</f>
        <v>0</v>
      </c>
      <c r="I48" s="11" t="str">
        <f t="shared" si="1"/>
        <v/>
      </c>
      <c r="K48" s="12" t="str">
        <f t="shared" si="2"/>
        <v/>
      </c>
    </row>
    <row r="49" spans="1:11" x14ac:dyDescent="0.2">
      <c r="A49" s="10"/>
      <c r="B49" s="10">
        <f>+'Aggregate Screens'!A44</f>
        <v>126</v>
      </c>
      <c r="C49" s="10" t="str">
        <f>+'Aggregate Screens'!B44</f>
        <v>HIGHLINE MEDICAL CENTER</v>
      </c>
      <c r="D49" s="10">
        <f>ROUND(SUM('Aggregate Screens'!T44:U44),0)</f>
        <v>20951348</v>
      </c>
      <c r="E49" s="13">
        <f>ROUND(+'Aggregate Screens'!AN44,0)</f>
        <v>17455</v>
      </c>
      <c r="F49" s="11">
        <f t="shared" si="0"/>
        <v>1200.31</v>
      </c>
      <c r="G49" s="10">
        <f>ROUND(SUM('Aggregate Screens'!T149:U149),0)</f>
        <v>8689046</v>
      </c>
      <c r="H49" s="13">
        <f>ROUND(+'Aggregate Screens'!AN149,0)</f>
        <v>9121</v>
      </c>
      <c r="I49" s="11">
        <f t="shared" si="1"/>
        <v>952.64</v>
      </c>
      <c r="K49" s="12">
        <f t="shared" si="2"/>
        <v>-0.20633836258966431</v>
      </c>
    </row>
    <row r="50" spans="1:11" x14ac:dyDescent="0.2">
      <c r="A50" s="10"/>
      <c r="B50" s="10">
        <f>+'Aggregate Screens'!A45</f>
        <v>128</v>
      </c>
      <c r="C50" s="10" t="str">
        <f>+'Aggregate Screens'!B45</f>
        <v>UNIVERSITY OF WASHINGTON MEDICAL CENTER</v>
      </c>
      <c r="D50" s="10">
        <f>ROUND(SUM('Aggregate Screens'!T45:U45),0)</f>
        <v>143304872</v>
      </c>
      <c r="E50" s="13">
        <f>ROUND(+'Aggregate Screens'!AN45,0)</f>
        <v>50232</v>
      </c>
      <c r="F50" s="11">
        <f t="shared" si="0"/>
        <v>2852.86</v>
      </c>
      <c r="G50" s="10">
        <f>ROUND(SUM('Aggregate Screens'!T150:U150),0)</f>
        <v>151807268</v>
      </c>
      <c r="H50" s="13">
        <f>ROUND(+'Aggregate Screens'!AN150,0)</f>
        <v>51747</v>
      </c>
      <c r="I50" s="11">
        <f t="shared" si="1"/>
        <v>2933.64</v>
      </c>
      <c r="K50" s="12">
        <f t="shared" si="2"/>
        <v>2.8315444851832794E-2</v>
      </c>
    </row>
    <row r="51" spans="1:11" x14ac:dyDescent="0.2">
      <c r="A51" s="10"/>
      <c r="B51" s="10">
        <f>+'Aggregate Screens'!A46</f>
        <v>129</v>
      </c>
      <c r="C51" s="10" t="str">
        <f>+'Aggregate Screens'!B46</f>
        <v>QUINCY VALLEY MEDICAL CENTER</v>
      </c>
      <c r="D51" s="10">
        <f>ROUND(SUM('Aggregate Screens'!T46:U46),0)</f>
        <v>1492724</v>
      </c>
      <c r="E51" s="13">
        <f>ROUND(+'Aggregate Screens'!AN46,0)</f>
        <v>391</v>
      </c>
      <c r="F51" s="11">
        <f t="shared" si="0"/>
        <v>3817.71</v>
      </c>
      <c r="G51" s="10">
        <f>ROUND(SUM('Aggregate Screens'!T151:U151),0)</f>
        <v>0</v>
      </c>
      <c r="H51" s="13">
        <f>ROUND(+'Aggregate Screens'!AN151,0)</f>
        <v>0</v>
      </c>
      <c r="I51" s="11" t="str">
        <f t="shared" si="1"/>
        <v/>
      </c>
      <c r="K51" s="12" t="str">
        <f t="shared" si="2"/>
        <v/>
      </c>
    </row>
    <row r="52" spans="1:11" x14ac:dyDescent="0.2">
      <c r="A52" s="10"/>
      <c r="B52" s="10">
        <f>+'Aggregate Screens'!A47</f>
        <v>130</v>
      </c>
      <c r="C52" s="10" t="str">
        <f>+'Aggregate Screens'!B47</f>
        <v>UW MEDICINE/NORTHWEST HOSPITAL</v>
      </c>
      <c r="D52" s="10">
        <f>ROUND(SUM('Aggregate Screens'!T47:U47),0)</f>
        <v>40996077</v>
      </c>
      <c r="E52" s="13">
        <f>ROUND(+'Aggregate Screens'!AN47,0)</f>
        <v>22493</v>
      </c>
      <c r="F52" s="11">
        <f t="shared" si="0"/>
        <v>1822.61</v>
      </c>
      <c r="G52" s="10">
        <f>ROUND(SUM('Aggregate Screens'!T152:U152),0)</f>
        <v>44854577</v>
      </c>
      <c r="H52" s="13">
        <f>ROUND(+'Aggregate Screens'!AN152,0)</f>
        <v>23935</v>
      </c>
      <c r="I52" s="11">
        <f t="shared" si="1"/>
        <v>1874.02</v>
      </c>
      <c r="K52" s="12">
        <f t="shared" si="2"/>
        <v>2.8206802332918279E-2</v>
      </c>
    </row>
    <row r="53" spans="1:11" x14ac:dyDescent="0.2">
      <c r="A53" s="10"/>
      <c r="B53" s="10">
        <f>+'Aggregate Screens'!A48</f>
        <v>131</v>
      </c>
      <c r="C53" s="10" t="str">
        <f>+'Aggregate Screens'!B48</f>
        <v>OVERLAKE HOSPITAL MEDICAL CENTER</v>
      </c>
      <c r="D53" s="10">
        <f>ROUND(SUM('Aggregate Screens'!T48:U48),0)</f>
        <v>35977393</v>
      </c>
      <c r="E53" s="13">
        <f>ROUND(+'Aggregate Screens'!AN48,0)</f>
        <v>38887</v>
      </c>
      <c r="F53" s="11">
        <f t="shared" si="0"/>
        <v>925.18</v>
      </c>
      <c r="G53" s="10">
        <f>ROUND(SUM('Aggregate Screens'!T153:U153),0)</f>
        <v>38090699</v>
      </c>
      <c r="H53" s="13">
        <f>ROUND(+'Aggregate Screens'!AN153,0)</f>
        <v>36167</v>
      </c>
      <c r="I53" s="11">
        <f t="shared" si="1"/>
        <v>1053.19</v>
      </c>
      <c r="K53" s="12">
        <f t="shared" si="2"/>
        <v>0.13836226464039436</v>
      </c>
    </row>
    <row r="54" spans="1:11" x14ac:dyDescent="0.2">
      <c r="A54" s="10"/>
      <c r="B54" s="10">
        <f>+'Aggregate Screens'!A49</f>
        <v>132</v>
      </c>
      <c r="C54" s="10" t="str">
        <f>+'Aggregate Screens'!B49</f>
        <v>ST CLARE HOSPITAL</v>
      </c>
      <c r="D54" s="10">
        <f>ROUND(SUM('Aggregate Screens'!T49:U49),0)</f>
        <v>16220768</v>
      </c>
      <c r="E54" s="13">
        <f>ROUND(+'Aggregate Screens'!AN49,0)</f>
        <v>12826</v>
      </c>
      <c r="F54" s="11">
        <f t="shared" si="0"/>
        <v>1264.68</v>
      </c>
      <c r="G54" s="10">
        <f>ROUND(SUM('Aggregate Screens'!T154:U154),0)</f>
        <v>17325457</v>
      </c>
      <c r="H54" s="13">
        <f>ROUND(+'Aggregate Screens'!AN154,0)</f>
        <v>11781</v>
      </c>
      <c r="I54" s="11">
        <f t="shared" si="1"/>
        <v>1470.63</v>
      </c>
      <c r="K54" s="12">
        <f t="shared" si="2"/>
        <v>0.16284751873991832</v>
      </c>
    </row>
    <row r="55" spans="1:11" x14ac:dyDescent="0.2">
      <c r="A55" s="10"/>
      <c r="B55" s="10">
        <f>+'Aggregate Screens'!A50</f>
        <v>134</v>
      </c>
      <c r="C55" s="10" t="str">
        <f>+'Aggregate Screens'!B50</f>
        <v>ISLAND HOSPITAL</v>
      </c>
      <c r="D55" s="10">
        <f>ROUND(SUM('Aggregate Screens'!T50:U50),0)</f>
        <v>7157426</v>
      </c>
      <c r="E55" s="13">
        <f>ROUND(+'Aggregate Screens'!AN50,0)</f>
        <v>9561</v>
      </c>
      <c r="F55" s="11">
        <f t="shared" si="0"/>
        <v>748.61</v>
      </c>
      <c r="G55" s="10">
        <f>ROUND(SUM('Aggregate Screens'!T155:U155),0)</f>
        <v>7696907</v>
      </c>
      <c r="H55" s="13">
        <f>ROUND(+'Aggregate Screens'!AN155,0)</f>
        <v>9429</v>
      </c>
      <c r="I55" s="11">
        <f t="shared" si="1"/>
        <v>816.3</v>
      </c>
      <c r="K55" s="12">
        <f t="shared" si="2"/>
        <v>9.0420913426216609E-2</v>
      </c>
    </row>
    <row r="56" spans="1:11" x14ac:dyDescent="0.2">
      <c r="A56" s="10"/>
      <c r="B56" s="10">
        <f>+'Aggregate Screens'!A51</f>
        <v>137</v>
      </c>
      <c r="C56" s="10" t="str">
        <f>+'Aggregate Screens'!B51</f>
        <v>LINCOLN HOSPITAL</v>
      </c>
      <c r="D56" s="10">
        <f>ROUND(SUM('Aggregate Screens'!T51:U51),0)</f>
        <v>1591650</v>
      </c>
      <c r="E56" s="13">
        <f>ROUND(+'Aggregate Screens'!AN51,0)</f>
        <v>1220</v>
      </c>
      <c r="F56" s="11">
        <f t="shared" si="0"/>
        <v>1304.6300000000001</v>
      </c>
      <c r="G56" s="10">
        <f>ROUND(SUM('Aggregate Screens'!T156:U156),0)</f>
        <v>1829202</v>
      </c>
      <c r="H56" s="13">
        <f>ROUND(+'Aggregate Screens'!AN156,0)</f>
        <v>1029</v>
      </c>
      <c r="I56" s="11">
        <f t="shared" si="1"/>
        <v>1777.65</v>
      </c>
      <c r="K56" s="12">
        <f t="shared" si="2"/>
        <v>0.36257023064010485</v>
      </c>
    </row>
    <row r="57" spans="1:11" x14ac:dyDescent="0.2">
      <c r="A57" s="10"/>
      <c r="B57" s="10">
        <f>+'Aggregate Screens'!A52</f>
        <v>138</v>
      </c>
      <c r="C57" s="10" t="str">
        <f>+'Aggregate Screens'!B52</f>
        <v>SWEDISH EDMONDS</v>
      </c>
      <c r="D57" s="10">
        <f>ROUND(SUM('Aggregate Screens'!T52:U52),0)</f>
        <v>21546460</v>
      </c>
      <c r="E57" s="13">
        <f>ROUND(+'Aggregate Screens'!AN52,0)</f>
        <v>9622</v>
      </c>
      <c r="F57" s="11">
        <f t="shared" si="0"/>
        <v>2239.29</v>
      </c>
      <c r="G57" s="10">
        <f>ROUND(SUM('Aggregate Screens'!T157:U157),0)</f>
        <v>24417618</v>
      </c>
      <c r="H57" s="13">
        <f>ROUND(+'Aggregate Screens'!AN157,0)</f>
        <v>17222</v>
      </c>
      <c r="I57" s="11">
        <f t="shared" si="1"/>
        <v>1417.82</v>
      </c>
      <c r="K57" s="12">
        <f t="shared" si="2"/>
        <v>-0.3668439550035949</v>
      </c>
    </row>
    <row r="58" spans="1:11" x14ac:dyDescent="0.2">
      <c r="A58" s="10"/>
      <c r="B58" s="10">
        <f>+'Aggregate Screens'!A53</f>
        <v>139</v>
      </c>
      <c r="C58" s="10" t="str">
        <f>+'Aggregate Screens'!B53</f>
        <v>PROVIDENCE HOLY FAMILY HOSPITAL</v>
      </c>
      <c r="D58" s="10">
        <f>ROUND(SUM('Aggregate Screens'!T53:U53),0)</f>
        <v>40293515</v>
      </c>
      <c r="E58" s="13">
        <f>ROUND(+'Aggregate Screens'!AN53,0)</f>
        <v>20054</v>
      </c>
      <c r="F58" s="11">
        <f t="shared" si="0"/>
        <v>2009.25</v>
      </c>
      <c r="G58" s="10">
        <f>ROUND(SUM('Aggregate Screens'!T158:U158),0)</f>
        <v>47117014</v>
      </c>
      <c r="H58" s="13">
        <f>ROUND(+'Aggregate Screens'!AN158,0)</f>
        <v>18640</v>
      </c>
      <c r="I58" s="11">
        <f t="shared" si="1"/>
        <v>2527.7399999999998</v>
      </c>
      <c r="K58" s="12">
        <f t="shared" si="2"/>
        <v>0.25805151175811858</v>
      </c>
    </row>
    <row r="59" spans="1:11" x14ac:dyDescent="0.2">
      <c r="A59" s="10"/>
      <c r="B59" s="10">
        <f>+'Aggregate Screens'!A54</f>
        <v>140</v>
      </c>
      <c r="C59" s="10" t="str">
        <f>+'Aggregate Screens'!B54</f>
        <v>KITTITAS VALLEY HEALTHCARE</v>
      </c>
      <c r="D59" s="10">
        <f>ROUND(SUM('Aggregate Screens'!T54:U54),0)</f>
        <v>5554036</v>
      </c>
      <c r="E59" s="13">
        <f>ROUND(+'Aggregate Screens'!AN54,0)</f>
        <v>4943</v>
      </c>
      <c r="F59" s="11">
        <f t="shared" si="0"/>
        <v>1123.6199999999999</v>
      </c>
      <c r="G59" s="10">
        <f>ROUND(SUM('Aggregate Screens'!T159:U159),0)</f>
        <v>6199116</v>
      </c>
      <c r="H59" s="13">
        <f>ROUND(+'Aggregate Screens'!AN159,0)</f>
        <v>5064</v>
      </c>
      <c r="I59" s="11">
        <f t="shared" si="1"/>
        <v>1224.1500000000001</v>
      </c>
      <c r="K59" s="12">
        <f t="shared" si="2"/>
        <v>8.9469749559459855E-2</v>
      </c>
    </row>
    <row r="60" spans="1:11" x14ac:dyDescent="0.2">
      <c r="A60" s="10"/>
      <c r="B60" s="10">
        <f>+'Aggregate Screens'!A55</f>
        <v>141</v>
      </c>
      <c r="C60" s="10" t="str">
        <f>+'Aggregate Screens'!B55</f>
        <v>DAYTON GENERAL HOSPITAL</v>
      </c>
      <c r="D60" s="10">
        <f>ROUND(SUM('Aggregate Screens'!T55:U55),0)</f>
        <v>1708153</v>
      </c>
      <c r="E60" s="13">
        <f>ROUND(+'Aggregate Screens'!AN55,0)</f>
        <v>122</v>
      </c>
      <c r="F60" s="11">
        <f t="shared" si="0"/>
        <v>14001.25</v>
      </c>
      <c r="G60" s="10">
        <f>ROUND(SUM('Aggregate Screens'!T160:U160),0)</f>
        <v>0</v>
      </c>
      <c r="H60" s="13">
        <f>ROUND(+'Aggregate Screens'!AN160,0)</f>
        <v>0</v>
      </c>
      <c r="I60" s="11" t="str">
        <f t="shared" si="1"/>
        <v/>
      </c>
      <c r="K60" s="12" t="str">
        <f t="shared" si="2"/>
        <v/>
      </c>
    </row>
    <row r="61" spans="1:11" x14ac:dyDescent="0.2">
      <c r="A61" s="10"/>
      <c r="B61" s="10">
        <f>+'Aggregate Screens'!A56</f>
        <v>142</v>
      </c>
      <c r="C61" s="10" t="str">
        <f>+'Aggregate Screens'!B56</f>
        <v>HARRISON MEDICAL CENTER</v>
      </c>
      <c r="D61" s="10">
        <f>ROUND(SUM('Aggregate Screens'!T56:U56),0)</f>
        <v>31738614</v>
      </c>
      <c r="E61" s="13">
        <f>ROUND(+'Aggregate Screens'!AN56,0)</f>
        <v>28256</v>
      </c>
      <c r="F61" s="11">
        <f t="shared" si="0"/>
        <v>1123.25</v>
      </c>
      <c r="G61" s="10">
        <f>ROUND(SUM('Aggregate Screens'!T161:U161),0)</f>
        <v>38875358</v>
      </c>
      <c r="H61" s="13">
        <f>ROUND(+'Aggregate Screens'!AN161,0)</f>
        <v>27923</v>
      </c>
      <c r="I61" s="11">
        <f t="shared" si="1"/>
        <v>1392.23</v>
      </c>
      <c r="K61" s="12">
        <f t="shared" si="2"/>
        <v>0.23946583574449143</v>
      </c>
    </row>
    <row r="62" spans="1:11" x14ac:dyDescent="0.2">
      <c r="A62" s="10"/>
      <c r="B62" s="10">
        <f>+'Aggregate Screens'!A57</f>
        <v>145</v>
      </c>
      <c r="C62" s="10" t="str">
        <f>+'Aggregate Screens'!B57</f>
        <v>PEACEHEALTH ST JOSEPH HOSPITAL</v>
      </c>
      <c r="D62" s="10">
        <f>ROUND(SUM('Aggregate Screens'!T57:U57),0)</f>
        <v>73917126</v>
      </c>
      <c r="E62" s="13">
        <f>ROUND(+'Aggregate Screens'!AN57,0)</f>
        <v>33112</v>
      </c>
      <c r="F62" s="11">
        <f t="shared" si="0"/>
        <v>2232.34</v>
      </c>
      <c r="G62" s="10">
        <f>ROUND(SUM('Aggregate Screens'!T162:U162),0)</f>
        <v>85076167</v>
      </c>
      <c r="H62" s="13">
        <f>ROUND(+'Aggregate Screens'!AN162,0)</f>
        <v>32561</v>
      </c>
      <c r="I62" s="11">
        <f t="shared" si="1"/>
        <v>2612.8200000000002</v>
      </c>
      <c r="K62" s="12">
        <f t="shared" si="2"/>
        <v>0.1704399867403712</v>
      </c>
    </row>
    <row r="63" spans="1:11" x14ac:dyDescent="0.2">
      <c r="A63" s="10"/>
      <c r="B63" s="10">
        <f>+'Aggregate Screens'!A58</f>
        <v>147</v>
      </c>
      <c r="C63" s="10" t="str">
        <f>+'Aggregate Screens'!B58</f>
        <v>MID VALLEY HOSPITAL</v>
      </c>
      <c r="D63" s="10">
        <f>ROUND(SUM('Aggregate Screens'!T58:U58),0)</f>
        <v>2942529</v>
      </c>
      <c r="E63" s="13">
        <f>ROUND(+'Aggregate Screens'!AN58,0)</f>
        <v>2585</v>
      </c>
      <c r="F63" s="11">
        <f t="shared" si="0"/>
        <v>1138.31</v>
      </c>
      <c r="G63" s="10">
        <f>ROUND(SUM('Aggregate Screens'!T163:U163),0)</f>
        <v>2956137</v>
      </c>
      <c r="H63" s="13">
        <f>ROUND(+'Aggregate Screens'!AN163,0)</f>
        <v>2557</v>
      </c>
      <c r="I63" s="11">
        <f t="shared" si="1"/>
        <v>1156.0999999999999</v>
      </c>
      <c r="K63" s="12">
        <f t="shared" si="2"/>
        <v>1.5628431622317196E-2</v>
      </c>
    </row>
    <row r="64" spans="1:11" x14ac:dyDescent="0.2">
      <c r="A64" s="10"/>
      <c r="B64" s="10">
        <f>+'Aggregate Screens'!A59</f>
        <v>148</v>
      </c>
      <c r="C64" s="10" t="str">
        <f>+'Aggregate Screens'!B59</f>
        <v>KINDRED HOSPITAL SEATTLE - NORTHGATE</v>
      </c>
      <c r="D64" s="10">
        <f>ROUND(SUM('Aggregate Screens'!T59:U59),0)</f>
        <v>4611583</v>
      </c>
      <c r="E64" s="13">
        <f>ROUND(+'Aggregate Screens'!AN59,0)</f>
        <v>1133</v>
      </c>
      <c r="F64" s="11">
        <f t="shared" si="0"/>
        <v>4070.24</v>
      </c>
      <c r="G64" s="10">
        <f>ROUND(SUM('Aggregate Screens'!T164:U164),0)</f>
        <v>5772199</v>
      </c>
      <c r="H64" s="13">
        <f>ROUND(+'Aggregate Screens'!AN164,0)</f>
        <v>898</v>
      </c>
      <c r="I64" s="11">
        <f t="shared" si="1"/>
        <v>6427.84</v>
      </c>
      <c r="K64" s="12">
        <f t="shared" si="2"/>
        <v>0.57922874326821039</v>
      </c>
    </row>
    <row r="65" spans="1:11" x14ac:dyDescent="0.2">
      <c r="A65" s="10"/>
      <c r="B65" s="10">
        <f>+'Aggregate Screens'!A60</f>
        <v>150</v>
      </c>
      <c r="C65" s="10" t="str">
        <f>+'Aggregate Screens'!B60</f>
        <v>COULEE MEDICAL CENTER</v>
      </c>
      <c r="D65" s="10">
        <f>ROUND(SUM('Aggregate Screens'!T60:U60),0)</f>
        <v>2103057</v>
      </c>
      <c r="E65" s="13">
        <f>ROUND(+'Aggregate Screens'!AN60,0)</f>
        <v>1419</v>
      </c>
      <c r="F65" s="11">
        <f t="shared" si="0"/>
        <v>1482.07</v>
      </c>
      <c r="G65" s="10">
        <f>ROUND(SUM('Aggregate Screens'!T165:U165),0)</f>
        <v>2410043</v>
      </c>
      <c r="H65" s="13">
        <f>ROUND(+'Aggregate Screens'!AN165,0)</f>
        <v>1288</v>
      </c>
      <c r="I65" s="11">
        <f t="shared" si="1"/>
        <v>1871.15</v>
      </c>
      <c r="K65" s="12">
        <f t="shared" si="2"/>
        <v>0.2625247120581351</v>
      </c>
    </row>
    <row r="66" spans="1:11" x14ac:dyDescent="0.2">
      <c r="A66" s="10"/>
      <c r="B66" s="10">
        <f>+'Aggregate Screens'!A61</f>
        <v>152</v>
      </c>
      <c r="C66" s="10" t="str">
        <f>+'Aggregate Screens'!B61</f>
        <v>MASON GENERAL HOSPITAL</v>
      </c>
      <c r="D66" s="10">
        <f>ROUND(SUM('Aggregate Screens'!T61:U61),0)</f>
        <v>6928298</v>
      </c>
      <c r="E66" s="13">
        <f>ROUND(+'Aggregate Screens'!AN61,0)</f>
        <v>4217</v>
      </c>
      <c r="F66" s="11">
        <f t="shared" si="0"/>
        <v>1642.94</v>
      </c>
      <c r="G66" s="10">
        <f>ROUND(SUM('Aggregate Screens'!T166:U166),0)</f>
        <v>6919501</v>
      </c>
      <c r="H66" s="13">
        <f>ROUND(+'Aggregate Screens'!AN166,0)</f>
        <v>4287</v>
      </c>
      <c r="I66" s="11">
        <f t="shared" si="1"/>
        <v>1614.07</v>
      </c>
      <c r="K66" s="12">
        <f t="shared" si="2"/>
        <v>-1.7572157230331009E-2</v>
      </c>
    </row>
    <row r="67" spans="1:11" x14ac:dyDescent="0.2">
      <c r="A67" s="10"/>
      <c r="B67" s="10">
        <f>+'Aggregate Screens'!A62</f>
        <v>153</v>
      </c>
      <c r="C67" s="10" t="str">
        <f>+'Aggregate Screens'!B62</f>
        <v>WHITMAN HOSPITAL AND MEDICAL CENTER</v>
      </c>
      <c r="D67" s="10">
        <f>ROUND(SUM('Aggregate Screens'!T62:U62),0)</f>
        <v>4347398</v>
      </c>
      <c r="E67" s="13">
        <f>ROUND(+'Aggregate Screens'!AN62,0)</f>
        <v>1426</v>
      </c>
      <c r="F67" s="11">
        <f t="shared" si="0"/>
        <v>3048.67</v>
      </c>
      <c r="G67" s="10">
        <f>ROUND(SUM('Aggregate Screens'!T167:U167),0)</f>
        <v>4477739</v>
      </c>
      <c r="H67" s="13">
        <f>ROUND(+'Aggregate Screens'!AN167,0)</f>
        <v>1377</v>
      </c>
      <c r="I67" s="11">
        <f t="shared" si="1"/>
        <v>3251.81</v>
      </c>
      <c r="K67" s="12">
        <f t="shared" si="2"/>
        <v>6.663233475581154E-2</v>
      </c>
    </row>
    <row r="68" spans="1:11" x14ac:dyDescent="0.2">
      <c r="A68" s="10"/>
      <c r="B68" s="10">
        <f>+'Aggregate Screens'!A63</f>
        <v>155</v>
      </c>
      <c r="C68" s="10" t="str">
        <f>+'Aggregate Screens'!B63</f>
        <v>UW MEDICINE/VALLEY MEDICAL CENTER</v>
      </c>
      <c r="D68" s="10">
        <f>ROUND(SUM('Aggregate Screens'!T63:U63),0)</f>
        <v>22333715</v>
      </c>
      <c r="E68" s="13">
        <f>ROUND(+'Aggregate Screens'!AN63,0)</f>
        <v>17416</v>
      </c>
      <c r="F68" s="11">
        <f t="shared" si="0"/>
        <v>1282.3699999999999</v>
      </c>
      <c r="G68" s="10">
        <f>ROUND(SUM('Aggregate Screens'!T168:U168),0)</f>
        <v>43954062</v>
      </c>
      <c r="H68" s="13">
        <f>ROUND(+'Aggregate Screens'!AN168,0)</f>
        <v>37373</v>
      </c>
      <c r="I68" s="11">
        <f t="shared" si="1"/>
        <v>1176.0899999999999</v>
      </c>
      <c r="K68" s="12">
        <f t="shared" si="2"/>
        <v>-8.2877796579770235E-2</v>
      </c>
    </row>
    <row r="69" spans="1:11" x14ac:dyDescent="0.2">
      <c r="A69" s="10"/>
      <c r="B69" s="10">
        <f>+'Aggregate Screens'!A64</f>
        <v>156</v>
      </c>
      <c r="C69" s="10" t="str">
        <f>+'Aggregate Screens'!B64</f>
        <v>WHIDBEY GENERAL HOSPITAL</v>
      </c>
      <c r="D69" s="10">
        <f>ROUND(SUM('Aggregate Screens'!T64:U64),0)</f>
        <v>11031105</v>
      </c>
      <c r="E69" s="13">
        <f>ROUND(+'Aggregate Screens'!AN64,0)</f>
        <v>8294</v>
      </c>
      <c r="F69" s="11">
        <f t="shared" si="0"/>
        <v>1330.01</v>
      </c>
      <c r="G69" s="10">
        <f>ROUND(SUM('Aggregate Screens'!T169:U169),0)</f>
        <v>0</v>
      </c>
      <c r="H69" s="13">
        <f>ROUND(+'Aggregate Screens'!AN169,0)</f>
        <v>0</v>
      </c>
      <c r="I69" s="11" t="str">
        <f t="shared" si="1"/>
        <v/>
      </c>
      <c r="K69" s="12" t="str">
        <f t="shared" si="2"/>
        <v/>
      </c>
    </row>
    <row r="70" spans="1:11" x14ac:dyDescent="0.2">
      <c r="A70" s="10"/>
      <c r="B70" s="10">
        <f>+'Aggregate Screens'!A65</f>
        <v>157</v>
      </c>
      <c r="C70" s="10" t="str">
        <f>+'Aggregate Screens'!B65</f>
        <v>ST LUKES REHABILIATION INSTITUTE</v>
      </c>
      <c r="D70" s="10">
        <f>ROUND(SUM('Aggregate Screens'!T65:U65),0)</f>
        <v>5220107</v>
      </c>
      <c r="E70" s="13">
        <f>ROUND(+'Aggregate Screens'!AN65,0)</f>
        <v>2559</v>
      </c>
      <c r="F70" s="11">
        <f t="shared" si="0"/>
        <v>2039.9</v>
      </c>
      <c r="G70" s="10">
        <f>ROUND(SUM('Aggregate Screens'!T170:U170),0)</f>
        <v>5194813</v>
      </c>
      <c r="H70" s="13">
        <f>ROUND(+'Aggregate Screens'!AN170,0)</f>
        <v>2467</v>
      </c>
      <c r="I70" s="11">
        <f t="shared" si="1"/>
        <v>2105.7199999999998</v>
      </c>
      <c r="K70" s="12">
        <f t="shared" si="2"/>
        <v>3.226628756311567E-2</v>
      </c>
    </row>
    <row r="71" spans="1:11" x14ac:dyDescent="0.2">
      <c r="A71" s="10"/>
      <c r="B71" s="10">
        <f>+'Aggregate Screens'!A66</f>
        <v>158</v>
      </c>
      <c r="C71" s="10" t="str">
        <f>+'Aggregate Screens'!B66</f>
        <v>CASCADE MEDICAL CENTER</v>
      </c>
      <c r="D71" s="10">
        <f>ROUND(SUM('Aggregate Screens'!T66:U66),0)</f>
        <v>904655</v>
      </c>
      <c r="E71" s="13">
        <f>ROUND(+'Aggregate Screens'!AN66,0)</f>
        <v>472</v>
      </c>
      <c r="F71" s="11">
        <f t="shared" si="0"/>
        <v>1916.64</v>
      </c>
      <c r="G71" s="10">
        <f>ROUND(SUM('Aggregate Screens'!T171:U171),0)</f>
        <v>920332</v>
      </c>
      <c r="H71" s="13">
        <f>ROUND(+'Aggregate Screens'!AN171,0)</f>
        <v>573</v>
      </c>
      <c r="I71" s="11">
        <f t="shared" si="1"/>
        <v>1606.16</v>
      </c>
      <c r="K71" s="12">
        <f t="shared" si="2"/>
        <v>-0.16199181901661242</v>
      </c>
    </row>
    <row r="72" spans="1:11" x14ac:dyDescent="0.2">
      <c r="A72" s="10"/>
      <c r="B72" s="10">
        <f>+'Aggregate Screens'!A67</f>
        <v>159</v>
      </c>
      <c r="C72" s="10" t="str">
        <f>+'Aggregate Screens'!B67</f>
        <v>PROVIDENCE ST PETER HOSPITAL</v>
      </c>
      <c r="D72" s="10">
        <f>ROUND(SUM('Aggregate Screens'!T67:U67),0)</f>
        <v>97121797</v>
      </c>
      <c r="E72" s="13">
        <f>ROUND(+'Aggregate Screens'!AN67,0)</f>
        <v>36893</v>
      </c>
      <c r="F72" s="11">
        <f t="shared" si="0"/>
        <v>2632.53</v>
      </c>
      <c r="G72" s="10">
        <f>ROUND(SUM('Aggregate Screens'!T172:U172),0)</f>
        <v>77943168</v>
      </c>
      <c r="H72" s="13">
        <f>ROUND(+'Aggregate Screens'!AN172,0)</f>
        <v>33274</v>
      </c>
      <c r="I72" s="11">
        <f t="shared" si="1"/>
        <v>2342.46</v>
      </c>
      <c r="K72" s="12">
        <f t="shared" si="2"/>
        <v>-0.11018677849825076</v>
      </c>
    </row>
    <row r="73" spans="1:11" x14ac:dyDescent="0.2">
      <c r="A73" s="10"/>
      <c r="B73" s="10">
        <f>+'Aggregate Screens'!A68</f>
        <v>161</v>
      </c>
      <c r="C73" s="10" t="str">
        <f>+'Aggregate Screens'!B68</f>
        <v>KADLEC REGIONAL MEDICAL CENTER</v>
      </c>
      <c r="D73" s="10">
        <f>ROUND(SUM('Aggregate Screens'!T68:U68),0)</f>
        <v>23488257</v>
      </c>
      <c r="E73" s="13">
        <f>ROUND(+'Aggregate Screens'!AN68,0)</f>
        <v>31196</v>
      </c>
      <c r="F73" s="11">
        <f t="shared" si="0"/>
        <v>752.93</v>
      </c>
      <c r="G73" s="10">
        <f>ROUND(SUM('Aggregate Screens'!T173:U173),0)</f>
        <v>26928399</v>
      </c>
      <c r="H73" s="13">
        <f>ROUND(+'Aggregate Screens'!AN173,0)</f>
        <v>35689</v>
      </c>
      <c r="I73" s="11">
        <f t="shared" si="1"/>
        <v>754.53</v>
      </c>
      <c r="K73" s="12">
        <f t="shared" si="2"/>
        <v>2.125031543436906E-3</v>
      </c>
    </row>
    <row r="74" spans="1:11" x14ac:dyDescent="0.2">
      <c r="A74" s="10"/>
      <c r="B74" s="10">
        <f>+'Aggregate Screens'!A69</f>
        <v>162</v>
      </c>
      <c r="C74" s="10" t="str">
        <f>+'Aggregate Screens'!B69</f>
        <v>PROVIDENCE SACRED HEART MEDICAL CENTER</v>
      </c>
      <c r="D74" s="10">
        <f>ROUND(SUM('Aggregate Screens'!T69:U69),0)</f>
        <v>119149074</v>
      </c>
      <c r="E74" s="13">
        <f>ROUND(+'Aggregate Screens'!AN69,0)</f>
        <v>63456</v>
      </c>
      <c r="F74" s="11">
        <f t="shared" si="0"/>
        <v>1877.66</v>
      </c>
      <c r="G74" s="10">
        <f>ROUND(SUM('Aggregate Screens'!T174:U174),0)</f>
        <v>144668392</v>
      </c>
      <c r="H74" s="13">
        <f>ROUND(+'Aggregate Screens'!AN174,0)</f>
        <v>61703</v>
      </c>
      <c r="I74" s="11">
        <f t="shared" si="1"/>
        <v>2344.59</v>
      </c>
      <c r="K74" s="12">
        <f t="shared" si="2"/>
        <v>0.24867654420928176</v>
      </c>
    </row>
    <row r="75" spans="1:11" x14ac:dyDescent="0.2">
      <c r="A75" s="10"/>
      <c r="B75" s="10">
        <f>+'Aggregate Screens'!A70</f>
        <v>164</v>
      </c>
      <c r="C75" s="10" t="str">
        <f>+'Aggregate Screens'!B70</f>
        <v>EVERGREENHEALTH MEDICAL CENTER</v>
      </c>
      <c r="D75" s="10">
        <f>ROUND(SUM('Aggregate Screens'!T70:U70),0)</f>
        <v>46906839</v>
      </c>
      <c r="E75" s="13">
        <f>ROUND(+'Aggregate Screens'!AN70,0)</f>
        <v>32912</v>
      </c>
      <c r="F75" s="11">
        <f t="shared" ref="F75:F107" si="3">IF(D75=0,"",IF(E75=0,"",ROUND(D75/E75,2)))</f>
        <v>1425.22</v>
      </c>
      <c r="G75" s="10">
        <f>ROUND(SUM('Aggregate Screens'!T175:U175),0)</f>
        <v>50163634</v>
      </c>
      <c r="H75" s="13">
        <f>ROUND(+'Aggregate Screens'!AN175,0)</f>
        <v>33213</v>
      </c>
      <c r="I75" s="11">
        <f t="shared" ref="I75:I107" si="4">IF(G75=0,"",IF(H75=0,"",ROUND(G75/H75,2)))</f>
        <v>1510.36</v>
      </c>
      <c r="K75" s="12">
        <f t="shared" ref="K75:K107" si="5">IF(D75=0,"",IF(E75=0,"",IF(G75=0,"",IF(H75=0,"",+I75/F75-1))))</f>
        <v>5.973814568978808E-2</v>
      </c>
    </row>
    <row r="76" spans="1:11" x14ac:dyDescent="0.2">
      <c r="A76" s="10"/>
      <c r="B76" s="10">
        <f>+'Aggregate Screens'!A71</f>
        <v>165</v>
      </c>
      <c r="C76" s="10" t="str">
        <f>+'Aggregate Screens'!B71</f>
        <v>LAKE CHELAN COMMUNITY HOSPITAL</v>
      </c>
      <c r="D76" s="10">
        <f>ROUND(SUM('Aggregate Screens'!T71:U71),0)</f>
        <v>932139</v>
      </c>
      <c r="E76" s="13">
        <f>ROUND(+'Aggregate Screens'!AN71,0)</f>
        <v>1504</v>
      </c>
      <c r="F76" s="11">
        <f t="shared" si="3"/>
        <v>619.77</v>
      </c>
      <c r="G76" s="10">
        <f>ROUND(SUM('Aggregate Screens'!T176:U176),0)</f>
        <v>1125250</v>
      </c>
      <c r="H76" s="13">
        <f>ROUND(+'Aggregate Screens'!AN176,0)</f>
        <v>1122</v>
      </c>
      <c r="I76" s="11">
        <f t="shared" si="4"/>
        <v>1002.9</v>
      </c>
      <c r="K76" s="12">
        <f t="shared" si="5"/>
        <v>0.61818093808993657</v>
      </c>
    </row>
    <row r="77" spans="1:11" x14ac:dyDescent="0.2">
      <c r="A77" s="10"/>
      <c r="B77" s="10">
        <f>+'Aggregate Screens'!A72</f>
        <v>167</v>
      </c>
      <c r="C77" s="10" t="str">
        <f>+'Aggregate Screens'!B72</f>
        <v>FERRY COUNTY MEMORIAL HOSPITAL</v>
      </c>
      <c r="D77" s="10">
        <f>ROUND(SUM('Aggregate Screens'!T72:U72),0)</f>
        <v>0</v>
      </c>
      <c r="E77" s="13">
        <f>ROUND(+'Aggregate Screens'!AN72,0)</f>
        <v>0</v>
      </c>
      <c r="F77" s="11" t="str">
        <f t="shared" si="3"/>
        <v/>
      </c>
      <c r="G77" s="10">
        <f>ROUND(SUM('Aggregate Screens'!T177:U177),0)</f>
        <v>0</v>
      </c>
      <c r="H77" s="13">
        <f>ROUND(+'Aggregate Screens'!AN177,0)</f>
        <v>0</v>
      </c>
      <c r="I77" s="11" t="str">
        <f t="shared" si="4"/>
        <v/>
      </c>
      <c r="K77" s="12" t="str">
        <f t="shared" si="5"/>
        <v/>
      </c>
    </row>
    <row r="78" spans="1:11" x14ac:dyDescent="0.2">
      <c r="A78" s="10"/>
      <c r="B78" s="10">
        <f>+'Aggregate Screens'!A73</f>
        <v>168</v>
      </c>
      <c r="C78" s="10" t="str">
        <f>+'Aggregate Screens'!B73</f>
        <v>CENTRAL WASHINGTON HOSPITAL</v>
      </c>
      <c r="D78" s="10">
        <f>ROUND(SUM('Aggregate Screens'!T73:U73),0)</f>
        <v>11797420</v>
      </c>
      <c r="E78" s="13">
        <f>ROUND(+'Aggregate Screens'!AN73,0)</f>
        <v>19877</v>
      </c>
      <c r="F78" s="11">
        <f t="shared" si="3"/>
        <v>593.52</v>
      </c>
      <c r="G78" s="10">
        <f>ROUND(SUM('Aggregate Screens'!T178:U178),0)</f>
        <v>12080979</v>
      </c>
      <c r="H78" s="13">
        <f>ROUND(+'Aggregate Screens'!AN178,0)</f>
        <v>20242</v>
      </c>
      <c r="I78" s="11">
        <f t="shared" si="4"/>
        <v>596.83000000000004</v>
      </c>
      <c r="K78" s="12">
        <f t="shared" si="5"/>
        <v>5.5768971559511105E-3</v>
      </c>
    </row>
    <row r="79" spans="1:11" x14ac:dyDescent="0.2">
      <c r="A79" s="10"/>
      <c r="B79" s="10">
        <f>+'Aggregate Screens'!A74</f>
        <v>170</v>
      </c>
      <c r="C79" s="10" t="str">
        <f>+'Aggregate Screens'!B74</f>
        <v>PEACEHEALTH SOUTHWEST MEDICAL CENTER</v>
      </c>
      <c r="D79" s="10">
        <f>ROUND(SUM('Aggregate Screens'!T74:U74),0)</f>
        <v>45040127</v>
      </c>
      <c r="E79" s="13">
        <f>ROUND(+'Aggregate Screens'!AN74,0)</f>
        <v>50767</v>
      </c>
      <c r="F79" s="11">
        <f t="shared" si="3"/>
        <v>887.19</v>
      </c>
      <c r="G79" s="10">
        <f>ROUND(SUM('Aggregate Screens'!T179:U179),0)</f>
        <v>64516226</v>
      </c>
      <c r="H79" s="13">
        <f>ROUND(+'Aggregate Screens'!AN179,0)</f>
        <v>48533</v>
      </c>
      <c r="I79" s="11">
        <f t="shared" si="4"/>
        <v>1329.33</v>
      </c>
      <c r="K79" s="12">
        <f t="shared" si="5"/>
        <v>0.49835999053190383</v>
      </c>
    </row>
    <row r="80" spans="1:11" x14ac:dyDescent="0.2">
      <c r="A80" s="10"/>
      <c r="B80" s="10">
        <f>+'Aggregate Screens'!A75</f>
        <v>172</v>
      </c>
      <c r="C80" s="10" t="str">
        <f>+'Aggregate Screens'!B75</f>
        <v>PULLMAN REGIONAL HOSPITAL</v>
      </c>
      <c r="D80" s="10">
        <f>ROUND(SUM('Aggregate Screens'!T75:U75),0)</f>
        <v>2763711</v>
      </c>
      <c r="E80" s="13">
        <f>ROUND(+'Aggregate Screens'!AN75,0)</f>
        <v>3623</v>
      </c>
      <c r="F80" s="11">
        <f t="shared" si="3"/>
        <v>762.82</v>
      </c>
      <c r="G80" s="10">
        <f>ROUND(SUM('Aggregate Screens'!T180:U180),0)</f>
        <v>2918253</v>
      </c>
      <c r="H80" s="13">
        <f>ROUND(+'Aggregate Screens'!AN180,0)</f>
        <v>3914</v>
      </c>
      <c r="I80" s="11">
        <f t="shared" si="4"/>
        <v>745.59</v>
      </c>
      <c r="K80" s="12">
        <f t="shared" si="5"/>
        <v>-2.2587242075456926E-2</v>
      </c>
    </row>
    <row r="81" spans="1:11" x14ac:dyDescent="0.2">
      <c r="A81" s="10"/>
      <c r="B81" s="10">
        <f>+'Aggregate Screens'!A76</f>
        <v>173</v>
      </c>
      <c r="C81" s="10" t="str">
        <f>+'Aggregate Screens'!B76</f>
        <v>MORTON GENERAL HOSPITAL</v>
      </c>
      <c r="D81" s="10">
        <f>ROUND(SUM('Aggregate Screens'!T76:U76),0)</f>
        <v>1715068</v>
      </c>
      <c r="E81" s="13">
        <f>ROUND(+'Aggregate Screens'!AN76,0)</f>
        <v>1101</v>
      </c>
      <c r="F81" s="11">
        <f t="shared" si="3"/>
        <v>1557.74</v>
      </c>
      <c r="G81" s="10">
        <f>ROUND(SUM('Aggregate Screens'!T181:U181),0)</f>
        <v>1921978</v>
      </c>
      <c r="H81" s="13">
        <f>ROUND(+'Aggregate Screens'!AN181,0)</f>
        <v>1070</v>
      </c>
      <c r="I81" s="11">
        <f t="shared" si="4"/>
        <v>1796.24</v>
      </c>
      <c r="K81" s="12">
        <f t="shared" si="5"/>
        <v>0.15310642340827085</v>
      </c>
    </row>
    <row r="82" spans="1:11" x14ac:dyDescent="0.2">
      <c r="A82" s="10"/>
      <c r="B82" s="10">
        <f>+'Aggregate Screens'!A77</f>
        <v>175</v>
      </c>
      <c r="C82" s="10" t="str">
        <f>+'Aggregate Screens'!B77</f>
        <v>MARY BRIDGE CHILDRENS HEALTH CENTER</v>
      </c>
      <c r="D82" s="10">
        <f>ROUND(SUM('Aggregate Screens'!T77:U77),0)</f>
        <v>60405194</v>
      </c>
      <c r="E82" s="13">
        <f>ROUND(+'Aggregate Screens'!AN77,0)</f>
        <v>9620</v>
      </c>
      <c r="F82" s="11">
        <f t="shared" si="3"/>
        <v>6279.13</v>
      </c>
      <c r="G82" s="10">
        <f>ROUND(SUM('Aggregate Screens'!T182:U182),0)</f>
        <v>59436856</v>
      </c>
      <c r="H82" s="13">
        <f>ROUND(+'Aggregate Screens'!AN182,0)</f>
        <v>10786</v>
      </c>
      <c r="I82" s="11">
        <f t="shared" si="4"/>
        <v>5510.56</v>
      </c>
      <c r="K82" s="12">
        <f t="shared" si="5"/>
        <v>-0.12240071474869918</v>
      </c>
    </row>
    <row r="83" spans="1:11" x14ac:dyDescent="0.2">
      <c r="A83" s="10"/>
      <c r="B83" s="10">
        <f>+'Aggregate Screens'!A78</f>
        <v>176</v>
      </c>
      <c r="C83" s="10" t="str">
        <f>+'Aggregate Screens'!B78</f>
        <v>TACOMA GENERAL/ALLENMORE HOSPITAL</v>
      </c>
      <c r="D83" s="10">
        <f>ROUND(SUM('Aggregate Screens'!T78:U78),0)</f>
        <v>130676127</v>
      </c>
      <c r="E83" s="13">
        <f>ROUND(+'Aggregate Screens'!AN78,0)</f>
        <v>48651</v>
      </c>
      <c r="F83" s="11">
        <f t="shared" si="3"/>
        <v>2685.99</v>
      </c>
      <c r="G83" s="10">
        <f>ROUND(SUM('Aggregate Screens'!T183:U183),0)</f>
        <v>129296382</v>
      </c>
      <c r="H83" s="13">
        <f>ROUND(+'Aggregate Screens'!AN183,0)</f>
        <v>41823</v>
      </c>
      <c r="I83" s="11">
        <f t="shared" si="4"/>
        <v>3091.51</v>
      </c>
      <c r="K83" s="12">
        <f t="shared" si="5"/>
        <v>0.15097599023079034</v>
      </c>
    </row>
    <row r="84" spans="1:11" x14ac:dyDescent="0.2">
      <c r="A84" s="10"/>
      <c r="B84" s="10">
        <f>+'Aggregate Screens'!A79</f>
        <v>180</v>
      </c>
      <c r="C84" s="10" t="str">
        <f>+'Aggregate Screens'!B79</f>
        <v>VALLEY HOSPITAL</v>
      </c>
      <c r="D84" s="10">
        <f>ROUND(SUM('Aggregate Screens'!T79:U79),0)</f>
        <v>8199036</v>
      </c>
      <c r="E84" s="13">
        <f>ROUND(+'Aggregate Screens'!AN79,0)</f>
        <v>10946</v>
      </c>
      <c r="F84" s="11">
        <f t="shared" si="3"/>
        <v>749.04</v>
      </c>
      <c r="G84" s="10">
        <f>ROUND(SUM('Aggregate Screens'!T184:U184),0)</f>
        <v>8870922</v>
      </c>
      <c r="H84" s="13">
        <f>ROUND(+'Aggregate Screens'!AN184,0)</f>
        <v>11479</v>
      </c>
      <c r="I84" s="11">
        <f t="shared" si="4"/>
        <v>772.8</v>
      </c>
      <c r="K84" s="12">
        <f t="shared" si="5"/>
        <v>3.1720602371035023E-2</v>
      </c>
    </row>
    <row r="85" spans="1:11" x14ac:dyDescent="0.2">
      <c r="A85" s="10"/>
      <c r="B85" s="10">
        <f>+'Aggregate Screens'!A80</f>
        <v>183</v>
      </c>
      <c r="C85" s="10" t="str">
        <f>+'Aggregate Screens'!B80</f>
        <v>MULTICARE AUBURN MEDICAL CENTER</v>
      </c>
      <c r="D85" s="10">
        <f>ROUND(SUM('Aggregate Screens'!T80:U80),0)</f>
        <v>10411295</v>
      </c>
      <c r="E85" s="13">
        <f>ROUND(+'Aggregate Screens'!AN80,0)</f>
        <v>11784</v>
      </c>
      <c r="F85" s="11">
        <f t="shared" si="3"/>
        <v>883.51</v>
      </c>
      <c r="G85" s="10">
        <f>ROUND(SUM('Aggregate Screens'!T185:U185),0)</f>
        <v>34689734</v>
      </c>
      <c r="H85" s="13">
        <f>ROUND(+'Aggregate Screens'!AN185,0)</f>
        <v>10417</v>
      </c>
      <c r="I85" s="11">
        <f t="shared" si="4"/>
        <v>3330.11</v>
      </c>
      <c r="K85" s="12">
        <f t="shared" si="5"/>
        <v>2.7691820126540732</v>
      </c>
    </row>
    <row r="86" spans="1:11" x14ac:dyDescent="0.2">
      <c r="A86" s="10"/>
      <c r="B86" s="10">
        <f>+'Aggregate Screens'!A81</f>
        <v>186</v>
      </c>
      <c r="C86" s="10" t="str">
        <f>+'Aggregate Screens'!B81</f>
        <v>SUMMIT PACIFIC MEDICAL CENTER</v>
      </c>
      <c r="D86" s="10">
        <f>ROUND(SUM('Aggregate Screens'!T81:U81),0)</f>
        <v>1485239</v>
      </c>
      <c r="E86" s="13">
        <f>ROUND(+'Aggregate Screens'!AN81,0)</f>
        <v>1238</v>
      </c>
      <c r="F86" s="11">
        <f t="shared" si="3"/>
        <v>1199.71</v>
      </c>
      <c r="G86" s="10">
        <f>ROUND(SUM('Aggregate Screens'!T186:U186),0)</f>
        <v>1668856</v>
      </c>
      <c r="H86" s="13">
        <f>ROUND(+'Aggregate Screens'!AN186,0)</f>
        <v>1042</v>
      </c>
      <c r="I86" s="11">
        <f t="shared" si="4"/>
        <v>1601.59</v>
      </c>
      <c r="K86" s="12">
        <f t="shared" si="5"/>
        <v>0.33498095373048487</v>
      </c>
    </row>
    <row r="87" spans="1:11" x14ac:dyDescent="0.2">
      <c r="A87" s="10"/>
      <c r="B87" s="10">
        <f>+'Aggregate Screens'!A82</f>
        <v>191</v>
      </c>
      <c r="C87" s="10" t="str">
        <f>+'Aggregate Screens'!B82</f>
        <v>PROVIDENCE CENTRALIA HOSPITAL</v>
      </c>
      <c r="D87" s="10">
        <f>ROUND(SUM('Aggregate Screens'!T82:U82),0)</f>
        <v>39484750</v>
      </c>
      <c r="E87" s="13">
        <f>ROUND(+'Aggregate Screens'!AN82,0)</f>
        <v>12024</v>
      </c>
      <c r="F87" s="11">
        <f t="shared" si="3"/>
        <v>3283.83</v>
      </c>
      <c r="G87" s="10">
        <f>ROUND(SUM('Aggregate Screens'!T187:U187),0)</f>
        <v>24023899</v>
      </c>
      <c r="H87" s="13">
        <f>ROUND(+'Aggregate Screens'!AN187,0)</f>
        <v>12339</v>
      </c>
      <c r="I87" s="11">
        <f t="shared" si="4"/>
        <v>1946.99</v>
      </c>
      <c r="K87" s="12">
        <f t="shared" si="5"/>
        <v>-0.40709780956992292</v>
      </c>
    </row>
    <row r="88" spans="1:11" x14ac:dyDescent="0.2">
      <c r="A88" s="10"/>
      <c r="B88" s="10">
        <f>+'Aggregate Screens'!A83</f>
        <v>193</v>
      </c>
      <c r="C88" s="10" t="str">
        <f>+'Aggregate Screens'!B83</f>
        <v>PROVIDENCE MOUNT CARMEL HOSPITAL</v>
      </c>
      <c r="D88" s="10">
        <f>ROUND(SUM('Aggregate Screens'!T83:U83),0)</f>
        <v>6914109</v>
      </c>
      <c r="E88" s="13">
        <f>ROUND(+'Aggregate Screens'!AN83,0)</f>
        <v>3409</v>
      </c>
      <c r="F88" s="11">
        <f t="shared" si="3"/>
        <v>2028.19</v>
      </c>
      <c r="G88" s="10">
        <f>ROUND(SUM('Aggregate Screens'!T188:U188),0)</f>
        <v>7262620</v>
      </c>
      <c r="H88" s="13">
        <f>ROUND(+'Aggregate Screens'!AN188,0)</f>
        <v>3543</v>
      </c>
      <c r="I88" s="11">
        <f t="shared" si="4"/>
        <v>2049.85</v>
      </c>
      <c r="K88" s="12">
        <f t="shared" si="5"/>
        <v>1.0679472830454673E-2</v>
      </c>
    </row>
    <row r="89" spans="1:11" x14ac:dyDescent="0.2">
      <c r="A89" s="10"/>
      <c r="B89" s="10">
        <f>+'Aggregate Screens'!A84</f>
        <v>194</v>
      </c>
      <c r="C89" s="10" t="str">
        <f>+'Aggregate Screens'!B84</f>
        <v>PROVIDENCE ST JOSEPHS HOSPITAL</v>
      </c>
      <c r="D89" s="10">
        <f>ROUND(SUM('Aggregate Screens'!T84:U84),0)</f>
        <v>4342378</v>
      </c>
      <c r="E89" s="13">
        <f>ROUND(+'Aggregate Screens'!AN84,0)</f>
        <v>1183</v>
      </c>
      <c r="F89" s="11">
        <f t="shared" si="3"/>
        <v>3670.65</v>
      </c>
      <c r="G89" s="10">
        <f>ROUND(SUM('Aggregate Screens'!T189:U189),0)</f>
        <v>3626349</v>
      </c>
      <c r="H89" s="13">
        <f>ROUND(+'Aggregate Screens'!AN189,0)</f>
        <v>1316</v>
      </c>
      <c r="I89" s="11">
        <f t="shared" si="4"/>
        <v>2755.58</v>
      </c>
      <c r="K89" s="12">
        <f t="shared" si="5"/>
        <v>-0.24929372182038612</v>
      </c>
    </row>
    <row r="90" spans="1:11" x14ac:dyDescent="0.2">
      <c r="A90" s="10"/>
      <c r="B90" s="10">
        <f>+'Aggregate Screens'!A85</f>
        <v>195</v>
      </c>
      <c r="C90" s="10" t="str">
        <f>+'Aggregate Screens'!B85</f>
        <v>SNOQUALMIE VALLEY HOSPITAL</v>
      </c>
      <c r="D90" s="10">
        <f>ROUND(SUM('Aggregate Screens'!T85:U85),0)</f>
        <v>1656940</v>
      </c>
      <c r="E90" s="13">
        <f>ROUND(+'Aggregate Screens'!AN85,0)</f>
        <v>2523</v>
      </c>
      <c r="F90" s="11">
        <f t="shared" si="3"/>
        <v>656.73</v>
      </c>
      <c r="G90" s="10">
        <f>ROUND(SUM('Aggregate Screens'!T190:U190),0)</f>
        <v>2017071</v>
      </c>
      <c r="H90" s="13">
        <f>ROUND(+'Aggregate Screens'!AN190,0)</f>
        <v>1874</v>
      </c>
      <c r="I90" s="11">
        <f t="shared" si="4"/>
        <v>1076.3499999999999</v>
      </c>
      <c r="K90" s="12">
        <f t="shared" si="5"/>
        <v>0.63895360345956465</v>
      </c>
    </row>
    <row r="91" spans="1:11" x14ac:dyDescent="0.2">
      <c r="A91" s="10"/>
      <c r="B91" s="10">
        <f>+'Aggregate Screens'!A86</f>
        <v>197</v>
      </c>
      <c r="C91" s="10" t="str">
        <f>+'Aggregate Screens'!B86</f>
        <v>CAPITAL MEDICAL CENTER</v>
      </c>
      <c r="D91" s="10">
        <f>ROUND(SUM('Aggregate Screens'!T86:U86),0)</f>
        <v>8154945</v>
      </c>
      <c r="E91" s="13">
        <f>ROUND(+'Aggregate Screens'!AN86,0)</f>
        <v>10176</v>
      </c>
      <c r="F91" s="11">
        <f t="shared" si="3"/>
        <v>801.39</v>
      </c>
      <c r="G91" s="10">
        <f>ROUND(SUM('Aggregate Screens'!T191:U191),0)</f>
        <v>8569666</v>
      </c>
      <c r="H91" s="13">
        <f>ROUND(+'Aggregate Screens'!AN191,0)</f>
        <v>10620</v>
      </c>
      <c r="I91" s="11">
        <f t="shared" si="4"/>
        <v>806.94</v>
      </c>
      <c r="K91" s="12">
        <f t="shared" si="5"/>
        <v>6.9254670010856501E-3</v>
      </c>
    </row>
    <row r="92" spans="1:11" x14ac:dyDescent="0.2">
      <c r="A92" s="10"/>
      <c r="B92" s="10">
        <f>+'Aggregate Screens'!A87</f>
        <v>198</v>
      </c>
      <c r="C92" s="10" t="str">
        <f>+'Aggregate Screens'!B87</f>
        <v>SUNNYSIDE COMMUNITY HOSPITAL</v>
      </c>
      <c r="D92" s="10">
        <f>ROUND(SUM('Aggregate Screens'!T87:U87),0)</f>
        <v>6732596</v>
      </c>
      <c r="E92" s="13">
        <f>ROUND(+'Aggregate Screens'!AN87,0)</f>
        <v>3877</v>
      </c>
      <c r="F92" s="11">
        <f t="shared" si="3"/>
        <v>1736.55</v>
      </c>
      <c r="G92" s="10">
        <f>ROUND(SUM('Aggregate Screens'!T192:U192),0)</f>
        <v>0</v>
      </c>
      <c r="H92" s="13">
        <f>ROUND(+'Aggregate Screens'!AN192,0)</f>
        <v>0</v>
      </c>
      <c r="I92" s="11" t="str">
        <f t="shared" si="4"/>
        <v/>
      </c>
      <c r="K92" s="12" t="str">
        <f t="shared" si="5"/>
        <v/>
      </c>
    </row>
    <row r="93" spans="1:11" x14ac:dyDescent="0.2">
      <c r="A93" s="10"/>
      <c r="B93" s="10">
        <f>+'Aggregate Screens'!A88</f>
        <v>199</v>
      </c>
      <c r="C93" s="10" t="str">
        <f>+'Aggregate Screens'!B88</f>
        <v>TOPPENISH COMMUNITY HOSPITAL</v>
      </c>
      <c r="D93" s="10">
        <f>ROUND(SUM('Aggregate Screens'!T88:U88),0)</f>
        <v>1994275</v>
      </c>
      <c r="E93" s="13">
        <f>ROUND(+'Aggregate Screens'!AN88,0)</f>
        <v>2956</v>
      </c>
      <c r="F93" s="11">
        <f t="shared" si="3"/>
        <v>674.65</v>
      </c>
      <c r="G93" s="10">
        <f>ROUND(SUM('Aggregate Screens'!T193:U193),0)</f>
        <v>1874969</v>
      </c>
      <c r="H93" s="13">
        <f>ROUND(+'Aggregate Screens'!AN193,0)</f>
        <v>2554</v>
      </c>
      <c r="I93" s="11">
        <f t="shared" si="4"/>
        <v>734.13</v>
      </c>
      <c r="K93" s="12">
        <f t="shared" si="5"/>
        <v>8.8164233306158746E-2</v>
      </c>
    </row>
    <row r="94" spans="1:11" x14ac:dyDescent="0.2">
      <c r="A94" s="10"/>
      <c r="B94" s="10">
        <f>+'Aggregate Screens'!A89</f>
        <v>201</v>
      </c>
      <c r="C94" s="10" t="str">
        <f>+'Aggregate Screens'!B89</f>
        <v>ST FRANCIS COMMUNITY HOSPITAL</v>
      </c>
      <c r="D94" s="10">
        <f>ROUND(SUM('Aggregate Screens'!T89:U89),0)</f>
        <v>24704019</v>
      </c>
      <c r="E94" s="13">
        <f>ROUND(+'Aggregate Screens'!AN89,0)</f>
        <v>16708</v>
      </c>
      <c r="F94" s="11">
        <f t="shared" si="3"/>
        <v>1478.57</v>
      </c>
      <c r="G94" s="10">
        <f>ROUND(SUM('Aggregate Screens'!T194:U194),0)</f>
        <v>28848646</v>
      </c>
      <c r="H94" s="13">
        <f>ROUND(+'Aggregate Screens'!AN194,0)</f>
        <v>15975</v>
      </c>
      <c r="I94" s="11">
        <f t="shared" si="4"/>
        <v>1805.86</v>
      </c>
      <c r="K94" s="12">
        <f t="shared" si="5"/>
        <v>0.2213557694258641</v>
      </c>
    </row>
    <row r="95" spans="1:11" x14ac:dyDescent="0.2">
      <c r="A95" s="10"/>
      <c r="B95" s="10">
        <f>+'Aggregate Screens'!A90</f>
        <v>202</v>
      </c>
      <c r="C95" s="10" t="str">
        <f>+'Aggregate Screens'!B90</f>
        <v>REGIONAL HOSPITAL</v>
      </c>
      <c r="D95" s="10">
        <f>ROUND(SUM('Aggregate Screens'!T90:U90),0)</f>
        <v>4462917</v>
      </c>
      <c r="E95" s="13">
        <f>ROUND(+'Aggregate Screens'!AN90,0)</f>
        <v>694</v>
      </c>
      <c r="F95" s="11">
        <f t="shared" si="3"/>
        <v>6430.72</v>
      </c>
      <c r="G95" s="10">
        <f>ROUND(SUM('Aggregate Screens'!T195:U195),0)</f>
        <v>5118475</v>
      </c>
      <c r="H95" s="13">
        <f>ROUND(+'Aggregate Screens'!AN195,0)</f>
        <v>707</v>
      </c>
      <c r="I95" s="11">
        <f t="shared" si="4"/>
        <v>7239.71</v>
      </c>
      <c r="K95" s="12">
        <f t="shared" si="5"/>
        <v>0.12580084345143305</v>
      </c>
    </row>
    <row r="96" spans="1:11" x14ac:dyDescent="0.2">
      <c r="A96" s="10"/>
      <c r="B96" s="10">
        <f>+'Aggregate Screens'!A91</f>
        <v>204</v>
      </c>
      <c r="C96" s="10" t="str">
        <f>+'Aggregate Screens'!B91</f>
        <v>SEATTLE CANCER CARE ALLIANCE</v>
      </c>
      <c r="D96" s="10">
        <f>ROUND(SUM('Aggregate Screens'!T91:U91),0)</f>
        <v>106178222</v>
      </c>
      <c r="E96" s="13">
        <f>ROUND(+'Aggregate Screens'!AN91,0)</f>
        <v>14038</v>
      </c>
      <c r="F96" s="11">
        <f t="shared" si="3"/>
        <v>7563.63</v>
      </c>
      <c r="G96" s="10">
        <f>ROUND(SUM('Aggregate Screens'!T196:U196),0)</f>
        <v>118646311</v>
      </c>
      <c r="H96" s="13">
        <f>ROUND(+'Aggregate Screens'!AN196,0)</f>
        <v>13817</v>
      </c>
      <c r="I96" s="11">
        <f t="shared" si="4"/>
        <v>8586.98</v>
      </c>
      <c r="K96" s="12">
        <f t="shared" si="5"/>
        <v>0.13529879171773329</v>
      </c>
    </row>
    <row r="97" spans="1:11" x14ac:dyDescent="0.2">
      <c r="A97" s="10"/>
      <c r="B97" s="10">
        <f>+'Aggregate Screens'!A92</f>
        <v>205</v>
      </c>
      <c r="C97" s="10" t="str">
        <f>+'Aggregate Screens'!B92</f>
        <v>WENATCHEE VALLEY HOSPITAL</v>
      </c>
      <c r="D97" s="10">
        <f>ROUND(SUM('Aggregate Screens'!T92:U92),0)</f>
        <v>0</v>
      </c>
      <c r="E97" s="13">
        <f>ROUND(+'Aggregate Screens'!AN92,0)</f>
        <v>0</v>
      </c>
      <c r="F97" s="11" t="str">
        <f t="shared" si="3"/>
        <v/>
      </c>
      <c r="G97" s="10">
        <f>ROUND(SUM('Aggregate Screens'!T197:U197),0)</f>
        <v>3546474</v>
      </c>
      <c r="H97" s="13">
        <f>ROUND(+'Aggregate Screens'!AN197,0)</f>
        <v>12549</v>
      </c>
      <c r="I97" s="11">
        <f t="shared" si="4"/>
        <v>282.61</v>
      </c>
      <c r="K97" s="12" t="str">
        <f t="shared" si="5"/>
        <v/>
      </c>
    </row>
    <row r="98" spans="1:11" x14ac:dyDescent="0.2">
      <c r="A98" s="10"/>
      <c r="B98" s="10">
        <f>+'Aggregate Screens'!A93</f>
        <v>206</v>
      </c>
      <c r="C98" s="10" t="str">
        <f>+'Aggregate Screens'!B93</f>
        <v>PEACEHEALTH UNITED GENERAL MEDICAL CENTER</v>
      </c>
      <c r="D98" s="10">
        <f>ROUND(SUM('Aggregate Screens'!T93:U93),0)</f>
        <v>6594708</v>
      </c>
      <c r="E98" s="13">
        <f>ROUND(+'Aggregate Screens'!AN93,0)</f>
        <v>3520</v>
      </c>
      <c r="F98" s="11">
        <f t="shared" si="3"/>
        <v>1873.5</v>
      </c>
      <c r="G98" s="10">
        <f>ROUND(SUM('Aggregate Screens'!T198:U198),0)</f>
        <v>6965150</v>
      </c>
      <c r="H98" s="13">
        <f>ROUND(+'Aggregate Screens'!AN198,0)</f>
        <v>3615</v>
      </c>
      <c r="I98" s="11">
        <f t="shared" si="4"/>
        <v>1926.74</v>
      </c>
      <c r="K98" s="12">
        <f t="shared" si="5"/>
        <v>2.8417400587136488E-2</v>
      </c>
    </row>
    <row r="99" spans="1:11" x14ac:dyDescent="0.2">
      <c r="A99" s="10"/>
      <c r="B99" s="10">
        <f>+'Aggregate Screens'!A94</f>
        <v>207</v>
      </c>
      <c r="C99" s="10" t="str">
        <f>+'Aggregate Screens'!B94</f>
        <v>SKAGIT VALLEY HOSPITAL</v>
      </c>
      <c r="D99" s="10">
        <f>ROUND(SUM('Aggregate Screens'!T94:U94),0)</f>
        <v>33365731</v>
      </c>
      <c r="E99" s="13">
        <f>ROUND(+'Aggregate Screens'!AN94,0)</f>
        <v>21062</v>
      </c>
      <c r="F99" s="11">
        <f t="shared" si="3"/>
        <v>1584.17</v>
      </c>
      <c r="G99" s="10">
        <f>ROUND(SUM('Aggregate Screens'!T199:U199),0)</f>
        <v>37167465</v>
      </c>
      <c r="H99" s="13">
        <f>ROUND(+'Aggregate Screens'!AN199,0)</f>
        <v>20806</v>
      </c>
      <c r="I99" s="11">
        <f t="shared" si="4"/>
        <v>1786.38</v>
      </c>
      <c r="K99" s="12">
        <f t="shared" si="5"/>
        <v>0.12764412910230605</v>
      </c>
    </row>
    <row r="100" spans="1:11" x14ac:dyDescent="0.2">
      <c r="A100" s="10"/>
      <c r="B100" s="10">
        <f>+'Aggregate Screens'!A95</f>
        <v>208</v>
      </c>
      <c r="C100" s="10" t="str">
        <f>+'Aggregate Screens'!B95</f>
        <v>LEGACY SALMON CREEK HOSPITAL</v>
      </c>
      <c r="D100" s="10">
        <f>ROUND(SUM('Aggregate Screens'!T95:U95),0)</f>
        <v>3306169</v>
      </c>
      <c r="E100" s="13">
        <f>ROUND(+'Aggregate Screens'!AN95,0)</f>
        <v>18153</v>
      </c>
      <c r="F100" s="11">
        <f t="shared" si="3"/>
        <v>182.13</v>
      </c>
      <c r="G100" s="10">
        <f>ROUND(SUM('Aggregate Screens'!T200:U200),0)</f>
        <v>7093356</v>
      </c>
      <c r="H100" s="13">
        <f>ROUND(+'Aggregate Screens'!AN200,0)</f>
        <v>18334</v>
      </c>
      <c r="I100" s="11">
        <f t="shared" si="4"/>
        <v>386.9</v>
      </c>
      <c r="K100" s="12">
        <f t="shared" si="5"/>
        <v>1.1243068138143082</v>
      </c>
    </row>
    <row r="101" spans="1:11" x14ac:dyDescent="0.2">
      <c r="A101" s="10"/>
      <c r="B101" s="10">
        <f>+'Aggregate Screens'!A96</f>
        <v>209</v>
      </c>
      <c r="C101" s="10" t="str">
        <f>+'Aggregate Screens'!B96</f>
        <v>ST ANTHONY HOSPITAL</v>
      </c>
      <c r="D101" s="10">
        <f>ROUND(SUM('Aggregate Screens'!T96:U96),0)</f>
        <v>11606095</v>
      </c>
      <c r="E101" s="13">
        <f>ROUND(+'Aggregate Screens'!AN96,0)</f>
        <v>9478</v>
      </c>
      <c r="F101" s="11">
        <f t="shared" si="3"/>
        <v>1224.53</v>
      </c>
      <c r="G101" s="10">
        <f>ROUND(SUM('Aggregate Screens'!T201:U201),0)</f>
        <v>11872799</v>
      </c>
      <c r="H101" s="13">
        <f>ROUND(+'Aggregate Screens'!AN201,0)</f>
        <v>9231</v>
      </c>
      <c r="I101" s="11">
        <f t="shared" si="4"/>
        <v>1286.19</v>
      </c>
      <c r="K101" s="12">
        <f t="shared" si="5"/>
        <v>5.035401337656098E-2</v>
      </c>
    </row>
    <row r="102" spans="1:11" x14ac:dyDescent="0.2">
      <c r="A102" s="10"/>
      <c r="B102" s="10">
        <f>+'Aggregate Screens'!A97</f>
        <v>210</v>
      </c>
      <c r="C102" s="10" t="str">
        <f>+'Aggregate Screens'!B97</f>
        <v>SWEDISH MEDICAL CENTER - ISSAQUAH CAMPUS</v>
      </c>
      <c r="D102" s="10">
        <f>ROUND(SUM('Aggregate Screens'!T97:U97),0)</f>
        <v>22605049</v>
      </c>
      <c r="E102" s="13">
        <f>ROUND(+'Aggregate Screens'!AN97,0)</f>
        <v>10561</v>
      </c>
      <c r="F102" s="11">
        <f t="shared" si="3"/>
        <v>2140.4299999999998</v>
      </c>
      <c r="G102" s="10">
        <f>ROUND(SUM('Aggregate Screens'!T202:U202),0)</f>
        <v>17755116</v>
      </c>
      <c r="H102" s="13">
        <f>ROUND(+'Aggregate Screens'!AN202,0)</f>
        <v>12277</v>
      </c>
      <c r="I102" s="11">
        <f t="shared" si="4"/>
        <v>1446.21</v>
      </c>
      <c r="K102" s="12">
        <f t="shared" si="5"/>
        <v>-0.32433669870072834</v>
      </c>
    </row>
    <row r="103" spans="1:11" x14ac:dyDescent="0.2">
      <c r="A103" s="10"/>
      <c r="B103" s="10">
        <f>+'Aggregate Screens'!A98</f>
        <v>211</v>
      </c>
      <c r="C103" s="10" t="str">
        <f>+'Aggregate Screens'!B98</f>
        <v>PEACEHEALTH PEACE ISLAND MEDICAL CENTER</v>
      </c>
      <c r="D103" s="10">
        <f>ROUND(SUM('Aggregate Screens'!T98:U98),0)</f>
        <v>0</v>
      </c>
      <c r="E103" s="13">
        <f>ROUND(+'Aggregate Screens'!AN98,0)</f>
        <v>0</v>
      </c>
      <c r="F103" s="11" t="str">
        <f t="shared" si="3"/>
        <v/>
      </c>
      <c r="G103" s="10">
        <f>ROUND(SUM('Aggregate Screens'!T203:U203),0)</f>
        <v>1692192</v>
      </c>
      <c r="H103" s="13">
        <f>ROUND(+'Aggregate Screens'!AN203,0)</f>
        <v>433</v>
      </c>
      <c r="I103" s="11">
        <f t="shared" si="4"/>
        <v>3908.06</v>
      </c>
      <c r="K103" s="12" t="str">
        <f t="shared" si="5"/>
        <v/>
      </c>
    </row>
    <row r="104" spans="1:11" x14ac:dyDescent="0.2">
      <c r="A104" s="10"/>
      <c r="B104" s="10">
        <f>+'Aggregate Screens'!A99</f>
        <v>904</v>
      </c>
      <c r="C104" s="10" t="str">
        <f>+'Aggregate Screens'!B99</f>
        <v>BHC FAIRFAX HOSPITAL</v>
      </c>
      <c r="D104" s="10">
        <f>ROUND(SUM('Aggregate Screens'!T99:U99),0)</f>
        <v>1295317</v>
      </c>
      <c r="E104" s="13">
        <f>ROUND(+'Aggregate Screens'!AN99,0)</f>
        <v>2399</v>
      </c>
      <c r="F104" s="11">
        <f t="shared" si="3"/>
        <v>539.94000000000005</v>
      </c>
      <c r="G104" s="10">
        <f>ROUND(SUM('Aggregate Screens'!T204:U204),0)</f>
        <v>1580851</v>
      </c>
      <c r="H104" s="13">
        <f>ROUND(+'Aggregate Screens'!AN204,0)</f>
        <v>2354</v>
      </c>
      <c r="I104" s="11">
        <f t="shared" si="4"/>
        <v>671.56</v>
      </c>
      <c r="K104" s="12">
        <f t="shared" si="5"/>
        <v>0.24376782605474667</v>
      </c>
    </row>
    <row r="105" spans="1:11" x14ac:dyDescent="0.2">
      <c r="A105" s="10"/>
      <c r="B105" s="10">
        <f>+'Aggregate Screens'!A100</f>
        <v>915</v>
      </c>
      <c r="C105" s="10" t="str">
        <f>+'Aggregate Screens'!B100</f>
        <v>LOURDES COUNSELING CENTER</v>
      </c>
      <c r="D105" s="10">
        <f>ROUND(SUM('Aggregate Screens'!T100:U100),0)</f>
        <v>743737</v>
      </c>
      <c r="E105" s="13">
        <f>ROUND(+'Aggregate Screens'!AN100,0)</f>
        <v>846</v>
      </c>
      <c r="F105" s="11">
        <f t="shared" si="3"/>
        <v>879.12</v>
      </c>
      <c r="G105" s="10">
        <f>ROUND(SUM('Aggregate Screens'!T205:U205),0)</f>
        <v>559978</v>
      </c>
      <c r="H105" s="13">
        <f>ROUND(+'Aggregate Screens'!AN205,0)</f>
        <v>744</v>
      </c>
      <c r="I105" s="11">
        <f t="shared" si="4"/>
        <v>752.66</v>
      </c>
      <c r="K105" s="12">
        <f t="shared" si="5"/>
        <v>-0.14384839384839387</v>
      </c>
    </row>
    <row r="106" spans="1:11" x14ac:dyDescent="0.2">
      <c r="A106" s="10"/>
      <c r="B106" s="10">
        <f>+'Aggregate Screens'!A101</f>
        <v>919</v>
      </c>
      <c r="C106" s="10" t="str">
        <f>+'Aggregate Screens'!B101</f>
        <v>NAVOS</v>
      </c>
      <c r="D106" s="10">
        <f>ROUND(SUM('Aggregate Screens'!T101:U101),0)</f>
        <v>219042</v>
      </c>
      <c r="E106" s="13">
        <f>ROUND(+'Aggregate Screens'!AN101,0)</f>
        <v>962</v>
      </c>
      <c r="F106" s="11">
        <f t="shared" si="3"/>
        <v>227.69</v>
      </c>
      <c r="G106" s="10">
        <f>ROUND(SUM('Aggregate Screens'!T206:U206),0)</f>
        <v>234302</v>
      </c>
      <c r="H106" s="13">
        <f>ROUND(+'Aggregate Screens'!AN206,0)</f>
        <v>1090</v>
      </c>
      <c r="I106" s="11">
        <f t="shared" si="4"/>
        <v>214.96</v>
      </c>
      <c r="K106" s="12">
        <f t="shared" si="5"/>
        <v>-5.5909350432605698E-2</v>
      </c>
    </row>
    <row r="107" spans="1:11" x14ac:dyDescent="0.2">
      <c r="A107" s="10"/>
      <c r="B107" s="10">
        <f>+'Aggregate Screens'!A102</f>
        <v>921</v>
      </c>
      <c r="C107" s="10" t="str">
        <f>+'Aggregate Screens'!B102</f>
        <v>Cascade Behavioral Health</v>
      </c>
      <c r="D107" s="10">
        <f>ROUND(SUM('Aggregate Screens'!T102:U102),0)</f>
        <v>0</v>
      </c>
      <c r="E107" s="13">
        <f>ROUND(+'Aggregate Screens'!AN102,0)</f>
        <v>0</v>
      </c>
      <c r="F107" s="11" t="str">
        <f t="shared" si="3"/>
        <v/>
      </c>
      <c r="G107" s="10">
        <f>ROUND(SUM('Aggregate Screens'!T207:U207),0)</f>
        <v>104766</v>
      </c>
      <c r="H107" s="13">
        <f>ROUND(+'Aggregate Screens'!AN207,0)</f>
        <v>93</v>
      </c>
      <c r="I107" s="11">
        <f t="shared" si="4"/>
        <v>1126.52</v>
      </c>
      <c r="K107" s="12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7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zoomScale="75" workbookViewId="0">
      <selection activeCell="C12" sqref="C12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0.88671875" bestFit="1" customWidth="1"/>
    <col min="5" max="5" width="7.88671875" bestFit="1" customWidth="1"/>
    <col min="6" max="6" width="8.88671875" bestFit="1" customWidth="1"/>
    <col min="7" max="7" width="10.88671875" bestFit="1" customWidth="1"/>
    <col min="8" max="8" width="7.88671875" bestFit="1" customWidth="1"/>
    <col min="9" max="9" width="8.88671875" bestFit="1" customWidth="1"/>
    <col min="10" max="10" width="2.6640625" customWidth="1"/>
    <col min="11" max="11" width="9.109375" bestFit="1" customWidth="1"/>
  </cols>
  <sheetData>
    <row r="1" spans="1:11" x14ac:dyDescent="0.2">
      <c r="A1" s="9" t="s">
        <v>42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4"/>
      <c r="F2" s="2"/>
      <c r="K2" s="5" t="s">
        <v>71</v>
      </c>
    </row>
    <row r="3" spans="1:11" x14ac:dyDescent="0.2">
      <c r="A3" s="4"/>
      <c r="D3" s="3"/>
      <c r="F3" s="2"/>
      <c r="K3">
        <v>26</v>
      </c>
    </row>
    <row r="4" spans="1:11" x14ac:dyDescent="0.2">
      <c r="A4" s="7" t="s">
        <v>29</v>
      </c>
      <c r="B4" s="6"/>
      <c r="C4" s="6"/>
      <c r="D4" s="6"/>
      <c r="E4" s="7"/>
      <c r="F4" s="6"/>
      <c r="G4" s="6"/>
      <c r="H4" s="6"/>
      <c r="I4" s="6"/>
    </row>
    <row r="5" spans="1:11" x14ac:dyDescent="0.2">
      <c r="A5" s="7" t="s">
        <v>68</v>
      </c>
      <c r="B5" s="6"/>
      <c r="C5" s="6"/>
      <c r="D5" s="6"/>
      <c r="E5" s="7"/>
      <c r="F5" s="6"/>
      <c r="G5" s="6"/>
      <c r="H5" s="6"/>
      <c r="I5" s="6"/>
    </row>
    <row r="7" spans="1:11" x14ac:dyDescent="0.2">
      <c r="E7" s="77">
        <f>ROUND(+'Aggregate Screens'!C5,0)</f>
        <v>2012</v>
      </c>
      <c r="F7" s="5">
        <f>+E7</f>
        <v>2012</v>
      </c>
      <c r="G7" s="5"/>
      <c r="H7" s="2">
        <f>+F7+1</f>
        <v>2013</v>
      </c>
      <c r="I7" s="5">
        <f>+H7</f>
        <v>2013</v>
      </c>
    </row>
    <row r="8" spans="1:11" x14ac:dyDescent="0.2">
      <c r="A8" s="5"/>
      <c r="B8" s="5"/>
      <c r="C8" s="5"/>
      <c r="D8" s="2" t="s">
        <v>187</v>
      </c>
      <c r="F8" s="14" t="s">
        <v>182</v>
      </c>
      <c r="G8" s="2" t="s">
        <v>187</v>
      </c>
      <c r="I8" s="14" t="s">
        <v>182</v>
      </c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43</v>
      </c>
      <c r="E9" s="2" t="s">
        <v>3</v>
      </c>
      <c r="F9" s="2" t="s">
        <v>3</v>
      </c>
      <c r="G9" s="2" t="s">
        <v>43</v>
      </c>
      <c r="H9" s="2" t="s">
        <v>3</v>
      </c>
      <c r="I9" s="2" t="s">
        <v>3</v>
      </c>
      <c r="K9" s="5" t="s">
        <v>181</v>
      </c>
    </row>
    <row r="10" spans="1:11" x14ac:dyDescent="0.2">
      <c r="B10">
        <f>+'Aggregate Screens'!A5</f>
        <v>1</v>
      </c>
      <c r="C10" t="str">
        <f>+'Aggregate Screens'!B5</f>
        <v>SWEDISH MEDICAL CENTER - FIRST HILL</v>
      </c>
      <c r="D10" s="10">
        <f>ROUND(+'Aggregate Screens'!V5,0)</f>
        <v>50258629</v>
      </c>
      <c r="E10" s="13">
        <f>ROUND(+'Aggregate Screens'!AN5,0)</f>
        <v>69385</v>
      </c>
      <c r="F10" s="11">
        <f>IF(D10=0,"",IF(E10=0,"",ROUND(D10/E10,2)))</f>
        <v>724.34</v>
      </c>
      <c r="G10" s="10">
        <f>ROUND(+'Aggregate Screens'!V110,0)</f>
        <v>45767923</v>
      </c>
      <c r="H10" s="13">
        <f>ROUND(+'Aggregate Screens'!AN110,0)</f>
        <v>67759</v>
      </c>
      <c r="I10" s="11">
        <f>IF(G10=0,"",IF(H10=0,"",ROUND(G10/H10,2)))</f>
        <v>675.45</v>
      </c>
      <c r="K10" s="12">
        <f>IF(D10=0,"",IF(E10=0,"",IF(G10=0,"",IF(H10=0,"",+I10/F10-1))))</f>
        <v>-6.749592732694587E-2</v>
      </c>
    </row>
    <row r="11" spans="1:11" x14ac:dyDescent="0.2">
      <c r="B11">
        <f>+'Aggregate Screens'!A6</f>
        <v>3</v>
      </c>
      <c r="C11" t="str">
        <f>+'Aggregate Screens'!B6</f>
        <v>SWEDISH MEDICAL CENTER - CHERRY HILL</v>
      </c>
      <c r="D11" s="10">
        <f>ROUND(+'Aggregate Screens'!V6,0)</f>
        <v>22875171</v>
      </c>
      <c r="E11" s="13">
        <f>ROUND(+'Aggregate Screens'!AN6,0)</f>
        <v>24129</v>
      </c>
      <c r="F11" s="11">
        <f t="shared" ref="F11:F74" si="0">IF(D11=0,"",IF(E11=0,"",ROUND(D11/E11,2)))</f>
        <v>948.04</v>
      </c>
      <c r="G11" s="10">
        <f>ROUND(+'Aggregate Screens'!V111,0)</f>
        <v>23932813</v>
      </c>
      <c r="H11" s="13">
        <f>ROUND(+'Aggregate Screens'!AN111,0)</f>
        <v>28415</v>
      </c>
      <c r="I11" s="11">
        <f t="shared" ref="I11:I74" si="1">IF(G11=0,"",IF(H11=0,"",ROUND(G11/H11,2)))</f>
        <v>842.26</v>
      </c>
      <c r="K11" s="12">
        <f t="shared" ref="K11:K74" si="2">IF(D11=0,"",IF(E11=0,"",IF(G11=0,"",IF(H11=0,"",+I11/F11-1))))</f>
        <v>-0.11157757056664275</v>
      </c>
    </row>
    <row r="12" spans="1:11" x14ac:dyDescent="0.2">
      <c r="B12">
        <f>+'Aggregate Screens'!A7</f>
        <v>8</v>
      </c>
      <c r="C12" t="str">
        <f>+'Aggregate Screens'!B7</f>
        <v>KLICKITAT VALLEY HEALTH</v>
      </c>
      <c r="D12" s="10">
        <f>ROUND(+'Aggregate Screens'!V7,0)</f>
        <v>1120328</v>
      </c>
      <c r="E12" s="13">
        <f>ROUND(+'Aggregate Screens'!AN7,0)</f>
        <v>1777</v>
      </c>
      <c r="F12" s="11">
        <f t="shared" si="0"/>
        <v>630.46</v>
      </c>
      <c r="G12" s="10">
        <f>ROUND(+'Aggregate Screens'!V112,0)</f>
        <v>1174232</v>
      </c>
      <c r="H12" s="13">
        <f>ROUND(+'Aggregate Screens'!AN112,0)</f>
        <v>1281</v>
      </c>
      <c r="I12" s="11">
        <f t="shared" si="1"/>
        <v>916.65</v>
      </c>
      <c r="K12" s="12">
        <f t="shared" si="2"/>
        <v>0.45393839418837034</v>
      </c>
    </row>
    <row r="13" spans="1:11" x14ac:dyDescent="0.2">
      <c r="B13">
        <f>+'Aggregate Screens'!A8</f>
        <v>10</v>
      </c>
      <c r="C13" t="str">
        <f>+'Aggregate Screens'!B8</f>
        <v>VIRGINIA MASON MEDICAL CENTER</v>
      </c>
      <c r="D13" s="10">
        <f>ROUND(+'Aggregate Screens'!V8,0)</f>
        <v>39215732</v>
      </c>
      <c r="E13" s="13">
        <f>ROUND(+'Aggregate Screens'!AN8,0)</f>
        <v>72231</v>
      </c>
      <c r="F13" s="11">
        <f t="shared" si="0"/>
        <v>542.91999999999996</v>
      </c>
      <c r="G13" s="10">
        <f>ROUND(+'Aggregate Screens'!V113,0)</f>
        <v>39010932</v>
      </c>
      <c r="H13" s="13">
        <f>ROUND(+'Aggregate Screens'!AN113,0)</f>
        <v>70317</v>
      </c>
      <c r="I13" s="11">
        <f t="shared" si="1"/>
        <v>554.79</v>
      </c>
      <c r="K13" s="12">
        <f t="shared" si="2"/>
        <v>2.1863257938554481E-2</v>
      </c>
    </row>
    <row r="14" spans="1:11" x14ac:dyDescent="0.2">
      <c r="B14">
        <f>+'Aggregate Screens'!A9</f>
        <v>14</v>
      </c>
      <c r="C14" t="str">
        <f>+'Aggregate Screens'!B9</f>
        <v>SEATTLE CHILDRENS HOSPITAL</v>
      </c>
      <c r="D14" s="10">
        <f>ROUND(+'Aggregate Screens'!V9,0)</f>
        <v>57951115</v>
      </c>
      <c r="E14" s="13">
        <f>ROUND(+'Aggregate Screens'!AN9,0)</f>
        <v>30610</v>
      </c>
      <c r="F14" s="11">
        <f t="shared" si="0"/>
        <v>1893.21</v>
      </c>
      <c r="G14" s="10">
        <f>ROUND(+'Aggregate Screens'!V114,0)</f>
        <v>60967707</v>
      </c>
      <c r="H14" s="13">
        <f>ROUND(+'Aggregate Screens'!AN114,0)</f>
        <v>31340</v>
      </c>
      <c r="I14" s="11">
        <f t="shared" si="1"/>
        <v>1945.36</v>
      </c>
      <c r="K14" s="12">
        <f t="shared" si="2"/>
        <v>2.7545808441747033E-2</v>
      </c>
    </row>
    <row r="15" spans="1:11" x14ac:dyDescent="0.2">
      <c r="B15">
        <f>+'Aggregate Screens'!A10</f>
        <v>20</v>
      </c>
      <c r="C15" t="str">
        <f>+'Aggregate Screens'!B10</f>
        <v>GROUP HEALTH CENTRAL HOSPITAL</v>
      </c>
      <c r="D15" s="10">
        <f>ROUND(+'Aggregate Screens'!V10,0)</f>
        <v>389760</v>
      </c>
      <c r="E15" s="13">
        <f>ROUND(+'Aggregate Screens'!AN10,0)</f>
        <v>1260</v>
      </c>
      <c r="F15" s="11">
        <f t="shared" si="0"/>
        <v>309.33</v>
      </c>
      <c r="G15" s="10">
        <f>ROUND(+'Aggregate Screens'!V115,0)</f>
        <v>494924</v>
      </c>
      <c r="H15" s="13">
        <f>ROUND(+'Aggregate Screens'!AN115,0)</f>
        <v>1104</v>
      </c>
      <c r="I15" s="11">
        <f t="shared" si="1"/>
        <v>448.3</v>
      </c>
      <c r="K15" s="12">
        <f t="shared" si="2"/>
        <v>0.44926130669511544</v>
      </c>
    </row>
    <row r="16" spans="1:11" x14ac:dyDescent="0.2">
      <c r="B16">
        <f>+'Aggregate Screens'!A11</f>
        <v>21</v>
      </c>
      <c r="C16" t="str">
        <f>+'Aggregate Screens'!B11</f>
        <v>NEWPORT HOSPITAL AND HEALTH SERVICES</v>
      </c>
      <c r="D16" s="10">
        <f>ROUND(+'Aggregate Screens'!V11,0)</f>
        <v>1004800</v>
      </c>
      <c r="E16" s="13">
        <f>ROUND(+'Aggregate Screens'!AN11,0)</f>
        <v>1991</v>
      </c>
      <c r="F16" s="11">
        <f t="shared" si="0"/>
        <v>504.67</v>
      </c>
      <c r="G16" s="10">
        <f>ROUND(+'Aggregate Screens'!V116,0)</f>
        <v>1036596</v>
      </c>
      <c r="H16" s="13">
        <f>ROUND(+'Aggregate Screens'!AN116,0)</f>
        <v>1924</v>
      </c>
      <c r="I16" s="11">
        <f t="shared" si="1"/>
        <v>538.77</v>
      </c>
      <c r="K16" s="12">
        <f t="shared" si="2"/>
        <v>6.75689064140923E-2</v>
      </c>
    </row>
    <row r="17" spans="2:11" x14ac:dyDescent="0.2">
      <c r="B17">
        <f>+'Aggregate Screens'!A12</f>
        <v>22</v>
      </c>
      <c r="C17" t="str">
        <f>+'Aggregate Screens'!B12</f>
        <v>LOURDES MEDICAL CENTER</v>
      </c>
      <c r="D17" s="10">
        <f>ROUND(+'Aggregate Screens'!V12,0)</f>
        <v>2844248</v>
      </c>
      <c r="E17" s="13">
        <f>ROUND(+'Aggregate Screens'!AN12,0)</f>
        <v>5695</v>
      </c>
      <c r="F17" s="11">
        <f t="shared" si="0"/>
        <v>499.43</v>
      </c>
      <c r="G17" s="10">
        <f>ROUND(+'Aggregate Screens'!V117,0)</f>
        <v>2882849</v>
      </c>
      <c r="H17" s="13">
        <f>ROUND(+'Aggregate Screens'!AN117,0)</f>
        <v>7861</v>
      </c>
      <c r="I17" s="11">
        <f t="shared" si="1"/>
        <v>366.73</v>
      </c>
      <c r="K17" s="12">
        <f t="shared" si="2"/>
        <v>-0.26570290130749052</v>
      </c>
    </row>
    <row r="18" spans="2:11" x14ac:dyDescent="0.2">
      <c r="B18">
        <f>+'Aggregate Screens'!A13</f>
        <v>23</v>
      </c>
      <c r="C18" t="str">
        <f>+'Aggregate Screens'!B13</f>
        <v>THREE RIVERS HOSPITAL</v>
      </c>
      <c r="D18" s="10">
        <f>ROUND(+'Aggregate Screens'!V13,0)</f>
        <v>611375</v>
      </c>
      <c r="E18" s="13">
        <f>ROUND(+'Aggregate Screens'!AN13,0)</f>
        <v>875</v>
      </c>
      <c r="F18" s="11">
        <f t="shared" si="0"/>
        <v>698.71</v>
      </c>
      <c r="G18" s="10">
        <f>ROUND(+'Aggregate Screens'!V118,0)</f>
        <v>564454</v>
      </c>
      <c r="H18" s="13">
        <f>ROUND(+'Aggregate Screens'!AN118,0)</f>
        <v>943</v>
      </c>
      <c r="I18" s="11">
        <f t="shared" si="1"/>
        <v>598.57000000000005</v>
      </c>
      <c r="K18" s="12">
        <f t="shared" si="2"/>
        <v>-0.14332126347125418</v>
      </c>
    </row>
    <row r="19" spans="2:11" x14ac:dyDescent="0.2">
      <c r="B19">
        <f>+'Aggregate Screens'!A14</f>
        <v>26</v>
      </c>
      <c r="C19" t="str">
        <f>+'Aggregate Screens'!B14</f>
        <v>PEACEHEALTH ST JOHN MEDICAL CENTER</v>
      </c>
      <c r="D19" s="10">
        <f>ROUND(+'Aggregate Screens'!V14,0)</f>
        <v>11382462</v>
      </c>
      <c r="E19" s="13">
        <f>ROUND(+'Aggregate Screens'!AN14,0)</f>
        <v>22828</v>
      </c>
      <c r="F19" s="11">
        <f t="shared" si="0"/>
        <v>498.62</v>
      </c>
      <c r="G19" s="10">
        <f>ROUND(+'Aggregate Screens'!V119,0)</f>
        <v>11437943</v>
      </c>
      <c r="H19" s="13">
        <f>ROUND(+'Aggregate Screens'!AN119,0)</f>
        <v>21531</v>
      </c>
      <c r="I19" s="11">
        <f t="shared" si="1"/>
        <v>531.23</v>
      </c>
      <c r="K19" s="12">
        <f t="shared" si="2"/>
        <v>6.5400505394889841E-2</v>
      </c>
    </row>
    <row r="20" spans="2:11" x14ac:dyDescent="0.2">
      <c r="B20">
        <f>+'Aggregate Screens'!A15</f>
        <v>29</v>
      </c>
      <c r="C20" t="str">
        <f>+'Aggregate Screens'!B15</f>
        <v>HARBORVIEW MEDICAL CENTER</v>
      </c>
      <c r="D20" s="10">
        <f>ROUND(+'Aggregate Screens'!V15,0)</f>
        <v>45311000</v>
      </c>
      <c r="E20" s="13">
        <f>ROUND(+'Aggregate Screens'!AN15,0)</f>
        <v>43704</v>
      </c>
      <c r="F20" s="11">
        <f t="shared" si="0"/>
        <v>1036.77</v>
      </c>
      <c r="G20" s="10">
        <f>ROUND(+'Aggregate Screens'!V120,0)</f>
        <v>46181000</v>
      </c>
      <c r="H20" s="13">
        <f>ROUND(+'Aggregate Screens'!AN120,0)</f>
        <v>42448</v>
      </c>
      <c r="I20" s="11">
        <f t="shared" si="1"/>
        <v>1087.94</v>
      </c>
      <c r="K20" s="12">
        <f t="shared" si="2"/>
        <v>4.9355208966308961E-2</v>
      </c>
    </row>
    <row r="21" spans="2:11" x14ac:dyDescent="0.2">
      <c r="B21">
        <f>+'Aggregate Screens'!A16</f>
        <v>32</v>
      </c>
      <c r="C21" t="str">
        <f>+'Aggregate Screens'!B16</f>
        <v>ST JOSEPH MEDICAL CENTER</v>
      </c>
      <c r="D21" s="10">
        <f>ROUND(+'Aggregate Screens'!V16,0)</f>
        <v>19070876</v>
      </c>
      <c r="E21" s="13">
        <f>ROUND(+'Aggregate Screens'!AN16,0)</f>
        <v>45992</v>
      </c>
      <c r="F21" s="11">
        <f t="shared" si="0"/>
        <v>414.66</v>
      </c>
      <c r="G21" s="10">
        <f>ROUND(+'Aggregate Screens'!V121,0)</f>
        <v>17409876</v>
      </c>
      <c r="H21" s="13">
        <f>ROUND(+'Aggregate Screens'!AN121,0)</f>
        <v>43782</v>
      </c>
      <c r="I21" s="11">
        <f t="shared" si="1"/>
        <v>397.65</v>
      </c>
      <c r="K21" s="12">
        <f t="shared" si="2"/>
        <v>-4.1021559832151722E-2</v>
      </c>
    </row>
    <row r="22" spans="2:11" x14ac:dyDescent="0.2">
      <c r="B22">
        <f>+'Aggregate Screens'!A17</f>
        <v>35</v>
      </c>
      <c r="C22" t="str">
        <f>+'Aggregate Screens'!B17</f>
        <v>ST ELIZABETH HOSPITAL</v>
      </c>
      <c r="D22" s="10">
        <f>ROUND(+'Aggregate Screens'!V17,0)</f>
        <v>5897298</v>
      </c>
      <c r="E22" s="13">
        <f>ROUND(+'Aggregate Screens'!AN17,0)</f>
        <v>3807</v>
      </c>
      <c r="F22" s="11">
        <f t="shared" si="0"/>
        <v>1549.07</v>
      </c>
      <c r="G22" s="10">
        <f>ROUND(+'Aggregate Screens'!V122,0)</f>
        <v>5803993</v>
      </c>
      <c r="H22" s="13">
        <f>ROUND(+'Aggregate Screens'!AN122,0)</f>
        <v>3457</v>
      </c>
      <c r="I22" s="11">
        <f t="shared" si="1"/>
        <v>1678.91</v>
      </c>
      <c r="K22" s="12">
        <f t="shared" si="2"/>
        <v>8.3818032755136995E-2</v>
      </c>
    </row>
    <row r="23" spans="2:11" x14ac:dyDescent="0.2">
      <c r="B23">
        <f>+'Aggregate Screens'!A18</f>
        <v>37</v>
      </c>
      <c r="C23" t="str">
        <f>+'Aggregate Screens'!B18</f>
        <v>DEACONESS HOSPITAL</v>
      </c>
      <c r="D23" s="10">
        <f>ROUND(+'Aggregate Screens'!V18,0)</f>
        <v>12775264</v>
      </c>
      <c r="E23" s="13">
        <f>ROUND(+'Aggregate Screens'!AN18,0)</f>
        <v>24589</v>
      </c>
      <c r="F23" s="11">
        <f t="shared" si="0"/>
        <v>519.54999999999995</v>
      </c>
      <c r="G23" s="10">
        <f>ROUND(+'Aggregate Screens'!V123,0)</f>
        <v>15711481</v>
      </c>
      <c r="H23" s="13">
        <f>ROUND(+'Aggregate Screens'!AN123,0)</f>
        <v>23505</v>
      </c>
      <c r="I23" s="11">
        <f t="shared" si="1"/>
        <v>668.43</v>
      </c>
      <c r="K23" s="12">
        <f t="shared" si="2"/>
        <v>0.28655567317871244</v>
      </c>
    </row>
    <row r="24" spans="2:11" x14ac:dyDescent="0.2">
      <c r="B24">
        <f>+'Aggregate Screens'!A19</f>
        <v>38</v>
      </c>
      <c r="C24" t="str">
        <f>+'Aggregate Screens'!B19</f>
        <v>OLYMPIC MEDICAL CENTER</v>
      </c>
      <c r="D24" s="10">
        <f>ROUND(+'Aggregate Screens'!V19,0)</f>
        <v>9061230</v>
      </c>
      <c r="E24" s="13">
        <f>ROUND(+'Aggregate Screens'!AN19,0)</f>
        <v>12477</v>
      </c>
      <c r="F24" s="11">
        <f t="shared" si="0"/>
        <v>726.23</v>
      </c>
      <c r="G24" s="10">
        <f>ROUND(+'Aggregate Screens'!V124,0)</f>
        <v>9498929</v>
      </c>
      <c r="H24" s="13">
        <f>ROUND(+'Aggregate Screens'!AN124,0)</f>
        <v>12980</v>
      </c>
      <c r="I24" s="11">
        <f t="shared" si="1"/>
        <v>731.81</v>
      </c>
      <c r="K24" s="12">
        <f t="shared" si="2"/>
        <v>7.6835162414110592E-3</v>
      </c>
    </row>
    <row r="25" spans="2:11" x14ac:dyDescent="0.2">
      <c r="B25">
        <f>+'Aggregate Screens'!A20</f>
        <v>39</v>
      </c>
      <c r="C25" t="str">
        <f>+'Aggregate Screens'!B20</f>
        <v>TRIOS HEALTH</v>
      </c>
      <c r="D25" s="10">
        <f>ROUND(+'Aggregate Screens'!V20,0)</f>
        <v>6819954</v>
      </c>
      <c r="E25" s="13">
        <f>ROUND(+'Aggregate Screens'!AN20,0)</f>
        <v>13397</v>
      </c>
      <c r="F25" s="11">
        <f t="shared" si="0"/>
        <v>509.07</v>
      </c>
      <c r="G25" s="10">
        <f>ROUND(+'Aggregate Screens'!V125,0)</f>
        <v>6725247</v>
      </c>
      <c r="H25" s="13">
        <f>ROUND(+'Aggregate Screens'!AN125,0)</f>
        <v>13307</v>
      </c>
      <c r="I25" s="11">
        <f t="shared" si="1"/>
        <v>505.39</v>
      </c>
      <c r="K25" s="12">
        <f t="shared" si="2"/>
        <v>-7.2288683285206545E-3</v>
      </c>
    </row>
    <row r="26" spans="2:11" x14ac:dyDescent="0.2">
      <c r="B26">
        <f>+'Aggregate Screens'!A21</f>
        <v>43</v>
      </c>
      <c r="C26" t="str">
        <f>+'Aggregate Screens'!B21</f>
        <v>WALLA WALLA GENERAL HOSPITAL</v>
      </c>
      <c r="D26" s="10">
        <f>ROUND(+'Aggregate Screens'!V21,0)</f>
        <v>0</v>
      </c>
      <c r="E26" s="13">
        <f>ROUND(+'Aggregate Screens'!AN21,0)</f>
        <v>0</v>
      </c>
      <c r="F26" s="11" t="str">
        <f t="shared" si="0"/>
        <v/>
      </c>
      <c r="G26" s="10">
        <f>ROUND(+'Aggregate Screens'!V126,0)</f>
        <v>0</v>
      </c>
      <c r="H26" s="13">
        <f>ROUND(+'Aggregate Screens'!AN126,0)</f>
        <v>0</v>
      </c>
      <c r="I26" s="11" t="str">
        <f t="shared" si="1"/>
        <v/>
      </c>
      <c r="K26" s="12" t="str">
        <f t="shared" si="2"/>
        <v/>
      </c>
    </row>
    <row r="27" spans="2:11" x14ac:dyDescent="0.2">
      <c r="B27">
        <f>+'Aggregate Screens'!A22</f>
        <v>45</v>
      </c>
      <c r="C27" t="str">
        <f>+'Aggregate Screens'!B22</f>
        <v>COLUMBIA BASIN HOSPITAL</v>
      </c>
      <c r="D27" s="10">
        <f>ROUND(+'Aggregate Screens'!V22,0)</f>
        <v>493446</v>
      </c>
      <c r="E27" s="13">
        <f>ROUND(+'Aggregate Screens'!AN22,0)</f>
        <v>1016</v>
      </c>
      <c r="F27" s="11">
        <f t="shared" si="0"/>
        <v>485.68</v>
      </c>
      <c r="G27" s="10">
        <f>ROUND(+'Aggregate Screens'!V127,0)</f>
        <v>792505</v>
      </c>
      <c r="H27" s="13">
        <f>ROUND(+'Aggregate Screens'!AN127,0)</f>
        <v>1075</v>
      </c>
      <c r="I27" s="11">
        <f t="shared" si="1"/>
        <v>737.21</v>
      </c>
      <c r="K27" s="12">
        <f t="shared" si="2"/>
        <v>0.51789243946631536</v>
      </c>
    </row>
    <row r="28" spans="2:11" x14ac:dyDescent="0.2">
      <c r="B28">
        <f>+'Aggregate Screens'!A23</f>
        <v>46</v>
      </c>
      <c r="C28" t="str">
        <f>+'Aggregate Screens'!B23</f>
        <v>PMH MEDICAL CENTER</v>
      </c>
      <c r="D28" s="10">
        <f>ROUND(+'Aggregate Screens'!V23,0)</f>
        <v>1155509</v>
      </c>
      <c r="E28" s="13">
        <f>ROUND(+'Aggregate Screens'!AN23,0)</f>
        <v>2055</v>
      </c>
      <c r="F28" s="11">
        <f t="shared" si="0"/>
        <v>562.29</v>
      </c>
      <c r="G28" s="10">
        <f>ROUND(+'Aggregate Screens'!V128,0)</f>
        <v>1184500</v>
      </c>
      <c r="H28" s="13">
        <f>ROUND(+'Aggregate Screens'!AN128,0)</f>
        <v>2094</v>
      </c>
      <c r="I28" s="11">
        <f t="shared" si="1"/>
        <v>565.66</v>
      </c>
      <c r="K28" s="12">
        <f t="shared" si="2"/>
        <v>5.9933486279322157E-3</v>
      </c>
    </row>
    <row r="29" spans="2:11" x14ac:dyDescent="0.2">
      <c r="B29">
        <f>+'Aggregate Screens'!A24</f>
        <v>50</v>
      </c>
      <c r="C29" t="str">
        <f>+'Aggregate Screens'!B24</f>
        <v>PROVIDENCE ST MARY MEDICAL CENTER</v>
      </c>
      <c r="D29" s="10">
        <f>ROUND(+'Aggregate Screens'!V24,0)</f>
        <v>7609989</v>
      </c>
      <c r="E29" s="13">
        <f>ROUND(+'Aggregate Screens'!AN24,0)</f>
        <v>23451</v>
      </c>
      <c r="F29" s="11">
        <f t="shared" si="0"/>
        <v>324.51</v>
      </c>
      <c r="G29" s="10">
        <f>ROUND(+'Aggregate Screens'!V129,0)</f>
        <v>8047459</v>
      </c>
      <c r="H29" s="13">
        <f>ROUND(+'Aggregate Screens'!AN129,0)</f>
        <v>9836</v>
      </c>
      <c r="I29" s="11">
        <f t="shared" si="1"/>
        <v>818.16</v>
      </c>
      <c r="K29" s="12">
        <f t="shared" si="2"/>
        <v>1.5212166034944992</v>
      </c>
    </row>
    <row r="30" spans="2:11" x14ac:dyDescent="0.2">
      <c r="B30">
        <f>+'Aggregate Screens'!A25</f>
        <v>54</v>
      </c>
      <c r="C30" t="str">
        <f>+'Aggregate Screens'!B25</f>
        <v>FORKS COMMUNITY HOSPITAL</v>
      </c>
      <c r="D30" s="10">
        <f>ROUND(+'Aggregate Screens'!V25,0)</f>
        <v>0</v>
      </c>
      <c r="E30" s="13">
        <f>ROUND(+'Aggregate Screens'!AN25,0)</f>
        <v>0</v>
      </c>
      <c r="F30" s="11" t="str">
        <f t="shared" si="0"/>
        <v/>
      </c>
      <c r="G30" s="10">
        <f>ROUND(+'Aggregate Screens'!V130,0)</f>
        <v>0</v>
      </c>
      <c r="H30" s="13">
        <f>ROUND(+'Aggregate Screens'!AN130,0)</f>
        <v>0</v>
      </c>
      <c r="I30" s="11" t="str">
        <f t="shared" si="1"/>
        <v/>
      </c>
      <c r="K30" s="12" t="str">
        <f t="shared" si="2"/>
        <v/>
      </c>
    </row>
    <row r="31" spans="2:11" x14ac:dyDescent="0.2">
      <c r="B31">
        <f>+'Aggregate Screens'!A26</f>
        <v>56</v>
      </c>
      <c r="C31" t="str">
        <f>+'Aggregate Screens'!B26</f>
        <v>WILLAPA HARBOR HOSPITAL</v>
      </c>
      <c r="D31" s="10">
        <f>ROUND(+'Aggregate Screens'!V26,0)</f>
        <v>788364</v>
      </c>
      <c r="E31" s="13">
        <f>ROUND(+'Aggregate Screens'!AN26,0)</f>
        <v>1945</v>
      </c>
      <c r="F31" s="11">
        <f t="shared" si="0"/>
        <v>405.33</v>
      </c>
      <c r="G31" s="10">
        <f>ROUND(+'Aggregate Screens'!V131,0)</f>
        <v>893201</v>
      </c>
      <c r="H31" s="13">
        <f>ROUND(+'Aggregate Screens'!AN131,0)</f>
        <v>1010</v>
      </c>
      <c r="I31" s="11">
        <f t="shared" si="1"/>
        <v>884.36</v>
      </c>
      <c r="K31" s="12">
        <f t="shared" si="2"/>
        <v>1.1818271531838258</v>
      </c>
    </row>
    <row r="32" spans="2:11" x14ac:dyDescent="0.2">
      <c r="B32">
        <f>+'Aggregate Screens'!A27</f>
        <v>58</v>
      </c>
      <c r="C32" t="str">
        <f>+'Aggregate Screens'!B27</f>
        <v>YAKIMA VALLEY MEMORIAL HOSPITAL</v>
      </c>
      <c r="D32" s="10">
        <f>ROUND(+'Aggregate Screens'!V27,0)</f>
        <v>16331127</v>
      </c>
      <c r="E32" s="13">
        <f>ROUND(+'Aggregate Screens'!AN27,0)</f>
        <v>34726</v>
      </c>
      <c r="F32" s="11">
        <f t="shared" si="0"/>
        <v>470.29</v>
      </c>
      <c r="G32" s="10">
        <f>ROUND(+'Aggregate Screens'!V132,0)</f>
        <v>17915682</v>
      </c>
      <c r="H32" s="13">
        <f>ROUND(+'Aggregate Screens'!AN132,0)</f>
        <v>33150</v>
      </c>
      <c r="I32" s="11">
        <f t="shared" si="1"/>
        <v>540.44000000000005</v>
      </c>
      <c r="K32" s="12">
        <f t="shared" si="2"/>
        <v>0.14916328223011344</v>
      </c>
    </row>
    <row r="33" spans="2:11" x14ac:dyDescent="0.2">
      <c r="B33">
        <f>+'Aggregate Screens'!A28</f>
        <v>63</v>
      </c>
      <c r="C33" t="str">
        <f>+'Aggregate Screens'!B28</f>
        <v>GRAYS HARBOR COMMUNITY HOSPITAL</v>
      </c>
      <c r="D33" s="10">
        <f>ROUND(+'Aggregate Screens'!V28,0)</f>
        <v>3958978</v>
      </c>
      <c r="E33" s="13">
        <f>ROUND(+'Aggregate Screens'!AN28,0)</f>
        <v>11451</v>
      </c>
      <c r="F33" s="11">
        <f t="shared" si="0"/>
        <v>345.73</v>
      </c>
      <c r="G33" s="10">
        <f>ROUND(+'Aggregate Screens'!V133,0)</f>
        <v>4503966</v>
      </c>
      <c r="H33" s="13">
        <f>ROUND(+'Aggregate Screens'!AN133,0)</f>
        <v>10592</v>
      </c>
      <c r="I33" s="11">
        <f t="shared" si="1"/>
        <v>425.22</v>
      </c>
      <c r="K33" s="12">
        <f t="shared" si="2"/>
        <v>0.229919301188789</v>
      </c>
    </row>
    <row r="34" spans="2:11" x14ac:dyDescent="0.2">
      <c r="B34">
        <f>+'Aggregate Screens'!A29</f>
        <v>78</v>
      </c>
      <c r="C34" t="str">
        <f>+'Aggregate Screens'!B29</f>
        <v>SAMARITAN HEALTHCARE</v>
      </c>
      <c r="D34" s="10">
        <f>ROUND(+'Aggregate Screens'!V29,0)</f>
        <v>4118663</v>
      </c>
      <c r="E34" s="13">
        <f>ROUND(+'Aggregate Screens'!AN29,0)</f>
        <v>5725</v>
      </c>
      <c r="F34" s="11">
        <f t="shared" si="0"/>
        <v>719.42</v>
      </c>
      <c r="G34" s="10">
        <f>ROUND(+'Aggregate Screens'!V134,0)</f>
        <v>4147608</v>
      </c>
      <c r="H34" s="13">
        <f>ROUND(+'Aggregate Screens'!AN134,0)</f>
        <v>5653</v>
      </c>
      <c r="I34" s="11">
        <f t="shared" si="1"/>
        <v>733.7</v>
      </c>
      <c r="K34" s="12">
        <f t="shared" si="2"/>
        <v>1.9849323065803226E-2</v>
      </c>
    </row>
    <row r="35" spans="2:11" x14ac:dyDescent="0.2">
      <c r="B35">
        <f>+'Aggregate Screens'!A30</f>
        <v>79</v>
      </c>
      <c r="C35" t="str">
        <f>+'Aggregate Screens'!B30</f>
        <v>OCEAN BEACH HOSPITAL</v>
      </c>
      <c r="D35" s="10">
        <f>ROUND(+'Aggregate Screens'!V30,0)</f>
        <v>0</v>
      </c>
      <c r="E35" s="13">
        <f>ROUND(+'Aggregate Screens'!AN30,0)</f>
        <v>0</v>
      </c>
      <c r="F35" s="11" t="str">
        <f t="shared" si="0"/>
        <v/>
      </c>
      <c r="G35" s="10">
        <f>ROUND(+'Aggregate Screens'!V135,0)</f>
        <v>882137</v>
      </c>
      <c r="H35" s="13">
        <f>ROUND(+'Aggregate Screens'!AN135,0)</f>
        <v>1211</v>
      </c>
      <c r="I35" s="11">
        <f t="shared" si="1"/>
        <v>728.44</v>
      </c>
      <c r="K35" s="12" t="str">
        <f t="shared" si="2"/>
        <v/>
      </c>
    </row>
    <row r="36" spans="2:11" x14ac:dyDescent="0.2">
      <c r="B36">
        <f>+'Aggregate Screens'!A31</f>
        <v>80</v>
      </c>
      <c r="C36" t="str">
        <f>+'Aggregate Screens'!B31</f>
        <v>ODESSA MEMORIAL HEALTHCARE CENTER</v>
      </c>
      <c r="D36" s="10">
        <f>ROUND(+'Aggregate Screens'!V31,0)</f>
        <v>703410</v>
      </c>
      <c r="E36" s="13">
        <f>ROUND(+'Aggregate Screens'!AN31,0)</f>
        <v>103</v>
      </c>
      <c r="F36" s="11">
        <f t="shared" si="0"/>
        <v>6829.22</v>
      </c>
      <c r="G36" s="10">
        <f>ROUND(+'Aggregate Screens'!V136,0)</f>
        <v>812095</v>
      </c>
      <c r="H36" s="13">
        <f>ROUND(+'Aggregate Screens'!AN136,0)</f>
        <v>103</v>
      </c>
      <c r="I36" s="11">
        <f t="shared" si="1"/>
        <v>7884.42</v>
      </c>
      <c r="K36" s="12">
        <f t="shared" si="2"/>
        <v>0.15451252119568548</v>
      </c>
    </row>
    <row r="37" spans="2:11" x14ac:dyDescent="0.2">
      <c r="B37">
        <f>+'Aggregate Screens'!A32</f>
        <v>81</v>
      </c>
      <c r="C37" t="str">
        <f>+'Aggregate Screens'!B32</f>
        <v>MULTICARE GOOD SAMARITAN</v>
      </c>
      <c r="D37" s="10">
        <f>ROUND(+'Aggregate Screens'!V32,0)</f>
        <v>24713936</v>
      </c>
      <c r="E37" s="13">
        <f>ROUND(+'Aggregate Screens'!AN32,0)</f>
        <v>28945</v>
      </c>
      <c r="F37" s="11">
        <f t="shared" si="0"/>
        <v>853.82</v>
      </c>
      <c r="G37" s="10">
        <f>ROUND(+'Aggregate Screens'!V137,0)</f>
        <v>24305795</v>
      </c>
      <c r="H37" s="13">
        <f>ROUND(+'Aggregate Screens'!AN137,0)</f>
        <v>30512</v>
      </c>
      <c r="I37" s="11">
        <f t="shared" si="1"/>
        <v>796.6</v>
      </c>
      <c r="K37" s="12">
        <f t="shared" si="2"/>
        <v>-6.7016467171066574E-2</v>
      </c>
    </row>
    <row r="38" spans="2:11" x14ac:dyDescent="0.2">
      <c r="B38">
        <f>+'Aggregate Screens'!A33</f>
        <v>82</v>
      </c>
      <c r="C38" t="str">
        <f>+'Aggregate Screens'!B33</f>
        <v>GARFIELD COUNTY MEMORIAL HOSPITAL</v>
      </c>
      <c r="D38" s="10">
        <f>ROUND(+'Aggregate Screens'!V33,0)</f>
        <v>123184</v>
      </c>
      <c r="E38" s="13">
        <f>ROUND(+'Aggregate Screens'!AN33,0)</f>
        <v>130</v>
      </c>
      <c r="F38" s="11">
        <f t="shared" si="0"/>
        <v>947.57</v>
      </c>
      <c r="G38" s="10">
        <f>ROUND(+'Aggregate Screens'!V138,0)</f>
        <v>144819</v>
      </c>
      <c r="H38" s="13">
        <f>ROUND(+'Aggregate Screens'!AN138,0)</f>
        <v>131</v>
      </c>
      <c r="I38" s="11">
        <f t="shared" si="1"/>
        <v>1105.49</v>
      </c>
      <c r="K38" s="12">
        <f t="shared" si="2"/>
        <v>0.16665787224162854</v>
      </c>
    </row>
    <row r="39" spans="2:11" x14ac:dyDescent="0.2">
      <c r="B39">
        <f>+'Aggregate Screens'!A34</f>
        <v>84</v>
      </c>
      <c r="C39" t="str">
        <f>+'Aggregate Screens'!B34</f>
        <v>PROVIDENCE REGIONAL MEDICAL CENTER EVERETT</v>
      </c>
      <c r="D39" s="10">
        <f>ROUND(+'Aggregate Screens'!V34,0)</f>
        <v>39189822</v>
      </c>
      <c r="E39" s="13">
        <f>ROUND(+'Aggregate Screens'!AN34,0)</f>
        <v>75807</v>
      </c>
      <c r="F39" s="11">
        <f t="shared" si="0"/>
        <v>516.97</v>
      </c>
      <c r="G39" s="10">
        <f>ROUND(+'Aggregate Screens'!V139,0)</f>
        <v>38701102</v>
      </c>
      <c r="H39" s="13">
        <f>ROUND(+'Aggregate Screens'!AN139,0)</f>
        <v>49191</v>
      </c>
      <c r="I39" s="11">
        <f t="shared" si="1"/>
        <v>786.75</v>
      </c>
      <c r="K39" s="12">
        <f t="shared" si="2"/>
        <v>0.52184846316033795</v>
      </c>
    </row>
    <row r="40" spans="2:11" x14ac:dyDescent="0.2">
      <c r="B40">
        <f>+'Aggregate Screens'!A35</f>
        <v>85</v>
      </c>
      <c r="C40" t="str">
        <f>+'Aggregate Screens'!B35</f>
        <v>JEFFERSON HEALTHCARE</v>
      </c>
      <c r="D40" s="10">
        <f>ROUND(+'Aggregate Screens'!V35,0)</f>
        <v>1967070</v>
      </c>
      <c r="E40" s="13">
        <f>ROUND(+'Aggregate Screens'!AN35,0)</f>
        <v>4691</v>
      </c>
      <c r="F40" s="11">
        <f t="shared" si="0"/>
        <v>419.33</v>
      </c>
      <c r="G40" s="10">
        <f>ROUND(+'Aggregate Screens'!V140,0)</f>
        <v>3091167</v>
      </c>
      <c r="H40" s="13">
        <f>ROUND(+'Aggregate Screens'!AN140,0)</f>
        <v>4845</v>
      </c>
      <c r="I40" s="11">
        <f t="shared" si="1"/>
        <v>638.01</v>
      </c>
      <c r="K40" s="12">
        <f t="shared" si="2"/>
        <v>0.52149858106980185</v>
      </c>
    </row>
    <row r="41" spans="2:11" x14ac:dyDescent="0.2">
      <c r="B41">
        <f>+'Aggregate Screens'!A36</f>
        <v>96</v>
      </c>
      <c r="C41" t="str">
        <f>+'Aggregate Screens'!B36</f>
        <v>SKYLINE HOSPITAL</v>
      </c>
      <c r="D41" s="10">
        <f>ROUND(+'Aggregate Screens'!V36,0)</f>
        <v>1974149</v>
      </c>
      <c r="E41" s="13">
        <f>ROUND(+'Aggregate Screens'!AN36,0)</f>
        <v>1282</v>
      </c>
      <c r="F41" s="11">
        <f t="shared" si="0"/>
        <v>1539.9</v>
      </c>
      <c r="G41" s="10">
        <f>ROUND(+'Aggregate Screens'!V141,0)</f>
        <v>2018869</v>
      </c>
      <c r="H41" s="13">
        <f>ROUND(+'Aggregate Screens'!AN141,0)</f>
        <v>1213</v>
      </c>
      <c r="I41" s="11">
        <f t="shared" si="1"/>
        <v>1664.36</v>
      </c>
      <c r="K41" s="12">
        <f t="shared" si="2"/>
        <v>8.0823430092862969E-2</v>
      </c>
    </row>
    <row r="42" spans="2:11" x14ac:dyDescent="0.2">
      <c r="B42">
        <f>+'Aggregate Screens'!A37</f>
        <v>102</v>
      </c>
      <c r="C42" t="str">
        <f>+'Aggregate Screens'!B37</f>
        <v>YAKIMA REGIONAL MEDICAL AND CARDIAC CENTER</v>
      </c>
      <c r="D42" s="10">
        <f>ROUND(+'Aggregate Screens'!V37,0)</f>
        <v>5320386</v>
      </c>
      <c r="E42" s="13">
        <f>ROUND(+'Aggregate Screens'!AN37,0)</f>
        <v>13611</v>
      </c>
      <c r="F42" s="11">
        <f t="shared" si="0"/>
        <v>390.89</v>
      </c>
      <c r="G42" s="10">
        <f>ROUND(+'Aggregate Screens'!V142,0)</f>
        <v>5108885</v>
      </c>
      <c r="H42" s="13">
        <f>ROUND(+'Aggregate Screens'!AN142,0)</f>
        <v>12486</v>
      </c>
      <c r="I42" s="11">
        <f t="shared" si="1"/>
        <v>409.17</v>
      </c>
      <c r="K42" s="12">
        <f t="shared" si="2"/>
        <v>4.6765074573409393E-2</v>
      </c>
    </row>
    <row r="43" spans="2:11" x14ac:dyDescent="0.2">
      <c r="B43">
        <f>+'Aggregate Screens'!A38</f>
        <v>104</v>
      </c>
      <c r="C43" t="str">
        <f>+'Aggregate Screens'!B38</f>
        <v>VALLEY GENERAL HOSPITAL</v>
      </c>
      <c r="D43" s="10">
        <f>ROUND(+'Aggregate Screens'!V38,0)</f>
        <v>0</v>
      </c>
      <c r="E43" s="13">
        <f>ROUND(+'Aggregate Screens'!AN38,0)</f>
        <v>0</v>
      </c>
      <c r="F43" s="11" t="str">
        <f t="shared" si="0"/>
        <v/>
      </c>
      <c r="G43" s="10">
        <f>ROUND(+'Aggregate Screens'!V143,0)</f>
        <v>0</v>
      </c>
      <c r="H43" s="13">
        <f>ROUND(+'Aggregate Screens'!AN143,0)</f>
        <v>0</v>
      </c>
      <c r="I43" s="11" t="str">
        <f t="shared" si="1"/>
        <v/>
      </c>
      <c r="K43" s="12" t="str">
        <f t="shared" si="2"/>
        <v/>
      </c>
    </row>
    <row r="44" spans="2:11" x14ac:dyDescent="0.2">
      <c r="B44">
        <f>+'Aggregate Screens'!A39</f>
        <v>106</v>
      </c>
      <c r="C44" t="str">
        <f>+'Aggregate Screens'!B39</f>
        <v>CASCADE VALLEY HOSPITAL</v>
      </c>
      <c r="D44" s="10">
        <f>ROUND(+'Aggregate Screens'!V39,0)</f>
        <v>4276766</v>
      </c>
      <c r="E44" s="13">
        <f>ROUND(+'Aggregate Screens'!AN39,0)</f>
        <v>4364</v>
      </c>
      <c r="F44" s="11">
        <f t="shared" si="0"/>
        <v>980.01</v>
      </c>
      <c r="G44" s="10">
        <f>ROUND(+'Aggregate Screens'!V144,0)</f>
        <v>4277298</v>
      </c>
      <c r="H44" s="13">
        <f>ROUND(+'Aggregate Screens'!AN144,0)</f>
        <v>3957</v>
      </c>
      <c r="I44" s="11">
        <f t="shared" si="1"/>
        <v>1080.94</v>
      </c>
      <c r="K44" s="12">
        <f t="shared" si="2"/>
        <v>0.10298874501280597</v>
      </c>
    </row>
    <row r="45" spans="2:11" x14ac:dyDescent="0.2">
      <c r="B45">
        <f>+'Aggregate Screens'!A40</f>
        <v>107</v>
      </c>
      <c r="C45" t="str">
        <f>+'Aggregate Screens'!B40</f>
        <v>NORTH VALLEY HOSPITAL</v>
      </c>
      <c r="D45" s="10">
        <f>ROUND(+'Aggregate Screens'!V40,0)</f>
        <v>1221049</v>
      </c>
      <c r="E45" s="13">
        <f>ROUND(+'Aggregate Screens'!AN40,0)</f>
        <v>2329</v>
      </c>
      <c r="F45" s="11">
        <f t="shared" si="0"/>
        <v>524.28</v>
      </c>
      <c r="G45" s="10">
        <f>ROUND(+'Aggregate Screens'!V145,0)</f>
        <v>1261891</v>
      </c>
      <c r="H45" s="13">
        <f>ROUND(+'Aggregate Screens'!AN145,0)</f>
        <v>2549</v>
      </c>
      <c r="I45" s="11">
        <f t="shared" si="1"/>
        <v>495.05</v>
      </c>
      <c r="K45" s="12">
        <f t="shared" si="2"/>
        <v>-5.5752651255054464E-2</v>
      </c>
    </row>
    <row r="46" spans="2:11" x14ac:dyDescent="0.2">
      <c r="B46">
        <f>+'Aggregate Screens'!A41</f>
        <v>108</v>
      </c>
      <c r="C46" t="str">
        <f>+'Aggregate Screens'!B41</f>
        <v>TRI-STATE MEMORIAL HOSPITAL</v>
      </c>
      <c r="D46" s="10">
        <f>ROUND(+'Aggregate Screens'!V41,0)</f>
        <v>2593144</v>
      </c>
      <c r="E46" s="13">
        <f>ROUND(+'Aggregate Screens'!AN41,0)</f>
        <v>5258</v>
      </c>
      <c r="F46" s="11">
        <f t="shared" si="0"/>
        <v>493.18</v>
      </c>
      <c r="G46" s="10">
        <f>ROUND(+'Aggregate Screens'!V146,0)</f>
        <v>2695917</v>
      </c>
      <c r="H46" s="13">
        <f>ROUND(+'Aggregate Screens'!AN146,0)</f>
        <v>5633</v>
      </c>
      <c r="I46" s="11">
        <f t="shared" si="1"/>
        <v>478.59</v>
      </c>
      <c r="K46" s="12">
        <f t="shared" si="2"/>
        <v>-2.9583519201914155E-2</v>
      </c>
    </row>
    <row r="47" spans="2:11" x14ac:dyDescent="0.2">
      <c r="B47">
        <f>+'Aggregate Screens'!A42</f>
        <v>111</v>
      </c>
      <c r="C47" t="str">
        <f>+'Aggregate Screens'!B42</f>
        <v>EAST ADAMS RURAL HEALTHCARE</v>
      </c>
      <c r="D47" s="10">
        <f>ROUND(+'Aggregate Screens'!V42,0)</f>
        <v>159532</v>
      </c>
      <c r="E47" s="13">
        <f>ROUND(+'Aggregate Screens'!AN42,0)</f>
        <v>285</v>
      </c>
      <c r="F47" s="11">
        <f t="shared" si="0"/>
        <v>559.76</v>
      </c>
      <c r="G47" s="10">
        <f>ROUND(+'Aggregate Screens'!V147,0)</f>
        <v>175640</v>
      </c>
      <c r="H47" s="13">
        <f>ROUND(+'Aggregate Screens'!AN147,0)</f>
        <v>318</v>
      </c>
      <c r="I47" s="11">
        <f t="shared" si="1"/>
        <v>552.33000000000004</v>
      </c>
      <c r="K47" s="12">
        <f t="shared" si="2"/>
        <v>-1.3273545805345011E-2</v>
      </c>
    </row>
    <row r="48" spans="2:11" x14ac:dyDescent="0.2">
      <c r="B48">
        <f>+'Aggregate Screens'!A43</f>
        <v>125</v>
      </c>
      <c r="C48" t="str">
        <f>+'Aggregate Screens'!B43</f>
        <v>OTHELLO COMMUNITY HOSPITAL</v>
      </c>
      <c r="D48" s="10">
        <f>ROUND(+'Aggregate Screens'!V43,0)</f>
        <v>0</v>
      </c>
      <c r="E48" s="13">
        <f>ROUND(+'Aggregate Screens'!AN43,0)</f>
        <v>0</v>
      </c>
      <c r="F48" s="11" t="str">
        <f t="shared" si="0"/>
        <v/>
      </c>
      <c r="G48" s="10">
        <f>ROUND(+'Aggregate Screens'!V148,0)</f>
        <v>0</v>
      </c>
      <c r="H48" s="13">
        <f>ROUND(+'Aggregate Screens'!AN148,0)</f>
        <v>0</v>
      </c>
      <c r="I48" s="11" t="str">
        <f t="shared" si="1"/>
        <v/>
      </c>
      <c r="K48" s="12" t="str">
        <f t="shared" si="2"/>
        <v/>
      </c>
    </row>
    <row r="49" spans="2:11" x14ac:dyDescent="0.2">
      <c r="B49">
        <f>+'Aggregate Screens'!A44</f>
        <v>126</v>
      </c>
      <c r="C49" t="str">
        <f>+'Aggregate Screens'!B44</f>
        <v>HIGHLINE MEDICAL CENTER</v>
      </c>
      <c r="D49" s="10">
        <f>ROUND(+'Aggregate Screens'!V44,0)</f>
        <v>12947601</v>
      </c>
      <c r="E49" s="13">
        <f>ROUND(+'Aggregate Screens'!AN44,0)</f>
        <v>17455</v>
      </c>
      <c r="F49" s="11">
        <f t="shared" si="0"/>
        <v>741.77</v>
      </c>
      <c r="G49" s="10">
        <f>ROUND(+'Aggregate Screens'!V149,0)</f>
        <v>5202215</v>
      </c>
      <c r="H49" s="13">
        <f>ROUND(+'Aggregate Screens'!AN149,0)</f>
        <v>9121</v>
      </c>
      <c r="I49" s="11">
        <f t="shared" si="1"/>
        <v>570.36</v>
      </c>
      <c r="K49" s="12">
        <f t="shared" si="2"/>
        <v>-0.23108241098992943</v>
      </c>
    </row>
    <row r="50" spans="2:11" x14ac:dyDescent="0.2">
      <c r="B50">
        <f>+'Aggregate Screens'!A45</f>
        <v>128</v>
      </c>
      <c r="C50" t="str">
        <f>+'Aggregate Screens'!B45</f>
        <v>UNIVERSITY OF WASHINGTON MEDICAL CENTER</v>
      </c>
      <c r="D50" s="10">
        <f>ROUND(+'Aggregate Screens'!V45,0)</f>
        <v>41108007</v>
      </c>
      <c r="E50" s="13">
        <f>ROUND(+'Aggregate Screens'!AN45,0)</f>
        <v>50232</v>
      </c>
      <c r="F50" s="11">
        <f t="shared" si="0"/>
        <v>818.36</v>
      </c>
      <c r="G50" s="10">
        <f>ROUND(+'Aggregate Screens'!V150,0)</f>
        <v>51801048</v>
      </c>
      <c r="H50" s="13">
        <f>ROUND(+'Aggregate Screens'!AN150,0)</f>
        <v>51747</v>
      </c>
      <c r="I50" s="11">
        <f t="shared" si="1"/>
        <v>1001.04</v>
      </c>
      <c r="K50" s="12">
        <f t="shared" si="2"/>
        <v>0.22322694168825441</v>
      </c>
    </row>
    <row r="51" spans="2:11" x14ac:dyDescent="0.2">
      <c r="B51">
        <f>+'Aggregate Screens'!A46</f>
        <v>129</v>
      </c>
      <c r="C51" t="str">
        <f>+'Aggregate Screens'!B46</f>
        <v>QUINCY VALLEY MEDICAL CENTER</v>
      </c>
      <c r="D51" s="10">
        <f>ROUND(+'Aggregate Screens'!V46,0)</f>
        <v>520600</v>
      </c>
      <c r="E51" s="13">
        <f>ROUND(+'Aggregate Screens'!AN46,0)</f>
        <v>391</v>
      </c>
      <c r="F51" s="11">
        <f t="shared" si="0"/>
        <v>1331.46</v>
      </c>
      <c r="G51" s="10">
        <f>ROUND(+'Aggregate Screens'!V151,0)</f>
        <v>0</v>
      </c>
      <c r="H51" s="13">
        <f>ROUND(+'Aggregate Screens'!AN151,0)</f>
        <v>0</v>
      </c>
      <c r="I51" s="11" t="str">
        <f t="shared" si="1"/>
        <v/>
      </c>
      <c r="K51" s="12" t="str">
        <f t="shared" si="2"/>
        <v/>
      </c>
    </row>
    <row r="52" spans="2:11" x14ac:dyDescent="0.2">
      <c r="B52">
        <f>+'Aggregate Screens'!A47</f>
        <v>130</v>
      </c>
      <c r="C52" t="str">
        <f>+'Aggregate Screens'!B47</f>
        <v>UW MEDICINE/NORTHWEST HOSPITAL</v>
      </c>
      <c r="D52" s="10">
        <f>ROUND(+'Aggregate Screens'!V47,0)</f>
        <v>19791832</v>
      </c>
      <c r="E52" s="13">
        <f>ROUND(+'Aggregate Screens'!AN47,0)</f>
        <v>22493</v>
      </c>
      <c r="F52" s="11">
        <f t="shared" si="0"/>
        <v>879.91</v>
      </c>
      <c r="G52" s="10">
        <f>ROUND(+'Aggregate Screens'!V152,0)</f>
        <v>18754294</v>
      </c>
      <c r="H52" s="13">
        <f>ROUND(+'Aggregate Screens'!AN152,0)</f>
        <v>23935</v>
      </c>
      <c r="I52" s="11">
        <f t="shared" si="1"/>
        <v>783.55</v>
      </c>
      <c r="K52" s="12">
        <f t="shared" si="2"/>
        <v>-0.10951120000909187</v>
      </c>
    </row>
    <row r="53" spans="2:11" x14ac:dyDescent="0.2">
      <c r="B53">
        <f>+'Aggregate Screens'!A48</f>
        <v>131</v>
      </c>
      <c r="C53" t="str">
        <f>+'Aggregate Screens'!B48</f>
        <v>OVERLAKE HOSPITAL MEDICAL CENTER</v>
      </c>
      <c r="D53" s="10">
        <f>ROUND(+'Aggregate Screens'!V48,0)</f>
        <v>28002738</v>
      </c>
      <c r="E53" s="13">
        <f>ROUND(+'Aggregate Screens'!AN48,0)</f>
        <v>38887</v>
      </c>
      <c r="F53" s="11">
        <f t="shared" si="0"/>
        <v>720.11</v>
      </c>
      <c r="G53" s="10">
        <f>ROUND(+'Aggregate Screens'!V153,0)</f>
        <v>28524847</v>
      </c>
      <c r="H53" s="13">
        <f>ROUND(+'Aggregate Screens'!AN153,0)</f>
        <v>36167</v>
      </c>
      <c r="I53" s="11">
        <f t="shared" si="1"/>
        <v>788.7</v>
      </c>
      <c r="K53" s="12">
        <f t="shared" si="2"/>
        <v>9.5249336906861437E-2</v>
      </c>
    </row>
    <row r="54" spans="2:11" x14ac:dyDescent="0.2">
      <c r="B54">
        <f>+'Aggregate Screens'!A49</f>
        <v>132</v>
      </c>
      <c r="C54" t="str">
        <f>+'Aggregate Screens'!B49</f>
        <v>ST CLARE HOSPITAL</v>
      </c>
      <c r="D54" s="10">
        <f>ROUND(+'Aggregate Screens'!V49,0)</f>
        <v>3690762</v>
      </c>
      <c r="E54" s="13">
        <f>ROUND(+'Aggregate Screens'!AN49,0)</f>
        <v>12826</v>
      </c>
      <c r="F54" s="11">
        <f t="shared" si="0"/>
        <v>287.76</v>
      </c>
      <c r="G54" s="10">
        <f>ROUND(+'Aggregate Screens'!V154,0)</f>
        <v>3366025</v>
      </c>
      <c r="H54" s="13">
        <f>ROUND(+'Aggregate Screens'!AN154,0)</f>
        <v>11781</v>
      </c>
      <c r="I54" s="11">
        <f t="shared" si="1"/>
        <v>285.72000000000003</v>
      </c>
      <c r="K54" s="12">
        <f t="shared" si="2"/>
        <v>-7.0892410341950596E-3</v>
      </c>
    </row>
    <row r="55" spans="2:11" x14ac:dyDescent="0.2">
      <c r="B55">
        <f>+'Aggregate Screens'!A50</f>
        <v>134</v>
      </c>
      <c r="C55" t="str">
        <f>+'Aggregate Screens'!B50</f>
        <v>ISLAND HOSPITAL</v>
      </c>
      <c r="D55" s="10">
        <f>ROUND(+'Aggregate Screens'!V50,0)</f>
        <v>4729019</v>
      </c>
      <c r="E55" s="13">
        <f>ROUND(+'Aggregate Screens'!AN50,0)</f>
        <v>9561</v>
      </c>
      <c r="F55" s="11">
        <f t="shared" si="0"/>
        <v>494.62</v>
      </c>
      <c r="G55" s="10">
        <f>ROUND(+'Aggregate Screens'!V155,0)</f>
        <v>4181599</v>
      </c>
      <c r="H55" s="13">
        <f>ROUND(+'Aggregate Screens'!AN155,0)</f>
        <v>9429</v>
      </c>
      <c r="I55" s="11">
        <f t="shared" si="1"/>
        <v>443.48</v>
      </c>
      <c r="K55" s="12">
        <f t="shared" si="2"/>
        <v>-0.10339250333589423</v>
      </c>
    </row>
    <row r="56" spans="2:11" x14ac:dyDescent="0.2">
      <c r="B56">
        <f>+'Aggregate Screens'!A51</f>
        <v>137</v>
      </c>
      <c r="C56" t="str">
        <f>+'Aggregate Screens'!B51</f>
        <v>LINCOLN HOSPITAL</v>
      </c>
      <c r="D56" s="10">
        <f>ROUND(+'Aggregate Screens'!V51,0)</f>
        <v>846257</v>
      </c>
      <c r="E56" s="13">
        <f>ROUND(+'Aggregate Screens'!AN51,0)</f>
        <v>1220</v>
      </c>
      <c r="F56" s="11">
        <f t="shared" si="0"/>
        <v>693.65</v>
      </c>
      <c r="G56" s="10">
        <f>ROUND(+'Aggregate Screens'!V156,0)</f>
        <v>883034</v>
      </c>
      <c r="H56" s="13">
        <f>ROUND(+'Aggregate Screens'!AN156,0)</f>
        <v>1029</v>
      </c>
      <c r="I56" s="11">
        <f t="shared" si="1"/>
        <v>858.15</v>
      </c>
      <c r="K56" s="12">
        <f t="shared" si="2"/>
        <v>0.23715130108844518</v>
      </c>
    </row>
    <row r="57" spans="2:11" x14ac:dyDescent="0.2">
      <c r="B57">
        <f>+'Aggregate Screens'!A52</f>
        <v>138</v>
      </c>
      <c r="C57" t="str">
        <f>+'Aggregate Screens'!B52</f>
        <v>SWEDISH EDMONDS</v>
      </c>
      <c r="D57" s="10">
        <f>ROUND(+'Aggregate Screens'!V52,0)</f>
        <v>7024459</v>
      </c>
      <c r="E57" s="13">
        <f>ROUND(+'Aggregate Screens'!AN52,0)</f>
        <v>9622</v>
      </c>
      <c r="F57" s="11">
        <f t="shared" si="0"/>
        <v>730.04</v>
      </c>
      <c r="G57" s="10">
        <f>ROUND(+'Aggregate Screens'!V157,0)</f>
        <v>7819849</v>
      </c>
      <c r="H57" s="13">
        <f>ROUND(+'Aggregate Screens'!AN157,0)</f>
        <v>17222</v>
      </c>
      <c r="I57" s="11">
        <f t="shared" si="1"/>
        <v>454.06</v>
      </c>
      <c r="K57" s="12">
        <f t="shared" si="2"/>
        <v>-0.37803408032436581</v>
      </c>
    </row>
    <row r="58" spans="2:11" x14ac:dyDescent="0.2">
      <c r="B58">
        <f>+'Aggregate Screens'!A53</f>
        <v>139</v>
      </c>
      <c r="C58" t="str">
        <f>+'Aggregate Screens'!B53</f>
        <v>PROVIDENCE HOLY FAMILY HOSPITAL</v>
      </c>
      <c r="D58" s="10">
        <f>ROUND(+'Aggregate Screens'!V53,0)</f>
        <v>5210102</v>
      </c>
      <c r="E58" s="13">
        <f>ROUND(+'Aggregate Screens'!AN53,0)</f>
        <v>20054</v>
      </c>
      <c r="F58" s="11">
        <f t="shared" si="0"/>
        <v>259.8</v>
      </c>
      <c r="G58" s="10">
        <f>ROUND(+'Aggregate Screens'!V158,0)</f>
        <v>5449515</v>
      </c>
      <c r="H58" s="13">
        <f>ROUND(+'Aggregate Screens'!AN158,0)</f>
        <v>18640</v>
      </c>
      <c r="I58" s="11">
        <f t="shared" si="1"/>
        <v>292.36</v>
      </c>
      <c r="K58" s="12">
        <f t="shared" si="2"/>
        <v>0.12532717474980748</v>
      </c>
    </row>
    <row r="59" spans="2:11" x14ac:dyDescent="0.2">
      <c r="B59">
        <f>+'Aggregate Screens'!A54</f>
        <v>140</v>
      </c>
      <c r="C59" t="str">
        <f>+'Aggregate Screens'!B54</f>
        <v>KITTITAS VALLEY HEALTHCARE</v>
      </c>
      <c r="D59" s="10">
        <f>ROUND(+'Aggregate Screens'!V54,0)</f>
        <v>2967223</v>
      </c>
      <c r="E59" s="13">
        <f>ROUND(+'Aggregate Screens'!AN54,0)</f>
        <v>4943</v>
      </c>
      <c r="F59" s="11">
        <f t="shared" si="0"/>
        <v>600.29</v>
      </c>
      <c r="G59" s="10">
        <f>ROUND(+'Aggregate Screens'!V159,0)</f>
        <v>2888881</v>
      </c>
      <c r="H59" s="13">
        <f>ROUND(+'Aggregate Screens'!AN159,0)</f>
        <v>5064</v>
      </c>
      <c r="I59" s="11">
        <f t="shared" si="1"/>
        <v>570.47</v>
      </c>
      <c r="K59" s="12">
        <f t="shared" si="2"/>
        <v>-4.9675989938196441E-2</v>
      </c>
    </row>
    <row r="60" spans="2:11" x14ac:dyDescent="0.2">
      <c r="B60">
        <f>+'Aggregate Screens'!A55</f>
        <v>141</v>
      </c>
      <c r="C60" t="str">
        <f>+'Aggregate Screens'!B55</f>
        <v>DAYTON GENERAL HOSPITAL</v>
      </c>
      <c r="D60" s="10">
        <f>ROUND(+'Aggregate Screens'!V55,0)</f>
        <v>764961</v>
      </c>
      <c r="E60" s="13">
        <f>ROUND(+'Aggregate Screens'!AN55,0)</f>
        <v>122</v>
      </c>
      <c r="F60" s="11">
        <f t="shared" si="0"/>
        <v>6270.17</v>
      </c>
      <c r="G60" s="10">
        <f>ROUND(+'Aggregate Screens'!V160,0)</f>
        <v>0</v>
      </c>
      <c r="H60" s="13">
        <f>ROUND(+'Aggregate Screens'!AN160,0)</f>
        <v>0</v>
      </c>
      <c r="I60" s="11" t="str">
        <f t="shared" si="1"/>
        <v/>
      </c>
      <c r="K60" s="12" t="str">
        <f t="shared" si="2"/>
        <v/>
      </c>
    </row>
    <row r="61" spans="2:11" x14ac:dyDescent="0.2">
      <c r="B61">
        <f>+'Aggregate Screens'!A56</f>
        <v>142</v>
      </c>
      <c r="C61" t="str">
        <f>+'Aggregate Screens'!B56</f>
        <v>HARRISON MEDICAL CENTER</v>
      </c>
      <c r="D61" s="10">
        <f>ROUND(+'Aggregate Screens'!V56,0)</f>
        <v>19450265</v>
      </c>
      <c r="E61" s="13">
        <f>ROUND(+'Aggregate Screens'!AN56,0)</f>
        <v>28256</v>
      </c>
      <c r="F61" s="11">
        <f t="shared" si="0"/>
        <v>688.36</v>
      </c>
      <c r="G61" s="10">
        <f>ROUND(+'Aggregate Screens'!V161,0)</f>
        <v>19996521</v>
      </c>
      <c r="H61" s="13">
        <f>ROUND(+'Aggregate Screens'!AN161,0)</f>
        <v>27923</v>
      </c>
      <c r="I61" s="11">
        <f t="shared" si="1"/>
        <v>716.13</v>
      </c>
      <c r="K61" s="12">
        <f t="shared" si="2"/>
        <v>4.0342262769481163E-2</v>
      </c>
    </row>
    <row r="62" spans="2:11" x14ac:dyDescent="0.2">
      <c r="B62">
        <f>+'Aggregate Screens'!A57</f>
        <v>145</v>
      </c>
      <c r="C62" t="str">
        <f>+'Aggregate Screens'!B57</f>
        <v>PEACEHEALTH ST JOSEPH HOSPITAL</v>
      </c>
      <c r="D62" s="10">
        <f>ROUND(+'Aggregate Screens'!V57,0)</f>
        <v>15797571</v>
      </c>
      <c r="E62" s="13">
        <f>ROUND(+'Aggregate Screens'!AN57,0)</f>
        <v>33112</v>
      </c>
      <c r="F62" s="11">
        <f t="shared" si="0"/>
        <v>477.1</v>
      </c>
      <c r="G62" s="10">
        <f>ROUND(+'Aggregate Screens'!V162,0)</f>
        <v>15015184</v>
      </c>
      <c r="H62" s="13">
        <f>ROUND(+'Aggregate Screens'!AN162,0)</f>
        <v>32561</v>
      </c>
      <c r="I62" s="11">
        <f t="shared" si="1"/>
        <v>461.14</v>
      </c>
      <c r="K62" s="12">
        <f t="shared" si="2"/>
        <v>-3.3452106476629662E-2</v>
      </c>
    </row>
    <row r="63" spans="2:11" x14ac:dyDescent="0.2">
      <c r="B63">
        <f>+'Aggregate Screens'!A58</f>
        <v>147</v>
      </c>
      <c r="C63" t="str">
        <f>+'Aggregate Screens'!B58</f>
        <v>MID VALLEY HOSPITAL</v>
      </c>
      <c r="D63" s="10">
        <f>ROUND(+'Aggregate Screens'!V58,0)</f>
        <v>1009434</v>
      </c>
      <c r="E63" s="13">
        <f>ROUND(+'Aggregate Screens'!AN58,0)</f>
        <v>2585</v>
      </c>
      <c r="F63" s="11">
        <f t="shared" si="0"/>
        <v>390.5</v>
      </c>
      <c r="G63" s="10">
        <f>ROUND(+'Aggregate Screens'!V163,0)</f>
        <v>1106082</v>
      </c>
      <c r="H63" s="13">
        <f>ROUND(+'Aggregate Screens'!AN163,0)</f>
        <v>2557</v>
      </c>
      <c r="I63" s="11">
        <f t="shared" si="1"/>
        <v>432.57</v>
      </c>
      <c r="K63" s="12">
        <f t="shared" si="2"/>
        <v>0.10773367477592832</v>
      </c>
    </row>
    <row r="64" spans="2:11" x14ac:dyDescent="0.2">
      <c r="B64">
        <f>+'Aggregate Screens'!A59</f>
        <v>148</v>
      </c>
      <c r="C64" t="str">
        <f>+'Aggregate Screens'!B59</f>
        <v>KINDRED HOSPITAL SEATTLE - NORTHGATE</v>
      </c>
      <c r="D64" s="10">
        <f>ROUND(+'Aggregate Screens'!V59,0)</f>
        <v>3205458</v>
      </c>
      <c r="E64" s="13">
        <f>ROUND(+'Aggregate Screens'!AN59,0)</f>
        <v>1133</v>
      </c>
      <c r="F64" s="11">
        <f t="shared" si="0"/>
        <v>2829.18</v>
      </c>
      <c r="G64" s="10">
        <f>ROUND(+'Aggregate Screens'!V164,0)</f>
        <v>3202534</v>
      </c>
      <c r="H64" s="13">
        <f>ROUND(+'Aggregate Screens'!AN164,0)</f>
        <v>898</v>
      </c>
      <c r="I64" s="11">
        <f t="shared" si="1"/>
        <v>3566.3</v>
      </c>
      <c r="K64" s="12">
        <f t="shared" si="2"/>
        <v>0.26054192380831198</v>
      </c>
    </row>
    <row r="65" spans="2:11" x14ac:dyDescent="0.2">
      <c r="B65">
        <f>+'Aggregate Screens'!A60</f>
        <v>150</v>
      </c>
      <c r="C65" t="str">
        <f>+'Aggregate Screens'!B60</f>
        <v>COULEE MEDICAL CENTER</v>
      </c>
      <c r="D65" s="10">
        <f>ROUND(+'Aggregate Screens'!V60,0)</f>
        <v>2083325</v>
      </c>
      <c r="E65" s="13">
        <f>ROUND(+'Aggregate Screens'!AN60,0)</f>
        <v>1419</v>
      </c>
      <c r="F65" s="11">
        <f t="shared" si="0"/>
        <v>1468.16</v>
      </c>
      <c r="G65" s="10">
        <f>ROUND(+'Aggregate Screens'!V165,0)</f>
        <v>1976869</v>
      </c>
      <c r="H65" s="13">
        <f>ROUND(+'Aggregate Screens'!AN165,0)</f>
        <v>1288</v>
      </c>
      <c r="I65" s="11">
        <f t="shared" si="1"/>
        <v>1534.84</v>
      </c>
      <c r="K65" s="12">
        <f t="shared" si="2"/>
        <v>4.5417393199651102E-2</v>
      </c>
    </row>
    <row r="66" spans="2:11" x14ac:dyDescent="0.2">
      <c r="B66">
        <f>+'Aggregate Screens'!A61</f>
        <v>152</v>
      </c>
      <c r="C66" t="str">
        <f>+'Aggregate Screens'!B61</f>
        <v>MASON GENERAL HOSPITAL</v>
      </c>
      <c r="D66" s="10">
        <f>ROUND(+'Aggregate Screens'!V61,0)</f>
        <v>3138067</v>
      </c>
      <c r="E66" s="13">
        <f>ROUND(+'Aggregate Screens'!AN61,0)</f>
        <v>4217</v>
      </c>
      <c r="F66" s="11">
        <f t="shared" si="0"/>
        <v>744.15</v>
      </c>
      <c r="G66" s="10">
        <f>ROUND(+'Aggregate Screens'!V166,0)</f>
        <v>4685219</v>
      </c>
      <c r="H66" s="13">
        <f>ROUND(+'Aggregate Screens'!AN166,0)</f>
        <v>4287</v>
      </c>
      <c r="I66" s="11">
        <f t="shared" si="1"/>
        <v>1092.8900000000001</v>
      </c>
      <c r="K66" s="12">
        <f t="shared" si="2"/>
        <v>0.46864207485050069</v>
      </c>
    </row>
    <row r="67" spans="2:11" x14ac:dyDescent="0.2">
      <c r="B67">
        <f>+'Aggregate Screens'!A62</f>
        <v>153</v>
      </c>
      <c r="C67" t="str">
        <f>+'Aggregate Screens'!B62</f>
        <v>WHITMAN HOSPITAL AND MEDICAL CENTER</v>
      </c>
      <c r="D67" s="10">
        <f>ROUND(+'Aggregate Screens'!V62,0)</f>
        <v>1806321</v>
      </c>
      <c r="E67" s="13">
        <f>ROUND(+'Aggregate Screens'!AN62,0)</f>
        <v>1426</v>
      </c>
      <c r="F67" s="11">
        <f t="shared" si="0"/>
        <v>1266.7</v>
      </c>
      <c r="G67" s="10">
        <f>ROUND(+'Aggregate Screens'!V167,0)</f>
        <v>1773089</v>
      </c>
      <c r="H67" s="13">
        <f>ROUND(+'Aggregate Screens'!AN167,0)</f>
        <v>1377</v>
      </c>
      <c r="I67" s="11">
        <f t="shared" si="1"/>
        <v>1287.6500000000001</v>
      </c>
      <c r="K67" s="12">
        <f t="shared" si="2"/>
        <v>1.6539038446356624E-2</v>
      </c>
    </row>
    <row r="68" spans="2:11" x14ac:dyDescent="0.2">
      <c r="B68">
        <f>+'Aggregate Screens'!A63</f>
        <v>155</v>
      </c>
      <c r="C68" t="str">
        <f>+'Aggregate Screens'!B63</f>
        <v>UW MEDICINE/VALLEY MEDICAL CENTER</v>
      </c>
      <c r="D68" s="10">
        <f>ROUND(+'Aggregate Screens'!V63,0)</f>
        <v>15399547</v>
      </c>
      <c r="E68" s="13">
        <f>ROUND(+'Aggregate Screens'!AN63,0)</f>
        <v>17416</v>
      </c>
      <c r="F68" s="11">
        <f t="shared" si="0"/>
        <v>884.22</v>
      </c>
      <c r="G68" s="10">
        <f>ROUND(+'Aggregate Screens'!V168,0)</f>
        <v>32439867</v>
      </c>
      <c r="H68" s="13">
        <f>ROUND(+'Aggregate Screens'!AN168,0)</f>
        <v>37373</v>
      </c>
      <c r="I68" s="11">
        <f t="shared" si="1"/>
        <v>868</v>
      </c>
      <c r="K68" s="12">
        <f t="shared" si="2"/>
        <v>-1.8343851077786133E-2</v>
      </c>
    </row>
    <row r="69" spans="2:11" x14ac:dyDescent="0.2">
      <c r="B69">
        <f>+'Aggregate Screens'!A64</f>
        <v>156</v>
      </c>
      <c r="C69" t="str">
        <f>+'Aggregate Screens'!B64</f>
        <v>WHIDBEY GENERAL HOSPITAL</v>
      </c>
      <c r="D69" s="10">
        <f>ROUND(+'Aggregate Screens'!V64,0)</f>
        <v>2350213</v>
      </c>
      <c r="E69" s="13">
        <f>ROUND(+'Aggregate Screens'!AN64,0)</f>
        <v>8294</v>
      </c>
      <c r="F69" s="11">
        <f t="shared" si="0"/>
        <v>283.36</v>
      </c>
      <c r="G69" s="10">
        <f>ROUND(+'Aggregate Screens'!V169,0)</f>
        <v>0</v>
      </c>
      <c r="H69" s="13">
        <f>ROUND(+'Aggregate Screens'!AN169,0)</f>
        <v>0</v>
      </c>
      <c r="I69" s="11" t="str">
        <f t="shared" si="1"/>
        <v/>
      </c>
      <c r="K69" s="12" t="str">
        <f t="shared" si="2"/>
        <v/>
      </c>
    </row>
    <row r="70" spans="2:11" x14ac:dyDescent="0.2">
      <c r="B70">
        <f>+'Aggregate Screens'!A65</f>
        <v>157</v>
      </c>
      <c r="C70" t="str">
        <f>+'Aggregate Screens'!B65</f>
        <v>ST LUKES REHABILIATION INSTITUTE</v>
      </c>
      <c r="D70" s="10">
        <f>ROUND(+'Aggregate Screens'!V65,0)</f>
        <v>633198</v>
      </c>
      <c r="E70" s="13">
        <f>ROUND(+'Aggregate Screens'!AN65,0)</f>
        <v>2559</v>
      </c>
      <c r="F70" s="11">
        <f t="shared" si="0"/>
        <v>247.44</v>
      </c>
      <c r="G70" s="10">
        <f>ROUND(+'Aggregate Screens'!V170,0)</f>
        <v>702592</v>
      </c>
      <c r="H70" s="13">
        <f>ROUND(+'Aggregate Screens'!AN170,0)</f>
        <v>2467</v>
      </c>
      <c r="I70" s="11">
        <f t="shared" si="1"/>
        <v>284.8</v>
      </c>
      <c r="K70" s="12">
        <f t="shared" si="2"/>
        <v>0.15098609763983184</v>
      </c>
    </row>
    <row r="71" spans="2:11" x14ac:dyDescent="0.2">
      <c r="B71">
        <f>+'Aggregate Screens'!A66</f>
        <v>158</v>
      </c>
      <c r="C71" t="str">
        <f>+'Aggregate Screens'!B66</f>
        <v>CASCADE MEDICAL CENTER</v>
      </c>
      <c r="D71" s="10">
        <f>ROUND(+'Aggregate Screens'!V66,0)</f>
        <v>1396603</v>
      </c>
      <c r="E71" s="13">
        <f>ROUND(+'Aggregate Screens'!AN66,0)</f>
        <v>472</v>
      </c>
      <c r="F71" s="11">
        <f t="shared" si="0"/>
        <v>2958.9</v>
      </c>
      <c r="G71" s="10">
        <f>ROUND(+'Aggregate Screens'!V171,0)</f>
        <v>1438120</v>
      </c>
      <c r="H71" s="13">
        <f>ROUND(+'Aggregate Screens'!AN171,0)</f>
        <v>573</v>
      </c>
      <c r="I71" s="11">
        <f t="shared" si="1"/>
        <v>2509.81</v>
      </c>
      <c r="K71" s="12">
        <f t="shared" si="2"/>
        <v>-0.1517759978370341</v>
      </c>
    </row>
    <row r="72" spans="2:11" x14ac:dyDescent="0.2">
      <c r="B72">
        <f>+'Aggregate Screens'!A67</f>
        <v>159</v>
      </c>
      <c r="C72" t="str">
        <f>+'Aggregate Screens'!B67</f>
        <v>PROVIDENCE ST PETER HOSPITAL</v>
      </c>
      <c r="D72" s="10">
        <f>ROUND(+'Aggregate Screens'!V67,0)</f>
        <v>15511187</v>
      </c>
      <c r="E72" s="13">
        <f>ROUND(+'Aggregate Screens'!AN67,0)</f>
        <v>36893</v>
      </c>
      <c r="F72" s="11">
        <f t="shared" si="0"/>
        <v>420.44</v>
      </c>
      <c r="G72" s="10">
        <f>ROUND(+'Aggregate Screens'!V172,0)</f>
        <v>14666590</v>
      </c>
      <c r="H72" s="13">
        <f>ROUND(+'Aggregate Screens'!AN172,0)</f>
        <v>33274</v>
      </c>
      <c r="I72" s="11">
        <f t="shared" si="1"/>
        <v>440.78</v>
      </c>
      <c r="K72" s="12">
        <f t="shared" si="2"/>
        <v>4.8377889829702259E-2</v>
      </c>
    </row>
    <row r="73" spans="2:11" x14ac:dyDescent="0.2">
      <c r="B73">
        <f>+'Aggregate Screens'!A68</f>
        <v>161</v>
      </c>
      <c r="C73" t="str">
        <f>+'Aggregate Screens'!B68</f>
        <v>KADLEC REGIONAL MEDICAL CENTER</v>
      </c>
      <c r="D73" s="10">
        <f>ROUND(+'Aggregate Screens'!V68,0)</f>
        <v>16969163</v>
      </c>
      <c r="E73" s="13">
        <f>ROUND(+'Aggregate Screens'!AN68,0)</f>
        <v>31196</v>
      </c>
      <c r="F73" s="11">
        <f t="shared" si="0"/>
        <v>543.95000000000005</v>
      </c>
      <c r="G73" s="10">
        <f>ROUND(+'Aggregate Screens'!V173,0)</f>
        <v>18882080</v>
      </c>
      <c r="H73" s="13">
        <f>ROUND(+'Aggregate Screens'!AN173,0)</f>
        <v>35689</v>
      </c>
      <c r="I73" s="11">
        <f t="shared" si="1"/>
        <v>529.07000000000005</v>
      </c>
      <c r="K73" s="12">
        <f t="shared" si="2"/>
        <v>-2.7355455464656675E-2</v>
      </c>
    </row>
    <row r="74" spans="2:11" x14ac:dyDescent="0.2">
      <c r="B74">
        <f>+'Aggregate Screens'!A69</f>
        <v>162</v>
      </c>
      <c r="C74" t="str">
        <f>+'Aggregate Screens'!B69</f>
        <v>PROVIDENCE SACRED HEART MEDICAL CENTER</v>
      </c>
      <c r="D74" s="10">
        <f>ROUND(+'Aggregate Screens'!V69,0)</f>
        <v>25753610</v>
      </c>
      <c r="E74" s="13">
        <f>ROUND(+'Aggregate Screens'!AN69,0)</f>
        <v>63456</v>
      </c>
      <c r="F74" s="11">
        <f t="shared" si="0"/>
        <v>405.85</v>
      </c>
      <c r="G74" s="10">
        <f>ROUND(+'Aggregate Screens'!V174,0)</f>
        <v>24810923</v>
      </c>
      <c r="H74" s="13">
        <f>ROUND(+'Aggregate Screens'!AN174,0)</f>
        <v>61703</v>
      </c>
      <c r="I74" s="11">
        <f t="shared" si="1"/>
        <v>402.1</v>
      </c>
      <c r="K74" s="12">
        <f t="shared" si="2"/>
        <v>-9.2398669459159422E-3</v>
      </c>
    </row>
    <row r="75" spans="2:11" x14ac:dyDescent="0.2">
      <c r="B75">
        <f>+'Aggregate Screens'!A70</f>
        <v>164</v>
      </c>
      <c r="C75" t="str">
        <f>+'Aggregate Screens'!B70</f>
        <v>EVERGREENHEALTH MEDICAL CENTER</v>
      </c>
      <c r="D75" s="10">
        <f>ROUND(+'Aggregate Screens'!V70,0)</f>
        <v>26359413</v>
      </c>
      <c r="E75" s="13">
        <f>ROUND(+'Aggregate Screens'!AN70,0)</f>
        <v>32912</v>
      </c>
      <c r="F75" s="11">
        <f t="shared" ref="F75:F107" si="3">IF(D75=0,"",IF(E75=0,"",ROUND(D75/E75,2)))</f>
        <v>800.91</v>
      </c>
      <c r="G75" s="10">
        <f>ROUND(+'Aggregate Screens'!V175,0)</f>
        <v>29944474</v>
      </c>
      <c r="H75" s="13">
        <f>ROUND(+'Aggregate Screens'!AN175,0)</f>
        <v>33213</v>
      </c>
      <c r="I75" s="11">
        <f t="shared" ref="I75:I107" si="4">IF(G75=0,"",IF(H75=0,"",ROUND(G75/H75,2)))</f>
        <v>901.59</v>
      </c>
      <c r="K75" s="12">
        <f t="shared" ref="K75:K107" si="5">IF(D75=0,"",IF(E75=0,"",IF(G75=0,"",IF(H75=0,"",+I75/F75-1))))</f>
        <v>0.12570700827808379</v>
      </c>
    </row>
    <row r="76" spans="2:11" x14ac:dyDescent="0.2">
      <c r="B76">
        <f>+'Aggregate Screens'!A71</f>
        <v>165</v>
      </c>
      <c r="C76" t="str">
        <f>+'Aggregate Screens'!B71</f>
        <v>LAKE CHELAN COMMUNITY HOSPITAL</v>
      </c>
      <c r="D76" s="10">
        <f>ROUND(+'Aggregate Screens'!V71,0)</f>
        <v>751377</v>
      </c>
      <c r="E76" s="13">
        <f>ROUND(+'Aggregate Screens'!AN71,0)</f>
        <v>1504</v>
      </c>
      <c r="F76" s="11">
        <f t="shared" si="3"/>
        <v>499.59</v>
      </c>
      <c r="G76" s="10">
        <f>ROUND(+'Aggregate Screens'!V176,0)</f>
        <v>738403</v>
      </c>
      <c r="H76" s="13">
        <f>ROUND(+'Aggregate Screens'!AN176,0)</f>
        <v>1122</v>
      </c>
      <c r="I76" s="11">
        <f t="shared" si="4"/>
        <v>658.11</v>
      </c>
      <c r="K76" s="12">
        <f t="shared" si="5"/>
        <v>0.31730018615264521</v>
      </c>
    </row>
    <row r="77" spans="2:11" x14ac:dyDescent="0.2">
      <c r="B77">
        <f>+'Aggregate Screens'!A72</f>
        <v>167</v>
      </c>
      <c r="C77" t="str">
        <f>+'Aggregate Screens'!B72</f>
        <v>FERRY COUNTY MEMORIAL HOSPITAL</v>
      </c>
      <c r="D77" s="10">
        <f>ROUND(+'Aggregate Screens'!V72,0)</f>
        <v>0</v>
      </c>
      <c r="E77" s="13">
        <f>ROUND(+'Aggregate Screens'!AN72,0)</f>
        <v>0</v>
      </c>
      <c r="F77" s="11" t="str">
        <f t="shared" si="3"/>
        <v/>
      </c>
      <c r="G77" s="10">
        <f>ROUND(+'Aggregate Screens'!V177,0)</f>
        <v>0</v>
      </c>
      <c r="H77" s="13">
        <f>ROUND(+'Aggregate Screens'!AN177,0)</f>
        <v>0</v>
      </c>
      <c r="I77" s="11" t="str">
        <f t="shared" si="4"/>
        <v/>
      </c>
      <c r="K77" s="12" t="str">
        <f t="shared" si="5"/>
        <v/>
      </c>
    </row>
    <row r="78" spans="2:11" x14ac:dyDescent="0.2">
      <c r="B78">
        <f>+'Aggregate Screens'!A73</f>
        <v>168</v>
      </c>
      <c r="C78" t="str">
        <f>+'Aggregate Screens'!B73</f>
        <v>CENTRAL WASHINGTON HOSPITAL</v>
      </c>
      <c r="D78" s="10">
        <f>ROUND(+'Aggregate Screens'!V73,0)</f>
        <v>14854405</v>
      </c>
      <c r="E78" s="13">
        <f>ROUND(+'Aggregate Screens'!AN73,0)</f>
        <v>19877</v>
      </c>
      <c r="F78" s="11">
        <f t="shared" si="3"/>
        <v>747.32</v>
      </c>
      <c r="G78" s="10">
        <f>ROUND(+'Aggregate Screens'!V178,0)</f>
        <v>14681314</v>
      </c>
      <c r="H78" s="13">
        <f>ROUND(+'Aggregate Screens'!AN178,0)</f>
        <v>20242</v>
      </c>
      <c r="I78" s="11">
        <f t="shared" si="4"/>
        <v>725.29</v>
      </c>
      <c r="K78" s="12">
        <f t="shared" si="5"/>
        <v>-2.9478670449071487E-2</v>
      </c>
    </row>
    <row r="79" spans="2:11" x14ac:dyDescent="0.2">
      <c r="B79">
        <f>+'Aggregate Screens'!A74</f>
        <v>170</v>
      </c>
      <c r="C79" t="str">
        <f>+'Aggregate Screens'!B74</f>
        <v>PEACEHEALTH SOUTHWEST MEDICAL CENTER</v>
      </c>
      <c r="D79" s="10">
        <f>ROUND(+'Aggregate Screens'!V74,0)</f>
        <v>29216563</v>
      </c>
      <c r="E79" s="13">
        <f>ROUND(+'Aggregate Screens'!AN74,0)</f>
        <v>50767</v>
      </c>
      <c r="F79" s="11">
        <f t="shared" si="3"/>
        <v>575.5</v>
      </c>
      <c r="G79" s="10">
        <f>ROUND(+'Aggregate Screens'!V179,0)</f>
        <v>39949547</v>
      </c>
      <c r="H79" s="13">
        <f>ROUND(+'Aggregate Screens'!AN179,0)</f>
        <v>48533</v>
      </c>
      <c r="I79" s="11">
        <f t="shared" si="4"/>
        <v>823.14</v>
      </c>
      <c r="K79" s="12">
        <f t="shared" si="5"/>
        <v>0.43030408340573412</v>
      </c>
    </row>
    <row r="80" spans="2:11" x14ac:dyDescent="0.2">
      <c r="B80">
        <f>+'Aggregate Screens'!A75</f>
        <v>172</v>
      </c>
      <c r="C80" t="str">
        <f>+'Aggregate Screens'!B75</f>
        <v>PULLMAN REGIONAL HOSPITAL</v>
      </c>
      <c r="D80" s="10">
        <f>ROUND(+'Aggregate Screens'!V75,0)</f>
        <v>2330326</v>
      </c>
      <c r="E80" s="13">
        <f>ROUND(+'Aggregate Screens'!AN75,0)</f>
        <v>3623</v>
      </c>
      <c r="F80" s="11">
        <f t="shared" si="3"/>
        <v>643.20000000000005</v>
      </c>
      <c r="G80" s="10">
        <f>ROUND(+'Aggregate Screens'!V180,0)</f>
        <v>2535420</v>
      </c>
      <c r="H80" s="13">
        <f>ROUND(+'Aggregate Screens'!AN180,0)</f>
        <v>3914</v>
      </c>
      <c r="I80" s="11">
        <f t="shared" si="4"/>
        <v>647.78</v>
      </c>
      <c r="K80" s="12">
        <f t="shared" si="5"/>
        <v>7.1206467661690809E-3</v>
      </c>
    </row>
    <row r="81" spans="2:11" x14ac:dyDescent="0.2">
      <c r="B81">
        <f>+'Aggregate Screens'!A76</f>
        <v>173</v>
      </c>
      <c r="C81" t="str">
        <f>+'Aggregate Screens'!B76</f>
        <v>MORTON GENERAL HOSPITAL</v>
      </c>
      <c r="D81" s="10">
        <f>ROUND(+'Aggregate Screens'!V76,0)</f>
        <v>1334102</v>
      </c>
      <c r="E81" s="13">
        <f>ROUND(+'Aggregate Screens'!AN76,0)</f>
        <v>1101</v>
      </c>
      <c r="F81" s="11">
        <f t="shared" si="3"/>
        <v>1211.72</v>
      </c>
      <c r="G81" s="10">
        <f>ROUND(+'Aggregate Screens'!V181,0)</f>
        <v>1583397</v>
      </c>
      <c r="H81" s="13">
        <f>ROUND(+'Aggregate Screens'!AN181,0)</f>
        <v>1070</v>
      </c>
      <c r="I81" s="11">
        <f t="shared" si="4"/>
        <v>1479.81</v>
      </c>
      <c r="K81" s="12">
        <f t="shared" si="5"/>
        <v>0.22124748291684537</v>
      </c>
    </row>
    <row r="82" spans="2:11" x14ac:dyDescent="0.2">
      <c r="B82">
        <f>+'Aggregate Screens'!A77</f>
        <v>175</v>
      </c>
      <c r="C82" t="str">
        <f>+'Aggregate Screens'!B77</f>
        <v>MARY BRIDGE CHILDRENS HEALTH CENTER</v>
      </c>
      <c r="D82" s="10">
        <f>ROUND(+'Aggregate Screens'!V77,0)</f>
        <v>5045939</v>
      </c>
      <c r="E82" s="13">
        <f>ROUND(+'Aggregate Screens'!AN77,0)</f>
        <v>9620</v>
      </c>
      <c r="F82" s="11">
        <f t="shared" si="3"/>
        <v>524.53</v>
      </c>
      <c r="G82" s="10">
        <f>ROUND(+'Aggregate Screens'!V182,0)</f>
        <v>5456686</v>
      </c>
      <c r="H82" s="13">
        <f>ROUND(+'Aggregate Screens'!AN182,0)</f>
        <v>10786</v>
      </c>
      <c r="I82" s="11">
        <f t="shared" si="4"/>
        <v>505.9</v>
      </c>
      <c r="K82" s="12">
        <f t="shared" si="5"/>
        <v>-3.5517510914533035E-2</v>
      </c>
    </row>
    <row r="83" spans="2:11" x14ac:dyDescent="0.2">
      <c r="B83">
        <f>+'Aggregate Screens'!A78</f>
        <v>176</v>
      </c>
      <c r="C83" t="str">
        <f>+'Aggregate Screens'!B78</f>
        <v>TACOMA GENERAL/ALLENMORE HOSPITAL</v>
      </c>
      <c r="D83" s="10">
        <f>ROUND(+'Aggregate Screens'!V78,0)</f>
        <v>33391967</v>
      </c>
      <c r="E83" s="13">
        <f>ROUND(+'Aggregate Screens'!AN78,0)</f>
        <v>48651</v>
      </c>
      <c r="F83" s="11">
        <f t="shared" si="3"/>
        <v>686.36</v>
      </c>
      <c r="G83" s="10">
        <f>ROUND(+'Aggregate Screens'!V183,0)</f>
        <v>23139399</v>
      </c>
      <c r="H83" s="13">
        <f>ROUND(+'Aggregate Screens'!AN183,0)</f>
        <v>41823</v>
      </c>
      <c r="I83" s="11">
        <f t="shared" si="4"/>
        <v>553.27</v>
      </c>
      <c r="K83" s="12">
        <f t="shared" si="5"/>
        <v>-0.19390698758668923</v>
      </c>
    </row>
    <row r="84" spans="2:11" x14ac:dyDescent="0.2">
      <c r="B84">
        <f>+'Aggregate Screens'!A79</f>
        <v>180</v>
      </c>
      <c r="C84" t="str">
        <f>+'Aggregate Screens'!B79</f>
        <v>VALLEY HOSPITAL</v>
      </c>
      <c r="D84" s="10">
        <f>ROUND(+'Aggregate Screens'!V79,0)</f>
        <v>3487970</v>
      </c>
      <c r="E84" s="13">
        <f>ROUND(+'Aggregate Screens'!AN79,0)</f>
        <v>10946</v>
      </c>
      <c r="F84" s="11">
        <f t="shared" si="3"/>
        <v>318.64999999999998</v>
      </c>
      <c r="G84" s="10">
        <f>ROUND(+'Aggregate Screens'!V184,0)</f>
        <v>3836139</v>
      </c>
      <c r="H84" s="13">
        <f>ROUND(+'Aggregate Screens'!AN184,0)</f>
        <v>11479</v>
      </c>
      <c r="I84" s="11">
        <f t="shared" si="4"/>
        <v>334.19</v>
      </c>
      <c r="K84" s="12">
        <f t="shared" si="5"/>
        <v>4.876824101678956E-2</v>
      </c>
    </row>
    <row r="85" spans="2:11" x14ac:dyDescent="0.2">
      <c r="B85">
        <f>+'Aggregate Screens'!A80</f>
        <v>183</v>
      </c>
      <c r="C85" t="str">
        <f>+'Aggregate Screens'!B80</f>
        <v>MULTICARE AUBURN MEDICAL CENTER</v>
      </c>
      <c r="D85" s="10">
        <f>ROUND(+'Aggregate Screens'!V80,0)</f>
        <v>6973421</v>
      </c>
      <c r="E85" s="13">
        <f>ROUND(+'Aggregate Screens'!AN80,0)</f>
        <v>11784</v>
      </c>
      <c r="F85" s="11">
        <f t="shared" si="3"/>
        <v>591.77</v>
      </c>
      <c r="G85" s="10">
        <f>ROUND(+'Aggregate Screens'!V185,0)</f>
        <v>6938255</v>
      </c>
      <c r="H85" s="13">
        <f>ROUND(+'Aggregate Screens'!AN185,0)</f>
        <v>10417</v>
      </c>
      <c r="I85" s="11">
        <f t="shared" si="4"/>
        <v>666.05</v>
      </c>
      <c r="K85" s="12">
        <f t="shared" si="5"/>
        <v>0.12552173986515025</v>
      </c>
    </row>
    <row r="86" spans="2:11" x14ac:dyDescent="0.2">
      <c r="B86">
        <f>+'Aggregate Screens'!A81</f>
        <v>186</v>
      </c>
      <c r="C86" t="str">
        <f>+'Aggregate Screens'!B81</f>
        <v>SUMMIT PACIFIC MEDICAL CENTER</v>
      </c>
      <c r="D86" s="10">
        <f>ROUND(+'Aggregate Screens'!V81,0)</f>
        <v>205896</v>
      </c>
      <c r="E86" s="13">
        <f>ROUND(+'Aggregate Screens'!AN81,0)</f>
        <v>1238</v>
      </c>
      <c r="F86" s="11">
        <f t="shared" si="3"/>
        <v>166.31</v>
      </c>
      <c r="G86" s="10">
        <f>ROUND(+'Aggregate Screens'!V186,0)</f>
        <v>1446337</v>
      </c>
      <c r="H86" s="13">
        <f>ROUND(+'Aggregate Screens'!AN186,0)</f>
        <v>1042</v>
      </c>
      <c r="I86" s="11">
        <f t="shared" si="4"/>
        <v>1388.04</v>
      </c>
      <c r="K86" s="12">
        <f t="shared" si="5"/>
        <v>7.3461006554025605</v>
      </c>
    </row>
    <row r="87" spans="2:11" x14ac:dyDescent="0.2">
      <c r="B87">
        <f>+'Aggregate Screens'!A82</f>
        <v>191</v>
      </c>
      <c r="C87" t="str">
        <f>+'Aggregate Screens'!B82</f>
        <v>PROVIDENCE CENTRALIA HOSPITAL</v>
      </c>
      <c r="D87" s="10">
        <f>ROUND(+'Aggregate Screens'!V82,0)</f>
        <v>4299903</v>
      </c>
      <c r="E87" s="13">
        <f>ROUND(+'Aggregate Screens'!AN82,0)</f>
        <v>12024</v>
      </c>
      <c r="F87" s="11">
        <f t="shared" si="3"/>
        <v>357.61</v>
      </c>
      <c r="G87" s="10">
        <f>ROUND(+'Aggregate Screens'!V187,0)</f>
        <v>3981499</v>
      </c>
      <c r="H87" s="13">
        <f>ROUND(+'Aggregate Screens'!AN187,0)</f>
        <v>12339</v>
      </c>
      <c r="I87" s="11">
        <f t="shared" si="4"/>
        <v>322.68</v>
      </c>
      <c r="K87" s="12">
        <f t="shared" si="5"/>
        <v>-9.7676239478761806E-2</v>
      </c>
    </row>
    <row r="88" spans="2:11" x14ac:dyDescent="0.2">
      <c r="B88">
        <f>+'Aggregate Screens'!A83</f>
        <v>193</v>
      </c>
      <c r="C88" t="str">
        <f>+'Aggregate Screens'!B83</f>
        <v>PROVIDENCE MOUNT CARMEL HOSPITAL</v>
      </c>
      <c r="D88" s="10">
        <f>ROUND(+'Aggregate Screens'!V83,0)</f>
        <v>2092052</v>
      </c>
      <c r="E88" s="13">
        <f>ROUND(+'Aggregate Screens'!AN83,0)</f>
        <v>3409</v>
      </c>
      <c r="F88" s="11">
        <f t="shared" si="3"/>
        <v>613.67999999999995</v>
      </c>
      <c r="G88" s="10">
        <f>ROUND(+'Aggregate Screens'!V188,0)</f>
        <v>2135481</v>
      </c>
      <c r="H88" s="13">
        <f>ROUND(+'Aggregate Screens'!AN188,0)</f>
        <v>3543</v>
      </c>
      <c r="I88" s="11">
        <f t="shared" si="4"/>
        <v>602.73</v>
      </c>
      <c r="K88" s="12">
        <f t="shared" si="5"/>
        <v>-1.7843175596401917E-2</v>
      </c>
    </row>
    <row r="89" spans="2:11" x14ac:dyDescent="0.2">
      <c r="B89">
        <f>+'Aggregate Screens'!A84</f>
        <v>194</v>
      </c>
      <c r="C89" t="str">
        <f>+'Aggregate Screens'!B84</f>
        <v>PROVIDENCE ST JOSEPHS HOSPITAL</v>
      </c>
      <c r="D89" s="10">
        <f>ROUND(+'Aggregate Screens'!V84,0)</f>
        <v>733327</v>
      </c>
      <c r="E89" s="13">
        <f>ROUND(+'Aggregate Screens'!AN84,0)</f>
        <v>1183</v>
      </c>
      <c r="F89" s="11">
        <f t="shared" si="3"/>
        <v>619.89</v>
      </c>
      <c r="G89" s="10">
        <f>ROUND(+'Aggregate Screens'!V189,0)</f>
        <v>704071</v>
      </c>
      <c r="H89" s="13">
        <f>ROUND(+'Aggregate Screens'!AN189,0)</f>
        <v>1316</v>
      </c>
      <c r="I89" s="11">
        <f t="shared" si="4"/>
        <v>535.01</v>
      </c>
      <c r="K89" s="12">
        <f t="shared" si="5"/>
        <v>-0.13692751939860293</v>
      </c>
    </row>
    <row r="90" spans="2:11" x14ac:dyDescent="0.2">
      <c r="B90">
        <f>+'Aggregate Screens'!A85</f>
        <v>195</v>
      </c>
      <c r="C90" t="str">
        <f>+'Aggregate Screens'!B85</f>
        <v>SNOQUALMIE VALLEY HOSPITAL</v>
      </c>
      <c r="D90" s="10">
        <f>ROUND(+'Aggregate Screens'!V85,0)</f>
        <v>390823</v>
      </c>
      <c r="E90" s="13">
        <f>ROUND(+'Aggregate Screens'!AN85,0)</f>
        <v>2523</v>
      </c>
      <c r="F90" s="11">
        <f t="shared" si="3"/>
        <v>154.9</v>
      </c>
      <c r="G90" s="10">
        <f>ROUND(+'Aggregate Screens'!V190,0)</f>
        <v>475992</v>
      </c>
      <c r="H90" s="13">
        <f>ROUND(+'Aggregate Screens'!AN190,0)</f>
        <v>1874</v>
      </c>
      <c r="I90" s="11">
        <f t="shared" si="4"/>
        <v>254</v>
      </c>
      <c r="K90" s="12">
        <f t="shared" si="5"/>
        <v>0.63976759199483535</v>
      </c>
    </row>
    <row r="91" spans="2:11" x14ac:dyDescent="0.2">
      <c r="B91">
        <f>+'Aggregate Screens'!A86</f>
        <v>197</v>
      </c>
      <c r="C91" t="str">
        <f>+'Aggregate Screens'!B86</f>
        <v>CAPITAL MEDICAL CENTER</v>
      </c>
      <c r="D91" s="10">
        <f>ROUND(+'Aggregate Screens'!V86,0)</f>
        <v>3768590</v>
      </c>
      <c r="E91" s="13">
        <f>ROUND(+'Aggregate Screens'!AN86,0)</f>
        <v>10176</v>
      </c>
      <c r="F91" s="11">
        <f t="shared" si="3"/>
        <v>370.34</v>
      </c>
      <c r="G91" s="10">
        <f>ROUND(+'Aggregate Screens'!V191,0)</f>
        <v>4312401</v>
      </c>
      <c r="H91" s="13">
        <f>ROUND(+'Aggregate Screens'!AN191,0)</f>
        <v>10620</v>
      </c>
      <c r="I91" s="11">
        <f t="shared" si="4"/>
        <v>406.06</v>
      </c>
      <c r="K91" s="12">
        <f t="shared" si="5"/>
        <v>9.6451909056542773E-2</v>
      </c>
    </row>
    <row r="92" spans="2:11" x14ac:dyDescent="0.2">
      <c r="B92">
        <f>+'Aggregate Screens'!A87</f>
        <v>198</v>
      </c>
      <c r="C92" t="str">
        <f>+'Aggregate Screens'!B87</f>
        <v>SUNNYSIDE COMMUNITY HOSPITAL</v>
      </c>
      <c r="D92" s="10">
        <f>ROUND(+'Aggregate Screens'!V87,0)</f>
        <v>1643513</v>
      </c>
      <c r="E92" s="13">
        <f>ROUND(+'Aggregate Screens'!AN87,0)</f>
        <v>3877</v>
      </c>
      <c r="F92" s="11">
        <f t="shared" si="3"/>
        <v>423.91</v>
      </c>
      <c r="G92" s="10">
        <f>ROUND(+'Aggregate Screens'!V192,0)</f>
        <v>0</v>
      </c>
      <c r="H92" s="13">
        <f>ROUND(+'Aggregate Screens'!AN192,0)</f>
        <v>0</v>
      </c>
      <c r="I92" s="11" t="str">
        <f t="shared" si="4"/>
        <v/>
      </c>
      <c r="K92" s="12" t="str">
        <f t="shared" si="5"/>
        <v/>
      </c>
    </row>
    <row r="93" spans="2:11" x14ac:dyDescent="0.2">
      <c r="B93">
        <f>+'Aggregate Screens'!A88</f>
        <v>199</v>
      </c>
      <c r="C93" t="str">
        <f>+'Aggregate Screens'!B88</f>
        <v>TOPPENISH COMMUNITY HOSPITAL</v>
      </c>
      <c r="D93" s="10">
        <f>ROUND(+'Aggregate Screens'!V88,0)</f>
        <v>1111429</v>
      </c>
      <c r="E93" s="13">
        <f>ROUND(+'Aggregate Screens'!AN88,0)</f>
        <v>2956</v>
      </c>
      <c r="F93" s="11">
        <f t="shared" si="3"/>
        <v>375.99</v>
      </c>
      <c r="G93" s="10">
        <f>ROUND(+'Aggregate Screens'!V193,0)</f>
        <v>937588</v>
      </c>
      <c r="H93" s="13">
        <f>ROUND(+'Aggregate Screens'!AN193,0)</f>
        <v>2554</v>
      </c>
      <c r="I93" s="11">
        <f t="shared" si="4"/>
        <v>367.11</v>
      </c>
      <c r="K93" s="12">
        <f t="shared" si="5"/>
        <v>-2.3617649405569319E-2</v>
      </c>
    </row>
    <row r="94" spans="2:11" x14ac:dyDescent="0.2">
      <c r="B94">
        <f>+'Aggregate Screens'!A89</f>
        <v>201</v>
      </c>
      <c r="C94" t="str">
        <f>+'Aggregate Screens'!B89</f>
        <v>ST FRANCIS COMMUNITY HOSPITAL</v>
      </c>
      <c r="D94" s="10">
        <f>ROUND(+'Aggregate Screens'!V89,0)</f>
        <v>6074639</v>
      </c>
      <c r="E94" s="13">
        <f>ROUND(+'Aggregate Screens'!AN89,0)</f>
        <v>16708</v>
      </c>
      <c r="F94" s="11">
        <f t="shared" si="3"/>
        <v>363.58</v>
      </c>
      <c r="G94" s="10">
        <f>ROUND(+'Aggregate Screens'!V194,0)</f>
        <v>5568677</v>
      </c>
      <c r="H94" s="13">
        <f>ROUND(+'Aggregate Screens'!AN194,0)</f>
        <v>15975</v>
      </c>
      <c r="I94" s="11">
        <f t="shared" si="4"/>
        <v>348.59</v>
      </c>
      <c r="K94" s="12">
        <f t="shared" si="5"/>
        <v>-4.1228890478024138E-2</v>
      </c>
    </row>
    <row r="95" spans="2:11" x14ac:dyDescent="0.2">
      <c r="B95">
        <f>+'Aggregate Screens'!A90</f>
        <v>202</v>
      </c>
      <c r="C95" t="str">
        <f>+'Aggregate Screens'!B90</f>
        <v>REGIONAL HOSPITAL</v>
      </c>
      <c r="D95" s="10">
        <f>ROUND(+'Aggregate Screens'!V90,0)</f>
        <v>455953</v>
      </c>
      <c r="E95" s="13">
        <f>ROUND(+'Aggregate Screens'!AN90,0)</f>
        <v>694</v>
      </c>
      <c r="F95" s="11">
        <f t="shared" si="3"/>
        <v>656.99</v>
      </c>
      <c r="G95" s="10">
        <f>ROUND(+'Aggregate Screens'!V195,0)</f>
        <v>463016</v>
      </c>
      <c r="H95" s="13">
        <f>ROUND(+'Aggregate Screens'!AN195,0)</f>
        <v>707</v>
      </c>
      <c r="I95" s="11">
        <f t="shared" si="4"/>
        <v>654.9</v>
      </c>
      <c r="K95" s="12">
        <f t="shared" si="5"/>
        <v>-3.1811747515183564E-3</v>
      </c>
    </row>
    <row r="96" spans="2:11" x14ac:dyDescent="0.2">
      <c r="B96">
        <f>+'Aggregate Screens'!A91</f>
        <v>204</v>
      </c>
      <c r="C96" t="str">
        <f>+'Aggregate Screens'!B91</f>
        <v>SEATTLE CANCER CARE ALLIANCE</v>
      </c>
      <c r="D96" s="10">
        <f>ROUND(+'Aggregate Screens'!V91,0)</f>
        <v>12131799</v>
      </c>
      <c r="E96" s="13">
        <f>ROUND(+'Aggregate Screens'!AN91,0)</f>
        <v>14038</v>
      </c>
      <c r="F96" s="11">
        <f t="shared" si="3"/>
        <v>864.21</v>
      </c>
      <c r="G96" s="10">
        <f>ROUND(+'Aggregate Screens'!V196,0)</f>
        <v>12148719</v>
      </c>
      <c r="H96" s="13">
        <f>ROUND(+'Aggregate Screens'!AN196,0)</f>
        <v>13817</v>
      </c>
      <c r="I96" s="11">
        <f t="shared" si="4"/>
        <v>879.26</v>
      </c>
      <c r="K96" s="12">
        <f t="shared" si="5"/>
        <v>1.7414748730053997E-2</v>
      </c>
    </row>
    <row r="97" spans="2:11" x14ac:dyDescent="0.2">
      <c r="B97">
        <f>+'Aggregate Screens'!A92</f>
        <v>205</v>
      </c>
      <c r="C97" t="str">
        <f>+'Aggregate Screens'!B92</f>
        <v>WENATCHEE VALLEY HOSPITAL</v>
      </c>
      <c r="D97" s="10">
        <f>ROUND(+'Aggregate Screens'!V92,0)</f>
        <v>0</v>
      </c>
      <c r="E97" s="13">
        <f>ROUND(+'Aggregate Screens'!AN92,0)</f>
        <v>0</v>
      </c>
      <c r="F97" s="11" t="str">
        <f t="shared" si="3"/>
        <v/>
      </c>
      <c r="G97" s="10">
        <f>ROUND(+'Aggregate Screens'!V197,0)</f>
        <v>2237590</v>
      </c>
      <c r="H97" s="13">
        <f>ROUND(+'Aggregate Screens'!AN197,0)</f>
        <v>12549</v>
      </c>
      <c r="I97" s="11">
        <f t="shared" si="4"/>
        <v>178.31</v>
      </c>
      <c r="K97" s="12" t="str">
        <f t="shared" si="5"/>
        <v/>
      </c>
    </row>
    <row r="98" spans="2:11" x14ac:dyDescent="0.2">
      <c r="B98">
        <f>+'Aggregate Screens'!A93</f>
        <v>206</v>
      </c>
      <c r="C98" t="str">
        <f>+'Aggregate Screens'!B93</f>
        <v>PEACEHEALTH UNITED GENERAL MEDICAL CENTER</v>
      </c>
      <c r="D98" s="10">
        <f>ROUND(+'Aggregate Screens'!V93,0)</f>
        <v>2497917</v>
      </c>
      <c r="E98" s="13">
        <f>ROUND(+'Aggregate Screens'!AN93,0)</f>
        <v>3520</v>
      </c>
      <c r="F98" s="11">
        <f t="shared" si="3"/>
        <v>709.64</v>
      </c>
      <c r="G98" s="10">
        <f>ROUND(+'Aggregate Screens'!V198,0)</f>
        <v>2120949</v>
      </c>
      <c r="H98" s="13">
        <f>ROUND(+'Aggregate Screens'!AN198,0)</f>
        <v>3615</v>
      </c>
      <c r="I98" s="11">
        <f t="shared" si="4"/>
        <v>586.71</v>
      </c>
      <c r="K98" s="12">
        <f t="shared" si="5"/>
        <v>-0.17322867933036468</v>
      </c>
    </row>
    <row r="99" spans="2:11" x14ac:dyDescent="0.2">
      <c r="B99">
        <f>+'Aggregate Screens'!A94</f>
        <v>207</v>
      </c>
      <c r="C99" t="str">
        <f>+'Aggregate Screens'!B94</f>
        <v>SKAGIT VALLEY HOSPITAL</v>
      </c>
      <c r="D99" s="10">
        <f>ROUND(+'Aggregate Screens'!V94,0)</f>
        <v>11906904</v>
      </c>
      <c r="E99" s="13">
        <f>ROUND(+'Aggregate Screens'!AN94,0)</f>
        <v>21062</v>
      </c>
      <c r="F99" s="11">
        <f t="shared" si="3"/>
        <v>565.33000000000004</v>
      </c>
      <c r="G99" s="10">
        <f>ROUND(+'Aggregate Screens'!V199,0)</f>
        <v>13342230</v>
      </c>
      <c r="H99" s="13">
        <f>ROUND(+'Aggregate Screens'!AN199,0)</f>
        <v>20806</v>
      </c>
      <c r="I99" s="11">
        <f t="shared" si="4"/>
        <v>641.27</v>
      </c>
      <c r="K99" s="12">
        <f t="shared" si="5"/>
        <v>0.13432862222064967</v>
      </c>
    </row>
    <row r="100" spans="2:11" x14ac:dyDescent="0.2">
      <c r="B100">
        <f>+'Aggregate Screens'!A95</f>
        <v>208</v>
      </c>
      <c r="C100" t="str">
        <f>+'Aggregate Screens'!B95</f>
        <v>LEGACY SALMON CREEK HOSPITAL</v>
      </c>
      <c r="D100" s="10">
        <f>ROUND(+'Aggregate Screens'!V95,0)</f>
        <v>14619952</v>
      </c>
      <c r="E100" s="13">
        <f>ROUND(+'Aggregate Screens'!AN95,0)</f>
        <v>18153</v>
      </c>
      <c r="F100" s="11">
        <f t="shared" si="3"/>
        <v>805.37</v>
      </c>
      <c r="G100" s="10">
        <f>ROUND(+'Aggregate Screens'!V200,0)</f>
        <v>14375530</v>
      </c>
      <c r="H100" s="13">
        <f>ROUND(+'Aggregate Screens'!AN200,0)</f>
        <v>18334</v>
      </c>
      <c r="I100" s="11">
        <f t="shared" si="4"/>
        <v>784.09</v>
      </c>
      <c r="K100" s="12">
        <f t="shared" si="5"/>
        <v>-2.6422638042142066E-2</v>
      </c>
    </row>
    <row r="101" spans="2:11" x14ac:dyDescent="0.2">
      <c r="B101">
        <f>+'Aggregate Screens'!A96</f>
        <v>209</v>
      </c>
      <c r="C101" t="str">
        <f>+'Aggregate Screens'!B96</f>
        <v>ST ANTHONY HOSPITAL</v>
      </c>
      <c r="D101" s="10">
        <f>ROUND(+'Aggregate Screens'!V96,0)</f>
        <v>14421469</v>
      </c>
      <c r="E101" s="13">
        <f>ROUND(+'Aggregate Screens'!AN96,0)</f>
        <v>9478</v>
      </c>
      <c r="F101" s="11">
        <f t="shared" si="3"/>
        <v>1521.57</v>
      </c>
      <c r="G101" s="10">
        <f>ROUND(+'Aggregate Screens'!V201,0)</f>
        <v>14141658</v>
      </c>
      <c r="H101" s="13">
        <f>ROUND(+'Aggregate Screens'!AN201,0)</f>
        <v>9231</v>
      </c>
      <c r="I101" s="11">
        <f t="shared" si="4"/>
        <v>1531.97</v>
      </c>
      <c r="K101" s="12">
        <f t="shared" si="5"/>
        <v>6.8350453807581868E-3</v>
      </c>
    </row>
    <row r="102" spans="2:11" x14ac:dyDescent="0.2">
      <c r="B102">
        <f>+'Aggregate Screens'!A97</f>
        <v>210</v>
      </c>
      <c r="C102" t="str">
        <f>+'Aggregate Screens'!B97</f>
        <v>SWEDISH MEDICAL CENTER - ISSAQUAH CAMPUS</v>
      </c>
      <c r="D102" s="10">
        <f>ROUND(+'Aggregate Screens'!V97,0)</f>
        <v>25478766</v>
      </c>
      <c r="E102" s="13">
        <f>ROUND(+'Aggregate Screens'!AN97,0)</f>
        <v>10561</v>
      </c>
      <c r="F102" s="11">
        <f t="shared" si="3"/>
        <v>2412.5300000000002</v>
      </c>
      <c r="G102" s="10">
        <f>ROUND(+'Aggregate Screens'!V202,0)</f>
        <v>25861183</v>
      </c>
      <c r="H102" s="13">
        <f>ROUND(+'Aggregate Screens'!AN202,0)</f>
        <v>12277</v>
      </c>
      <c r="I102" s="11">
        <f t="shared" si="4"/>
        <v>2106.4699999999998</v>
      </c>
      <c r="K102" s="12">
        <f t="shared" si="5"/>
        <v>-0.12686267113776839</v>
      </c>
    </row>
    <row r="103" spans="2:11" x14ac:dyDescent="0.2">
      <c r="B103">
        <f>+'Aggregate Screens'!A98</f>
        <v>211</v>
      </c>
      <c r="C103" t="str">
        <f>+'Aggregate Screens'!B98</f>
        <v>PEACEHEALTH PEACE ISLAND MEDICAL CENTER</v>
      </c>
      <c r="D103" s="10">
        <f>ROUND(+'Aggregate Screens'!V98,0)</f>
        <v>0</v>
      </c>
      <c r="E103" s="13">
        <f>ROUND(+'Aggregate Screens'!AN98,0)</f>
        <v>0</v>
      </c>
      <c r="F103" s="11" t="str">
        <f t="shared" si="3"/>
        <v/>
      </c>
      <c r="G103" s="10">
        <f>ROUND(+'Aggregate Screens'!V203,0)</f>
        <v>907706</v>
      </c>
      <c r="H103" s="13">
        <f>ROUND(+'Aggregate Screens'!AN203,0)</f>
        <v>433</v>
      </c>
      <c r="I103" s="11">
        <f t="shared" si="4"/>
        <v>2096.3200000000002</v>
      </c>
      <c r="K103" s="12" t="str">
        <f t="shared" si="5"/>
        <v/>
      </c>
    </row>
    <row r="104" spans="2:11" x14ac:dyDescent="0.2">
      <c r="B104">
        <f>+'Aggregate Screens'!A99</f>
        <v>904</v>
      </c>
      <c r="C104" t="str">
        <f>+'Aggregate Screens'!B99</f>
        <v>BHC FAIRFAX HOSPITAL</v>
      </c>
      <c r="D104" s="10">
        <f>ROUND(+'Aggregate Screens'!V99,0)</f>
        <v>390625</v>
      </c>
      <c r="E104" s="13">
        <f>ROUND(+'Aggregate Screens'!AN99,0)</f>
        <v>2399</v>
      </c>
      <c r="F104" s="11">
        <f t="shared" si="3"/>
        <v>162.83000000000001</v>
      </c>
      <c r="G104" s="10">
        <f>ROUND(+'Aggregate Screens'!V204,0)</f>
        <v>403641</v>
      </c>
      <c r="H104" s="13">
        <f>ROUND(+'Aggregate Screens'!AN204,0)</f>
        <v>2354</v>
      </c>
      <c r="I104" s="11">
        <f t="shared" si="4"/>
        <v>171.47</v>
      </c>
      <c r="K104" s="12">
        <f t="shared" si="5"/>
        <v>5.3061475158140414E-2</v>
      </c>
    </row>
    <row r="105" spans="2:11" x14ac:dyDescent="0.2">
      <c r="B105">
        <f>+'Aggregate Screens'!A100</f>
        <v>915</v>
      </c>
      <c r="C105" t="str">
        <f>+'Aggregate Screens'!B100</f>
        <v>LOURDES COUNSELING CENTER</v>
      </c>
      <c r="D105" s="10">
        <f>ROUND(+'Aggregate Screens'!V100,0)</f>
        <v>323219</v>
      </c>
      <c r="E105" s="13">
        <f>ROUND(+'Aggregate Screens'!AN100,0)</f>
        <v>846</v>
      </c>
      <c r="F105" s="11">
        <f t="shared" si="3"/>
        <v>382.06</v>
      </c>
      <c r="G105" s="10">
        <f>ROUND(+'Aggregate Screens'!V205,0)</f>
        <v>229364</v>
      </c>
      <c r="H105" s="13">
        <f>ROUND(+'Aggregate Screens'!AN205,0)</f>
        <v>744</v>
      </c>
      <c r="I105" s="11">
        <f t="shared" si="4"/>
        <v>308.27999999999997</v>
      </c>
      <c r="K105" s="12">
        <f t="shared" si="5"/>
        <v>-0.19311102968120197</v>
      </c>
    </row>
    <row r="106" spans="2:11" x14ac:dyDescent="0.2">
      <c r="B106">
        <f>+'Aggregate Screens'!A101</f>
        <v>919</v>
      </c>
      <c r="C106" t="str">
        <f>+'Aggregate Screens'!B101</f>
        <v>NAVOS</v>
      </c>
      <c r="D106" s="10">
        <f>ROUND(+'Aggregate Screens'!V101,0)</f>
        <v>231393</v>
      </c>
      <c r="E106" s="13">
        <f>ROUND(+'Aggregate Screens'!AN101,0)</f>
        <v>962</v>
      </c>
      <c r="F106" s="11">
        <f t="shared" si="3"/>
        <v>240.53</v>
      </c>
      <c r="G106" s="10">
        <f>ROUND(+'Aggregate Screens'!V206,0)</f>
        <v>204124</v>
      </c>
      <c r="H106" s="13">
        <f>ROUND(+'Aggregate Screens'!AN206,0)</f>
        <v>1090</v>
      </c>
      <c r="I106" s="11">
        <f t="shared" si="4"/>
        <v>187.27</v>
      </c>
      <c r="K106" s="12">
        <f t="shared" si="5"/>
        <v>-0.22142768053881012</v>
      </c>
    </row>
    <row r="107" spans="2:11" x14ac:dyDescent="0.2">
      <c r="B107">
        <f>+'Aggregate Screens'!A102</f>
        <v>921</v>
      </c>
      <c r="C107" t="str">
        <f>+'Aggregate Screens'!B102</f>
        <v>Cascade Behavioral Health</v>
      </c>
      <c r="D107" s="10">
        <f>ROUND(+'Aggregate Screens'!V102,0)</f>
        <v>0</v>
      </c>
      <c r="E107" s="13">
        <f>ROUND(+'Aggregate Screens'!AN102,0)</f>
        <v>0</v>
      </c>
      <c r="F107" s="11" t="str">
        <f t="shared" si="3"/>
        <v/>
      </c>
      <c r="G107" s="10">
        <f>ROUND(+'Aggregate Screens'!V207,0)</f>
        <v>24733</v>
      </c>
      <c r="H107" s="13">
        <f>ROUND(+'Aggregate Screens'!AN207,0)</f>
        <v>93</v>
      </c>
      <c r="I107" s="11">
        <f t="shared" si="4"/>
        <v>265.95</v>
      </c>
      <c r="K107" s="12" t="str">
        <f t="shared" si="5"/>
        <v/>
      </c>
    </row>
    <row r="108" spans="2:11" x14ac:dyDescent="0.2">
      <c r="D108" s="10"/>
      <c r="E108" s="13"/>
      <c r="F108" s="11"/>
      <c r="G108" s="10"/>
      <c r="H108" s="13"/>
      <c r="I108" s="11"/>
      <c r="K108" s="12"/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7"/>
  <sheetViews>
    <sheetView topLeftCell="A61" zoomScale="75" workbookViewId="0">
      <selection activeCell="C92" sqref="C92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1.21875" bestFit="1" customWidth="1"/>
    <col min="5" max="5" width="7.88671875" bestFit="1" customWidth="1"/>
    <col min="6" max="6" width="8.88671875" bestFit="1" customWidth="1"/>
    <col min="7" max="7" width="11.21875" bestFit="1" customWidth="1"/>
    <col min="8" max="8" width="7.88671875" bestFit="1" customWidth="1"/>
    <col min="9" max="9" width="8.88671875" bestFit="1" customWidth="1"/>
    <col min="10" max="10" width="2.6640625" customWidth="1"/>
    <col min="11" max="11" width="9.109375" bestFit="1" customWidth="1"/>
  </cols>
  <sheetData>
    <row r="1" spans="1:11" x14ac:dyDescent="0.2">
      <c r="A1" s="9" t="s">
        <v>44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4"/>
      <c r="F2" s="2"/>
      <c r="K2" s="5" t="s">
        <v>71</v>
      </c>
    </row>
    <row r="3" spans="1:11" x14ac:dyDescent="0.2">
      <c r="A3" s="4"/>
      <c r="D3" s="3"/>
      <c r="F3" s="2"/>
      <c r="K3">
        <v>28</v>
      </c>
    </row>
    <row r="4" spans="1:11" x14ac:dyDescent="0.2">
      <c r="A4" s="7" t="s">
        <v>29</v>
      </c>
      <c r="B4" s="6"/>
      <c r="C4" s="6"/>
      <c r="D4" s="6"/>
      <c r="E4" s="7"/>
      <c r="F4" s="6"/>
      <c r="G4" s="6"/>
      <c r="H4" s="6"/>
      <c r="I4" s="6"/>
    </row>
    <row r="5" spans="1:11" x14ac:dyDescent="0.2">
      <c r="A5" s="7" t="s">
        <v>67</v>
      </c>
      <c r="B5" s="6"/>
      <c r="C5" s="6"/>
      <c r="D5" s="6"/>
      <c r="E5" s="7"/>
      <c r="F5" s="6"/>
      <c r="G5" s="6"/>
      <c r="H5" s="6"/>
      <c r="I5" s="6"/>
    </row>
    <row r="7" spans="1:11" x14ac:dyDescent="0.2">
      <c r="E7" s="77">
        <f>ROUND(+'Aggregate Screens'!C5,0)</f>
        <v>2012</v>
      </c>
      <c r="F7" s="5">
        <f>+E7</f>
        <v>2012</v>
      </c>
      <c r="G7" s="5"/>
      <c r="H7" s="2">
        <f>+F7+1</f>
        <v>2013</v>
      </c>
      <c r="I7" s="5">
        <f>+H7</f>
        <v>2013</v>
      </c>
    </row>
    <row r="8" spans="1:11" x14ac:dyDescent="0.2">
      <c r="A8" s="5"/>
      <c r="B8" s="5"/>
      <c r="C8" s="5"/>
      <c r="D8" s="2" t="s">
        <v>45</v>
      </c>
      <c r="F8" s="14" t="s">
        <v>182</v>
      </c>
      <c r="G8" s="2" t="s">
        <v>45</v>
      </c>
      <c r="I8" s="14" t="s">
        <v>182</v>
      </c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43</v>
      </c>
      <c r="E9" s="2" t="s">
        <v>3</v>
      </c>
      <c r="F9" s="2" t="s">
        <v>3</v>
      </c>
      <c r="G9" s="2" t="s">
        <v>43</v>
      </c>
      <c r="H9" s="2" t="s">
        <v>3</v>
      </c>
      <c r="I9" s="2" t="s">
        <v>3</v>
      </c>
      <c r="K9" s="5" t="s">
        <v>181</v>
      </c>
    </row>
    <row r="10" spans="1:11" x14ac:dyDescent="0.2">
      <c r="B10">
        <f>+'Aggregate Screens'!A5</f>
        <v>1</v>
      </c>
      <c r="C10" t="str">
        <f>+'Aggregate Screens'!B5</f>
        <v>SWEDISH MEDICAL CENTER - FIRST HILL</v>
      </c>
      <c r="D10" s="10">
        <f>ROUND(+'Aggregate Screens'!W5,0)</f>
        <v>16075934</v>
      </c>
      <c r="E10" s="13">
        <f>ROUND(+'Aggregate Screens'!AN5,0)</f>
        <v>69385</v>
      </c>
      <c r="F10" s="11">
        <f>IF(D10=0,"",IF(E10=0,"",ROUND(D10/E10,2)))</f>
        <v>231.69</v>
      </c>
      <c r="G10" s="10">
        <f>ROUND(+'Aggregate Screens'!W110,0)</f>
        <v>16518079</v>
      </c>
      <c r="H10" s="13">
        <f>ROUND(+'Aggregate Screens'!AN110,0)</f>
        <v>67759</v>
      </c>
      <c r="I10" s="11">
        <f>IF(G10=0,"",IF(H10=0,"",ROUND(G10/H10,2)))</f>
        <v>243.78</v>
      </c>
      <c r="K10" s="12">
        <f>IF(D10=0,"",IF(E10=0,"",IF(G10=0,"",IF(H10=0,"",+I10/F10-1))))</f>
        <v>5.2181794639388768E-2</v>
      </c>
    </row>
    <row r="11" spans="1:11" x14ac:dyDescent="0.2">
      <c r="B11">
        <f>+'Aggregate Screens'!A6</f>
        <v>3</v>
      </c>
      <c r="C11" t="str">
        <f>+'Aggregate Screens'!B6</f>
        <v>SWEDISH MEDICAL CENTER - CHERRY HILL</v>
      </c>
      <c r="D11" s="10">
        <f>ROUND(+'Aggregate Screens'!W6,0)</f>
        <v>1743829</v>
      </c>
      <c r="E11" s="13">
        <f>ROUND(+'Aggregate Screens'!AN6,0)</f>
        <v>24129</v>
      </c>
      <c r="F11" s="11">
        <f t="shared" ref="F11:F74" si="0">IF(D11=0,"",IF(E11=0,"",ROUND(D11/E11,2)))</f>
        <v>72.27</v>
      </c>
      <c r="G11" s="10">
        <f>ROUND(+'Aggregate Screens'!W111,0)</f>
        <v>9932860</v>
      </c>
      <c r="H11" s="13">
        <f>ROUND(+'Aggregate Screens'!AN111,0)</f>
        <v>28415</v>
      </c>
      <c r="I11" s="11">
        <f t="shared" ref="I11:I74" si="1">IF(G11=0,"",IF(H11=0,"",ROUND(G11/H11,2)))</f>
        <v>349.56</v>
      </c>
      <c r="K11" s="12">
        <f t="shared" ref="K11:K74" si="2">IF(D11=0,"",IF(E11=0,"",IF(G11=0,"",IF(H11=0,"",+I11/F11-1))))</f>
        <v>3.8368617683686184</v>
      </c>
    </row>
    <row r="12" spans="1:11" x14ac:dyDescent="0.2">
      <c r="B12">
        <f>+'Aggregate Screens'!A7</f>
        <v>8</v>
      </c>
      <c r="C12" t="str">
        <f>+'Aggregate Screens'!B7</f>
        <v>KLICKITAT VALLEY HEALTH</v>
      </c>
      <c r="D12" s="10">
        <f>ROUND(+'Aggregate Screens'!W7,0)</f>
        <v>295730</v>
      </c>
      <c r="E12" s="13">
        <f>ROUND(+'Aggregate Screens'!AN7,0)</f>
        <v>1777</v>
      </c>
      <c r="F12" s="11">
        <f t="shared" si="0"/>
        <v>166.42</v>
      </c>
      <c r="G12" s="10">
        <f>ROUND(+'Aggregate Screens'!W112,0)</f>
        <v>285774</v>
      </c>
      <c r="H12" s="13">
        <f>ROUND(+'Aggregate Screens'!AN112,0)</f>
        <v>1281</v>
      </c>
      <c r="I12" s="11">
        <f t="shared" si="1"/>
        <v>223.09</v>
      </c>
      <c r="K12" s="12">
        <f t="shared" si="2"/>
        <v>0.34052397548371593</v>
      </c>
    </row>
    <row r="13" spans="1:11" x14ac:dyDescent="0.2">
      <c r="B13">
        <f>+'Aggregate Screens'!A8</f>
        <v>10</v>
      </c>
      <c r="C13" t="str">
        <f>+'Aggregate Screens'!B8</f>
        <v>VIRGINIA MASON MEDICAL CENTER</v>
      </c>
      <c r="D13" s="10">
        <f>ROUND(+'Aggregate Screens'!W8,0)</f>
        <v>13612048</v>
      </c>
      <c r="E13" s="13">
        <f>ROUND(+'Aggregate Screens'!AN8,0)</f>
        <v>72231</v>
      </c>
      <c r="F13" s="11">
        <f t="shared" si="0"/>
        <v>188.45</v>
      </c>
      <c r="G13" s="10">
        <f>ROUND(+'Aggregate Screens'!W113,0)</f>
        <v>13036327</v>
      </c>
      <c r="H13" s="13">
        <f>ROUND(+'Aggregate Screens'!AN113,0)</f>
        <v>70317</v>
      </c>
      <c r="I13" s="11">
        <f t="shared" si="1"/>
        <v>185.39</v>
      </c>
      <c r="K13" s="12">
        <f t="shared" si="2"/>
        <v>-1.623772884054131E-2</v>
      </c>
    </row>
    <row r="14" spans="1:11" x14ac:dyDescent="0.2">
      <c r="B14">
        <f>+'Aggregate Screens'!A9</f>
        <v>14</v>
      </c>
      <c r="C14" t="str">
        <f>+'Aggregate Screens'!B9</f>
        <v>SEATTLE CHILDRENS HOSPITAL</v>
      </c>
      <c r="D14" s="10">
        <f>ROUND(+'Aggregate Screens'!W9,0)</f>
        <v>10564040</v>
      </c>
      <c r="E14" s="13">
        <f>ROUND(+'Aggregate Screens'!AN9,0)</f>
        <v>30610</v>
      </c>
      <c r="F14" s="11">
        <f t="shared" si="0"/>
        <v>345.12</v>
      </c>
      <c r="G14" s="10">
        <f>ROUND(+'Aggregate Screens'!W114,0)</f>
        <v>10346928</v>
      </c>
      <c r="H14" s="13">
        <f>ROUND(+'Aggregate Screens'!AN114,0)</f>
        <v>31340</v>
      </c>
      <c r="I14" s="11">
        <f t="shared" si="1"/>
        <v>330.15</v>
      </c>
      <c r="K14" s="12">
        <f t="shared" si="2"/>
        <v>-4.3376216968011194E-2</v>
      </c>
    </row>
    <row r="15" spans="1:11" x14ac:dyDescent="0.2">
      <c r="B15">
        <f>+'Aggregate Screens'!A10</f>
        <v>20</v>
      </c>
      <c r="C15" t="str">
        <f>+'Aggregate Screens'!B10</f>
        <v>GROUP HEALTH CENTRAL HOSPITAL</v>
      </c>
      <c r="D15" s="10">
        <f>ROUND(+'Aggregate Screens'!W10,0)</f>
        <v>36458</v>
      </c>
      <c r="E15" s="13">
        <f>ROUND(+'Aggregate Screens'!AN10,0)</f>
        <v>1260</v>
      </c>
      <c r="F15" s="11">
        <f t="shared" si="0"/>
        <v>28.93</v>
      </c>
      <c r="G15" s="10">
        <f>ROUND(+'Aggregate Screens'!W115,0)</f>
        <v>40718</v>
      </c>
      <c r="H15" s="13">
        <f>ROUND(+'Aggregate Screens'!AN115,0)</f>
        <v>1104</v>
      </c>
      <c r="I15" s="11">
        <f t="shared" si="1"/>
        <v>36.880000000000003</v>
      </c>
      <c r="K15" s="12">
        <f t="shared" si="2"/>
        <v>0.27480124438299347</v>
      </c>
    </row>
    <row r="16" spans="1:11" x14ac:dyDescent="0.2">
      <c r="B16">
        <f>+'Aggregate Screens'!A11</f>
        <v>21</v>
      </c>
      <c r="C16" t="str">
        <f>+'Aggregate Screens'!B11</f>
        <v>NEWPORT HOSPITAL AND HEALTH SERVICES</v>
      </c>
      <c r="D16" s="10">
        <f>ROUND(+'Aggregate Screens'!W11,0)</f>
        <v>42710</v>
      </c>
      <c r="E16" s="13">
        <f>ROUND(+'Aggregate Screens'!AN11,0)</f>
        <v>1991</v>
      </c>
      <c r="F16" s="11">
        <f t="shared" si="0"/>
        <v>21.45</v>
      </c>
      <c r="G16" s="10">
        <f>ROUND(+'Aggregate Screens'!W116,0)</f>
        <v>31973</v>
      </c>
      <c r="H16" s="13">
        <f>ROUND(+'Aggregate Screens'!AN116,0)</f>
        <v>1924</v>
      </c>
      <c r="I16" s="11">
        <f t="shared" si="1"/>
        <v>16.62</v>
      </c>
      <c r="K16" s="12">
        <f t="shared" si="2"/>
        <v>-0.22517482517482512</v>
      </c>
    </row>
    <row r="17" spans="2:11" x14ac:dyDescent="0.2">
      <c r="B17">
        <f>+'Aggregate Screens'!A12</f>
        <v>22</v>
      </c>
      <c r="C17" t="str">
        <f>+'Aggregate Screens'!B12</f>
        <v>LOURDES MEDICAL CENTER</v>
      </c>
      <c r="D17" s="10">
        <f>ROUND(+'Aggregate Screens'!W12,0)</f>
        <v>2421257</v>
      </c>
      <c r="E17" s="13">
        <f>ROUND(+'Aggregate Screens'!AN12,0)</f>
        <v>5695</v>
      </c>
      <c r="F17" s="11">
        <f t="shared" si="0"/>
        <v>425.15</v>
      </c>
      <c r="G17" s="10">
        <f>ROUND(+'Aggregate Screens'!W117,0)</f>
        <v>2279242</v>
      </c>
      <c r="H17" s="13">
        <f>ROUND(+'Aggregate Screens'!AN117,0)</f>
        <v>7861</v>
      </c>
      <c r="I17" s="11">
        <f t="shared" si="1"/>
        <v>289.94</v>
      </c>
      <c r="K17" s="12">
        <f t="shared" si="2"/>
        <v>-0.31802893096554152</v>
      </c>
    </row>
    <row r="18" spans="2:11" x14ac:dyDescent="0.2">
      <c r="B18">
        <f>+'Aggregate Screens'!A13</f>
        <v>23</v>
      </c>
      <c r="C18" t="str">
        <f>+'Aggregate Screens'!B13</f>
        <v>THREE RIVERS HOSPITAL</v>
      </c>
      <c r="D18" s="10">
        <f>ROUND(+'Aggregate Screens'!W13,0)</f>
        <v>122601</v>
      </c>
      <c r="E18" s="13">
        <f>ROUND(+'Aggregate Screens'!AN13,0)</f>
        <v>875</v>
      </c>
      <c r="F18" s="11">
        <f t="shared" si="0"/>
        <v>140.12</v>
      </c>
      <c r="G18" s="10">
        <f>ROUND(+'Aggregate Screens'!W118,0)</f>
        <v>125653</v>
      </c>
      <c r="H18" s="13">
        <f>ROUND(+'Aggregate Screens'!AN118,0)</f>
        <v>943</v>
      </c>
      <c r="I18" s="11">
        <f t="shared" si="1"/>
        <v>133.25</v>
      </c>
      <c r="K18" s="12">
        <f t="shared" si="2"/>
        <v>-4.9029403368541336E-2</v>
      </c>
    </row>
    <row r="19" spans="2:11" x14ac:dyDescent="0.2">
      <c r="B19">
        <f>+'Aggregate Screens'!A14</f>
        <v>26</v>
      </c>
      <c r="C19" t="str">
        <f>+'Aggregate Screens'!B14</f>
        <v>PEACEHEALTH ST JOHN MEDICAL CENTER</v>
      </c>
      <c r="D19" s="10">
        <f>ROUND(+'Aggregate Screens'!W14,0)</f>
        <v>972407</v>
      </c>
      <c r="E19" s="13">
        <f>ROUND(+'Aggregate Screens'!AN14,0)</f>
        <v>22828</v>
      </c>
      <c r="F19" s="11">
        <f t="shared" si="0"/>
        <v>42.6</v>
      </c>
      <c r="G19" s="10">
        <f>ROUND(+'Aggregate Screens'!W119,0)</f>
        <v>1037668</v>
      </c>
      <c r="H19" s="13">
        <f>ROUND(+'Aggregate Screens'!AN119,0)</f>
        <v>21531</v>
      </c>
      <c r="I19" s="11">
        <f t="shared" si="1"/>
        <v>48.19</v>
      </c>
      <c r="K19" s="12">
        <f t="shared" si="2"/>
        <v>0.13122065727699517</v>
      </c>
    </row>
    <row r="20" spans="2:11" x14ac:dyDescent="0.2">
      <c r="B20">
        <f>+'Aggregate Screens'!A15</f>
        <v>29</v>
      </c>
      <c r="C20" t="str">
        <f>+'Aggregate Screens'!B15</f>
        <v>HARBORVIEW MEDICAL CENTER</v>
      </c>
      <c r="D20" s="10">
        <f>ROUND(+'Aggregate Screens'!W15,0)</f>
        <v>18756000</v>
      </c>
      <c r="E20" s="13">
        <f>ROUND(+'Aggregate Screens'!AN15,0)</f>
        <v>43704</v>
      </c>
      <c r="F20" s="11">
        <f t="shared" si="0"/>
        <v>429.16</v>
      </c>
      <c r="G20" s="10">
        <f>ROUND(+'Aggregate Screens'!W120,0)</f>
        <v>17889000</v>
      </c>
      <c r="H20" s="13">
        <f>ROUND(+'Aggregate Screens'!AN120,0)</f>
        <v>42448</v>
      </c>
      <c r="I20" s="11">
        <f t="shared" si="1"/>
        <v>421.43</v>
      </c>
      <c r="K20" s="12">
        <f t="shared" si="2"/>
        <v>-1.8011930282412214E-2</v>
      </c>
    </row>
    <row r="21" spans="2:11" x14ac:dyDescent="0.2">
      <c r="B21">
        <f>+'Aggregate Screens'!A16</f>
        <v>32</v>
      </c>
      <c r="C21" t="str">
        <f>+'Aggregate Screens'!B16</f>
        <v>ST JOSEPH MEDICAL CENTER</v>
      </c>
      <c r="D21" s="10">
        <f>ROUND(+'Aggregate Screens'!W16,0)</f>
        <v>7431096</v>
      </c>
      <c r="E21" s="13">
        <f>ROUND(+'Aggregate Screens'!AN16,0)</f>
        <v>45992</v>
      </c>
      <c r="F21" s="11">
        <f t="shared" si="0"/>
        <v>161.57</v>
      </c>
      <c r="G21" s="10">
        <f>ROUND(+'Aggregate Screens'!W121,0)</f>
        <v>8350978</v>
      </c>
      <c r="H21" s="13">
        <f>ROUND(+'Aggregate Screens'!AN121,0)</f>
        <v>43782</v>
      </c>
      <c r="I21" s="11">
        <f t="shared" si="1"/>
        <v>190.74</v>
      </c>
      <c r="K21" s="12">
        <f t="shared" si="2"/>
        <v>0.18054094200656068</v>
      </c>
    </row>
    <row r="22" spans="2:11" x14ac:dyDescent="0.2">
      <c r="B22">
        <f>+'Aggregate Screens'!A17</f>
        <v>35</v>
      </c>
      <c r="C22" t="str">
        <f>+'Aggregate Screens'!B17</f>
        <v>ST ELIZABETH HOSPITAL</v>
      </c>
      <c r="D22" s="10">
        <f>ROUND(+'Aggregate Screens'!W17,0)</f>
        <v>365530</v>
      </c>
      <c r="E22" s="13">
        <f>ROUND(+'Aggregate Screens'!AN17,0)</f>
        <v>3807</v>
      </c>
      <c r="F22" s="11">
        <f t="shared" si="0"/>
        <v>96.02</v>
      </c>
      <c r="G22" s="10">
        <f>ROUND(+'Aggregate Screens'!W122,0)</f>
        <v>424838</v>
      </c>
      <c r="H22" s="13">
        <f>ROUND(+'Aggregate Screens'!AN122,0)</f>
        <v>3457</v>
      </c>
      <c r="I22" s="11">
        <f t="shared" si="1"/>
        <v>122.89</v>
      </c>
      <c r="K22" s="12">
        <f t="shared" si="2"/>
        <v>0.27983753384711529</v>
      </c>
    </row>
    <row r="23" spans="2:11" x14ac:dyDescent="0.2">
      <c r="B23">
        <f>+'Aggregate Screens'!A18</f>
        <v>37</v>
      </c>
      <c r="C23" t="str">
        <f>+'Aggregate Screens'!B18</f>
        <v>DEACONESS HOSPITAL</v>
      </c>
      <c r="D23" s="10">
        <f>ROUND(+'Aggregate Screens'!W18,0)</f>
        <v>2692271</v>
      </c>
      <c r="E23" s="13">
        <f>ROUND(+'Aggregate Screens'!AN18,0)</f>
        <v>24589</v>
      </c>
      <c r="F23" s="11">
        <f t="shared" si="0"/>
        <v>109.49</v>
      </c>
      <c r="G23" s="10">
        <f>ROUND(+'Aggregate Screens'!W123,0)</f>
        <v>2629718</v>
      </c>
      <c r="H23" s="13">
        <f>ROUND(+'Aggregate Screens'!AN123,0)</f>
        <v>23505</v>
      </c>
      <c r="I23" s="11">
        <f t="shared" si="1"/>
        <v>111.88</v>
      </c>
      <c r="K23" s="12">
        <f t="shared" si="2"/>
        <v>2.1828477486528497E-2</v>
      </c>
    </row>
    <row r="24" spans="2:11" x14ac:dyDescent="0.2">
      <c r="B24">
        <f>+'Aggregate Screens'!A19</f>
        <v>38</v>
      </c>
      <c r="C24" t="str">
        <f>+'Aggregate Screens'!B19</f>
        <v>OLYMPIC MEDICAL CENTER</v>
      </c>
      <c r="D24" s="10">
        <f>ROUND(+'Aggregate Screens'!W19,0)</f>
        <v>346571</v>
      </c>
      <c r="E24" s="13">
        <f>ROUND(+'Aggregate Screens'!AN19,0)</f>
        <v>12477</v>
      </c>
      <c r="F24" s="11">
        <f t="shared" si="0"/>
        <v>27.78</v>
      </c>
      <c r="G24" s="10">
        <f>ROUND(+'Aggregate Screens'!W124,0)</f>
        <v>394487</v>
      </c>
      <c r="H24" s="13">
        <f>ROUND(+'Aggregate Screens'!AN124,0)</f>
        <v>12980</v>
      </c>
      <c r="I24" s="11">
        <f t="shared" si="1"/>
        <v>30.39</v>
      </c>
      <c r="K24" s="12">
        <f t="shared" si="2"/>
        <v>9.395248380129595E-2</v>
      </c>
    </row>
    <row r="25" spans="2:11" x14ac:dyDescent="0.2">
      <c r="B25">
        <f>+'Aggregate Screens'!A20</f>
        <v>39</v>
      </c>
      <c r="C25" t="str">
        <f>+'Aggregate Screens'!B20</f>
        <v>TRIOS HEALTH</v>
      </c>
      <c r="D25" s="10">
        <f>ROUND(+'Aggregate Screens'!W20,0)</f>
        <v>1741253</v>
      </c>
      <c r="E25" s="13">
        <f>ROUND(+'Aggregate Screens'!AN20,0)</f>
        <v>13397</v>
      </c>
      <c r="F25" s="11">
        <f t="shared" si="0"/>
        <v>129.97</v>
      </c>
      <c r="G25" s="10">
        <f>ROUND(+'Aggregate Screens'!W125,0)</f>
        <v>2291824</v>
      </c>
      <c r="H25" s="13">
        <f>ROUND(+'Aggregate Screens'!AN125,0)</f>
        <v>13307</v>
      </c>
      <c r="I25" s="11">
        <f t="shared" si="1"/>
        <v>172.23</v>
      </c>
      <c r="K25" s="12">
        <f t="shared" si="2"/>
        <v>0.32515195814418707</v>
      </c>
    </row>
    <row r="26" spans="2:11" x14ac:dyDescent="0.2">
      <c r="B26">
        <f>+'Aggregate Screens'!A21</f>
        <v>43</v>
      </c>
      <c r="C26" t="str">
        <f>+'Aggregate Screens'!B21</f>
        <v>WALLA WALLA GENERAL HOSPITAL</v>
      </c>
      <c r="D26" s="10">
        <f>ROUND(+'Aggregate Screens'!W21,0)</f>
        <v>0</v>
      </c>
      <c r="E26" s="13">
        <f>ROUND(+'Aggregate Screens'!AN21,0)</f>
        <v>0</v>
      </c>
      <c r="F26" s="11" t="str">
        <f t="shared" si="0"/>
        <v/>
      </c>
      <c r="G26" s="10">
        <f>ROUND(+'Aggregate Screens'!W126,0)</f>
        <v>0</v>
      </c>
      <c r="H26" s="13">
        <f>ROUND(+'Aggregate Screens'!AN126,0)</f>
        <v>0</v>
      </c>
      <c r="I26" s="11" t="str">
        <f t="shared" si="1"/>
        <v/>
      </c>
      <c r="K26" s="12" t="str">
        <f t="shared" si="2"/>
        <v/>
      </c>
    </row>
    <row r="27" spans="2:11" x14ac:dyDescent="0.2">
      <c r="B27">
        <f>+'Aggregate Screens'!A22</f>
        <v>45</v>
      </c>
      <c r="C27" t="str">
        <f>+'Aggregate Screens'!B22</f>
        <v>COLUMBIA BASIN HOSPITAL</v>
      </c>
      <c r="D27" s="10">
        <f>ROUND(+'Aggregate Screens'!W22,0)</f>
        <v>196956</v>
      </c>
      <c r="E27" s="13">
        <f>ROUND(+'Aggregate Screens'!AN22,0)</f>
        <v>1016</v>
      </c>
      <c r="F27" s="11">
        <f t="shared" si="0"/>
        <v>193.85</v>
      </c>
      <c r="G27" s="10">
        <f>ROUND(+'Aggregate Screens'!W127,0)</f>
        <v>191558</v>
      </c>
      <c r="H27" s="13">
        <f>ROUND(+'Aggregate Screens'!AN127,0)</f>
        <v>1075</v>
      </c>
      <c r="I27" s="11">
        <f t="shared" si="1"/>
        <v>178.19</v>
      </c>
      <c r="K27" s="12">
        <f t="shared" si="2"/>
        <v>-8.078411142636055E-2</v>
      </c>
    </row>
    <row r="28" spans="2:11" x14ac:dyDescent="0.2">
      <c r="B28">
        <f>+'Aggregate Screens'!A23</f>
        <v>46</v>
      </c>
      <c r="C28" t="str">
        <f>+'Aggregate Screens'!B23</f>
        <v>PMH MEDICAL CENTER</v>
      </c>
      <c r="D28" s="10">
        <f>ROUND(+'Aggregate Screens'!W23,0)</f>
        <v>1035366</v>
      </c>
      <c r="E28" s="13">
        <f>ROUND(+'Aggregate Screens'!AN23,0)</f>
        <v>2055</v>
      </c>
      <c r="F28" s="11">
        <f t="shared" si="0"/>
        <v>503.83</v>
      </c>
      <c r="G28" s="10">
        <f>ROUND(+'Aggregate Screens'!W128,0)</f>
        <v>1186234</v>
      </c>
      <c r="H28" s="13">
        <f>ROUND(+'Aggregate Screens'!AN128,0)</f>
        <v>2094</v>
      </c>
      <c r="I28" s="11">
        <f t="shared" si="1"/>
        <v>566.49</v>
      </c>
      <c r="K28" s="12">
        <f t="shared" si="2"/>
        <v>0.12436734612865452</v>
      </c>
    </row>
    <row r="29" spans="2:11" x14ac:dyDescent="0.2">
      <c r="B29">
        <f>+'Aggregate Screens'!A24</f>
        <v>50</v>
      </c>
      <c r="C29" t="str">
        <f>+'Aggregate Screens'!B24</f>
        <v>PROVIDENCE ST MARY MEDICAL CENTER</v>
      </c>
      <c r="D29" s="10">
        <f>ROUND(+'Aggregate Screens'!W24,0)</f>
        <v>335991</v>
      </c>
      <c r="E29" s="13">
        <f>ROUND(+'Aggregate Screens'!AN24,0)</f>
        <v>23451</v>
      </c>
      <c r="F29" s="11">
        <f t="shared" si="0"/>
        <v>14.33</v>
      </c>
      <c r="G29" s="10">
        <f>ROUND(+'Aggregate Screens'!W129,0)</f>
        <v>328714</v>
      </c>
      <c r="H29" s="13">
        <f>ROUND(+'Aggregate Screens'!AN129,0)</f>
        <v>9836</v>
      </c>
      <c r="I29" s="11">
        <f t="shared" si="1"/>
        <v>33.42</v>
      </c>
      <c r="K29" s="12">
        <f t="shared" si="2"/>
        <v>1.3321702721563153</v>
      </c>
    </row>
    <row r="30" spans="2:11" x14ac:dyDescent="0.2">
      <c r="B30">
        <f>+'Aggregate Screens'!A25</f>
        <v>54</v>
      </c>
      <c r="C30" t="str">
        <f>+'Aggregate Screens'!B25</f>
        <v>FORKS COMMUNITY HOSPITAL</v>
      </c>
      <c r="D30" s="10">
        <f>ROUND(+'Aggregate Screens'!W25,0)</f>
        <v>0</v>
      </c>
      <c r="E30" s="13">
        <f>ROUND(+'Aggregate Screens'!AN25,0)</f>
        <v>0</v>
      </c>
      <c r="F30" s="11" t="str">
        <f t="shared" si="0"/>
        <v/>
      </c>
      <c r="G30" s="10">
        <f>ROUND(+'Aggregate Screens'!W130,0)</f>
        <v>0</v>
      </c>
      <c r="H30" s="13">
        <f>ROUND(+'Aggregate Screens'!AN130,0)</f>
        <v>0</v>
      </c>
      <c r="I30" s="11" t="str">
        <f t="shared" si="1"/>
        <v/>
      </c>
      <c r="K30" s="12" t="str">
        <f t="shared" si="2"/>
        <v/>
      </c>
    </row>
    <row r="31" spans="2:11" x14ac:dyDescent="0.2">
      <c r="B31">
        <f>+'Aggregate Screens'!A26</f>
        <v>56</v>
      </c>
      <c r="C31" t="str">
        <f>+'Aggregate Screens'!B26</f>
        <v>WILLAPA HARBOR HOSPITAL</v>
      </c>
      <c r="D31" s="10">
        <f>ROUND(+'Aggregate Screens'!W26,0)</f>
        <v>26975</v>
      </c>
      <c r="E31" s="13">
        <f>ROUND(+'Aggregate Screens'!AN26,0)</f>
        <v>1945</v>
      </c>
      <c r="F31" s="11">
        <f t="shared" si="0"/>
        <v>13.87</v>
      </c>
      <c r="G31" s="10">
        <f>ROUND(+'Aggregate Screens'!W131,0)</f>
        <v>46479</v>
      </c>
      <c r="H31" s="13">
        <f>ROUND(+'Aggregate Screens'!AN131,0)</f>
        <v>1010</v>
      </c>
      <c r="I31" s="11">
        <f t="shared" si="1"/>
        <v>46.02</v>
      </c>
      <c r="K31" s="12">
        <f t="shared" si="2"/>
        <v>2.3179524152847879</v>
      </c>
    </row>
    <row r="32" spans="2:11" x14ac:dyDescent="0.2">
      <c r="B32">
        <f>+'Aggregate Screens'!A27</f>
        <v>58</v>
      </c>
      <c r="C32" t="str">
        <f>+'Aggregate Screens'!B27</f>
        <v>YAKIMA VALLEY MEMORIAL HOSPITAL</v>
      </c>
      <c r="D32" s="10">
        <f>ROUND(+'Aggregate Screens'!W27,0)</f>
        <v>1909023</v>
      </c>
      <c r="E32" s="13">
        <f>ROUND(+'Aggregate Screens'!AN27,0)</f>
        <v>34726</v>
      </c>
      <c r="F32" s="11">
        <f t="shared" si="0"/>
        <v>54.97</v>
      </c>
      <c r="G32" s="10">
        <f>ROUND(+'Aggregate Screens'!W132,0)</f>
        <v>2510348</v>
      </c>
      <c r="H32" s="13">
        <f>ROUND(+'Aggregate Screens'!AN132,0)</f>
        <v>33150</v>
      </c>
      <c r="I32" s="11">
        <f t="shared" si="1"/>
        <v>75.73</v>
      </c>
      <c r="K32" s="12">
        <f t="shared" si="2"/>
        <v>0.37766054211388034</v>
      </c>
    </row>
    <row r="33" spans="2:11" x14ac:dyDescent="0.2">
      <c r="B33">
        <f>+'Aggregate Screens'!A28</f>
        <v>63</v>
      </c>
      <c r="C33" t="str">
        <f>+'Aggregate Screens'!B28</f>
        <v>GRAYS HARBOR COMMUNITY HOSPITAL</v>
      </c>
      <c r="D33" s="10">
        <f>ROUND(+'Aggregate Screens'!W28,0)</f>
        <v>1662698</v>
      </c>
      <c r="E33" s="13">
        <f>ROUND(+'Aggregate Screens'!AN28,0)</f>
        <v>11451</v>
      </c>
      <c r="F33" s="11">
        <f t="shared" si="0"/>
        <v>145.19999999999999</v>
      </c>
      <c r="G33" s="10">
        <f>ROUND(+'Aggregate Screens'!W133,0)</f>
        <v>1306306</v>
      </c>
      <c r="H33" s="13">
        <f>ROUND(+'Aggregate Screens'!AN133,0)</f>
        <v>10592</v>
      </c>
      <c r="I33" s="11">
        <f t="shared" si="1"/>
        <v>123.33</v>
      </c>
      <c r="K33" s="12">
        <f t="shared" si="2"/>
        <v>-0.15061983471074369</v>
      </c>
    </row>
    <row r="34" spans="2:11" x14ac:dyDescent="0.2">
      <c r="B34">
        <f>+'Aggregate Screens'!A29</f>
        <v>78</v>
      </c>
      <c r="C34" t="str">
        <f>+'Aggregate Screens'!B29</f>
        <v>SAMARITAN HEALTHCARE</v>
      </c>
      <c r="D34" s="10">
        <f>ROUND(+'Aggregate Screens'!W29,0)</f>
        <v>652057</v>
      </c>
      <c r="E34" s="13">
        <f>ROUND(+'Aggregate Screens'!AN29,0)</f>
        <v>5725</v>
      </c>
      <c r="F34" s="11">
        <f t="shared" si="0"/>
        <v>113.9</v>
      </c>
      <c r="G34" s="10">
        <f>ROUND(+'Aggregate Screens'!W134,0)</f>
        <v>659318</v>
      </c>
      <c r="H34" s="13">
        <f>ROUND(+'Aggregate Screens'!AN134,0)</f>
        <v>5653</v>
      </c>
      <c r="I34" s="11">
        <f t="shared" si="1"/>
        <v>116.63</v>
      </c>
      <c r="K34" s="12">
        <f t="shared" si="2"/>
        <v>2.3968393327480131E-2</v>
      </c>
    </row>
    <row r="35" spans="2:11" x14ac:dyDescent="0.2">
      <c r="B35">
        <f>+'Aggregate Screens'!A30</f>
        <v>79</v>
      </c>
      <c r="C35" t="str">
        <f>+'Aggregate Screens'!B30</f>
        <v>OCEAN BEACH HOSPITAL</v>
      </c>
      <c r="D35" s="10">
        <f>ROUND(+'Aggregate Screens'!W30,0)</f>
        <v>0</v>
      </c>
      <c r="E35" s="13">
        <f>ROUND(+'Aggregate Screens'!AN30,0)</f>
        <v>0</v>
      </c>
      <c r="F35" s="11" t="str">
        <f t="shared" si="0"/>
        <v/>
      </c>
      <c r="G35" s="10">
        <f>ROUND(+'Aggregate Screens'!W135,0)</f>
        <v>117840</v>
      </c>
      <c r="H35" s="13">
        <f>ROUND(+'Aggregate Screens'!AN135,0)</f>
        <v>1211</v>
      </c>
      <c r="I35" s="11">
        <f t="shared" si="1"/>
        <v>97.31</v>
      </c>
      <c r="K35" s="12" t="str">
        <f t="shared" si="2"/>
        <v/>
      </c>
    </row>
    <row r="36" spans="2:11" x14ac:dyDescent="0.2">
      <c r="B36">
        <f>+'Aggregate Screens'!A31</f>
        <v>80</v>
      </c>
      <c r="C36" t="str">
        <f>+'Aggregate Screens'!B31</f>
        <v>ODESSA MEMORIAL HEALTHCARE CENTER</v>
      </c>
      <c r="D36" s="10">
        <f>ROUND(+'Aggregate Screens'!W31,0)</f>
        <v>3155</v>
      </c>
      <c r="E36" s="13">
        <f>ROUND(+'Aggregate Screens'!AN31,0)</f>
        <v>103</v>
      </c>
      <c r="F36" s="11">
        <f t="shared" si="0"/>
        <v>30.63</v>
      </c>
      <c r="G36" s="10">
        <f>ROUND(+'Aggregate Screens'!W136,0)</f>
        <v>10009</v>
      </c>
      <c r="H36" s="13">
        <f>ROUND(+'Aggregate Screens'!AN136,0)</f>
        <v>103</v>
      </c>
      <c r="I36" s="11">
        <f t="shared" si="1"/>
        <v>97.17</v>
      </c>
      <c r="K36" s="12">
        <f t="shared" si="2"/>
        <v>2.1723800195886387</v>
      </c>
    </row>
    <row r="37" spans="2:11" x14ac:dyDescent="0.2">
      <c r="B37">
        <f>+'Aggregate Screens'!A32</f>
        <v>81</v>
      </c>
      <c r="C37" t="str">
        <f>+'Aggregate Screens'!B32</f>
        <v>MULTICARE GOOD SAMARITAN</v>
      </c>
      <c r="D37" s="10">
        <f>ROUND(+'Aggregate Screens'!W32,0)</f>
        <v>5398265</v>
      </c>
      <c r="E37" s="13">
        <f>ROUND(+'Aggregate Screens'!AN32,0)</f>
        <v>28945</v>
      </c>
      <c r="F37" s="11">
        <f t="shared" si="0"/>
        <v>186.5</v>
      </c>
      <c r="G37" s="10">
        <f>ROUND(+'Aggregate Screens'!W137,0)</f>
        <v>4717341</v>
      </c>
      <c r="H37" s="13">
        <f>ROUND(+'Aggregate Screens'!AN137,0)</f>
        <v>30512</v>
      </c>
      <c r="I37" s="11">
        <f t="shared" si="1"/>
        <v>154.61000000000001</v>
      </c>
      <c r="K37" s="12">
        <f t="shared" si="2"/>
        <v>-0.17099195710455761</v>
      </c>
    </row>
    <row r="38" spans="2:11" x14ac:dyDescent="0.2">
      <c r="B38">
        <f>+'Aggregate Screens'!A33</f>
        <v>82</v>
      </c>
      <c r="C38" t="str">
        <f>+'Aggregate Screens'!B33</f>
        <v>GARFIELD COUNTY MEMORIAL HOSPITAL</v>
      </c>
      <c r="D38" s="10">
        <f>ROUND(+'Aggregate Screens'!W33,0)</f>
        <v>31115</v>
      </c>
      <c r="E38" s="13">
        <f>ROUND(+'Aggregate Screens'!AN33,0)</f>
        <v>130</v>
      </c>
      <c r="F38" s="11">
        <f t="shared" si="0"/>
        <v>239.35</v>
      </c>
      <c r="G38" s="10">
        <f>ROUND(+'Aggregate Screens'!W138,0)</f>
        <v>26666</v>
      </c>
      <c r="H38" s="13">
        <f>ROUND(+'Aggregate Screens'!AN138,0)</f>
        <v>131</v>
      </c>
      <c r="I38" s="11">
        <f t="shared" si="1"/>
        <v>203.56</v>
      </c>
      <c r="K38" s="12">
        <f t="shared" si="2"/>
        <v>-0.14952997702109883</v>
      </c>
    </row>
    <row r="39" spans="2:11" x14ac:dyDescent="0.2">
      <c r="B39">
        <f>+'Aggregate Screens'!A34</f>
        <v>84</v>
      </c>
      <c r="C39" t="str">
        <f>+'Aggregate Screens'!B34</f>
        <v>PROVIDENCE REGIONAL MEDICAL CENTER EVERETT</v>
      </c>
      <c r="D39" s="10">
        <f>ROUND(+'Aggregate Screens'!W34,0)</f>
        <v>6752338</v>
      </c>
      <c r="E39" s="13">
        <f>ROUND(+'Aggregate Screens'!AN34,0)</f>
        <v>75807</v>
      </c>
      <c r="F39" s="11">
        <f t="shared" si="0"/>
        <v>89.07</v>
      </c>
      <c r="G39" s="10">
        <f>ROUND(+'Aggregate Screens'!W139,0)</f>
        <v>7144155</v>
      </c>
      <c r="H39" s="13">
        <f>ROUND(+'Aggregate Screens'!AN139,0)</f>
        <v>49191</v>
      </c>
      <c r="I39" s="11">
        <f t="shared" si="1"/>
        <v>145.22999999999999</v>
      </c>
      <c r="K39" s="12">
        <f t="shared" si="2"/>
        <v>0.63051532502526109</v>
      </c>
    </row>
    <row r="40" spans="2:11" x14ac:dyDescent="0.2">
      <c r="B40">
        <f>+'Aggregate Screens'!A35</f>
        <v>85</v>
      </c>
      <c r="C40" t="str">
        <f>+'Aggregate Screens'!B35</f>
        <v>JEFFERSON HEALTHCARE</v>
      </c>
      <c r="D40" s="10">
        <f>ROUND(+'Aggregate Screens'!W35,0)</f>
        <v>1454612</v>
      </c>
      <c r="E40" s="13">
        <f>ROUND(+'Aggregate Screens'!AN35,0)</f>
        <v>4691</v>
      </c>
      <c r="F40" s="11">
        <f t="shared" si="0"/>
        <v>310.08999999999997</v>
      </c>
      <c r="G40" s="10">
        <f>ROUND(+'Aggregate Screens'!W140,0)</f>
        <v>1172315</v>
      </c>
      <c r="H40" s="13">
        <f>ROUND(+'Aggregate Screens'!AN140,0)</f>
        <v>4845</v>
      </c>
      <c r="I40" s="11">
        <f t="shared" si="1"/>
        <v>241.96</v>
      </c>
      <c r="K40" s="12">
        <f t="shared" si="2"/>
        <v>-0.21971040665613195</v>
      </c>
    </row>
    <row r="41" spans="2:11" x14ac:dyDescent="0.2">
      <c r="B41">
        <f>+'Aggregate Screens'!A36</f>
        <v>96</v>
      </c>
      <c r="C41" t="str">
        <f>+'Aggregate Screens'!B36</f>
        <v>SKYLINE HOSPITAL</v>
      </c>
      <c r="D41" s="10">
        <f>ROUND(+'Aggregate Screens'!W36,0)</f>
        <v>47425</v>
      </c>
      <c r="E41" s="13">
        <f>ROUND(+'Aggregate Screens'!AN36,0)</f>
        <v>1282</v>
      </c>
      <c r="F41" s="11">
        <f t="shared" si="0"/>
        <v>36.99</v>
      </c>
      <c r="G41" s="10">
        <f>ROUND(+'Aggregate Screens'!W141,0)</f>
        <v>49464</v>
      </c>
      <c r="H41" s="13">
        <f>ROUND(+'Aggregate Screens'!AN141,0)</f>
        <v>1213</v>
      </c>
      <c r="I41" s="11">
        <f t="shared" si="1"/>
        <v>40.78</v>
      </c>
      <c r="K41" s="12">
        <f t="shared" si="2"/>
        <v>0.10246012435793461</v>
      </c>
    </row>
    <row r="42" spans="2:11" x14ac:dyDescent="0.2">
      <c r="B42">
        <f>+'Aggregate Screens'!A37</f>
        <v>102</v>
      </c>
      <c r="C42" t="str">
        <f>+'Aggregate Screens'!B37</f>
        <v>YAKIMA REGIONAL MEDICAL AND CARDIAC CENTER</v>
      </c>
      <c r="D42" s="10">
        <f>ROUND(+'Aggregate Screens'!W37,0)</f>
        <v>2230209</v>
      </c>
      <c r="E42" s="13">
        <f>ROUND(+'Aggregate Screens'!AN37,0)</f>
        <v>13611</v>
      </c>
      <c r="F42" s="11">
        <f t="shared" si="0"/>
        <v>163.85</v>
      </c>
      <c r="G42" s="10">
        <f>ROUND(+'Aggregate Screens'!W142,0)</f>
        <v>2035000</v>
      </c>
      <c r="H42" s="13">
        <f>ROUND(+'Aggregate Screens'!AN142,0)</f>
        <v>12486</v>
      </c>
      <c r="I42" s="11">
        <f t="shared" si="1"/>
        <v>162.97999999999999</v>
      </c>
      <c r="K42" s="12">
        <f t="shared" si="2"/>
        <v>-5.3097345132743223E-3</v>
      </c>
    </row>
    <row r="43" spans="2:11" x14ac:dyDescent="0.2">
      <c r="B43">
        <f>+'Aggregate Screens'!A38</f>
        <v>104</v>
      </c>
      <c r="C43" t="str">
        <f>+'Aggregate Screens'!B38</f>
        <v>VALLEY GENERAL HOSPITAL</v>
      </c>
      <c r="D43" s="10">
        <f>ROUND(+'Aggregate Screens'!W38,0)</f>
        <v>0</v>
      </c>
      <c r="E43" s="13">
        <f>ROUND(+'Aggregate Screens'!AN38,0)</f>
        <v>0</v>
      </c>
      <c r="F43" s="11" t="str">
        <f t="shared" si="0"/>
        <v/>
      </c>
      <c r="G43" s="10">
        <f>ROUND(+'Aggregate Screens'!W143,0)</f>
        <v>0</v>
      </c>
      <c r="H43" s="13">
        <f>ROUND(+'Aggregate Screens'!AN143,0)</f>
        <v>0</v>
      </c>
      <c r="I43" s="11" t="str">
        <f t="shared" si="1"/>
        <v/>
      </c>
      <c r="K43" s="12" t="str">
        <f t="shared" si="2"/>
        <v/>
      </c>
    </row>
    <row r="44" spans="2:11" x14ac:dyDescent="0.2">
      <c r="B44">
        <f>+'Aggregate Screens'!A39</f>
        <v>106</v>
      </c>
      <c r="C44" t="str">
        <f>+'Aggregate Screens'!B39</f>
        <v>CASCADE VALLEY HOSPITAL</v>
      </c>
      <c r="D44" s="10">
        <f>ROUND(+'Aggregate Screens'!W39,0)</f>
        <v>330183</v>
      </c>
      <c r="E44" s="13">
        <f>ROUND(+'Aggregate Screens'!AN39,0)</f>
        <v>4364</v>
      </c>
      <c r="F44" s="11">
        <f t="shared" si="0"/>
        <v>75.66</v>
      </c>
      <c r="G44" s="10">
        <f>ROUND(+'Aggregate Screens'!W144,0)</f>
        <v>315781</v>
      </c>
      <c r="H44" s="13">
        <f>ROUND(+'Aggregate Screens'!AN144,0)</f>
        <v>3957</v>
      </c>
      <c r="I44" s="11">
        <f t="shared" si="1"/>
        <v>79.8</v>
      </c>
      <c r="K44" s="12">
        <f t="shared" si="2"/>
        <v>5.4718477398889798E-2</v>
      </c>
    </row>
    <row r="45" spans="2:11" x14ac:dyDescent="0.2">
      <c r="B45">
        <f>+'Aggregate Screens'!A40</f>
        <v>107</v>
      </c>
      <c r="C45" t="str">
        <f>+'Aggregate Screens'!B40</f>
        <v>NORTH VALLEY HOSPITAL</v>
      </c>
      <c r="D45" s="10">
        <f>ROUND(+'Aggregate Screens'!W40,0)</f>
        <v>325549</v>
      </c>
      <c r="E45" s="13">
        <f>ROUND(+'Aggregate Screens'!AN40,0)</f>
        <v>2329</v>
      </c>
      <c r="F45" s="11">
        <f t="shared" si="0"/>
        <v>139.78</v>
      </c>
      <c r="G45" s="10">
        <f>ROUND(+'Aggregate Screens'!W145,0)</f>
        <v>286063</v>
      </c>
      <c r="H45" s="13">
        <f>ROUND(+'Aggregate Screens'!AN145,0)</f>
        <v>2549</v>
      </c>
      <c r="I45" s="11">
        <f t="shared" si="1"/>
        <v>112.23</v>
      </c>
      <c r="K45" s="12">
        <f t="shared" si="2"/>
        <v>-0.19709543568464727</v>
      </c>
    </row>
    <row r="46" spans="2:11" x14ac:dyDescent="0.2">
      <c r="B46">
        <f>+'Aggregate Screens'!A41</f>
        <v>108</v>
      </c>
      <c r="C46" t="str">
        <f>+'Aggregate Screens'!B41</f>
        <v>TRI-STATE MEMORIAL HOSPITAL</v>
      </c>
      <c r="D46" s="10">
        <f>ROUND(+'Aggregate Screens'!W41,0)</f>
        <v>637325</v>
      </c>
      <c r="E46" s="13">
        <f>ROUND(+'Aggregate Screens'!AN41,0)</f>
        <v>5258</v>
      </c>
      <c r="F46" s="11">
        <f t="shared" si="0"/>
        <v>121.21</v>
      </c>
      <c r="G46" s="10">
        <f>ROUND(+'Aggregate Screens'!W146,0)</f>
        <v>630567</v>
      </c>
      <c r="H46" s="13">
        <f>ROUND(+'Aggregate Screens'!AN146,0)</f>
        <v>5633</v>
      </c>
      <c r="I46" s="11">
        <f t="shared" si="1"/>
        <v>111.94</v>
      </c>
      <c r="K46" s="12">
        <f t="shared" si="2"/>
        <v>-7.6478838379671621E-2</v>
      </c>
    </row>
    <row r="47" spans="2:11" x14ac:dyDescent="0.2">
      <c r="B47">
        <f>+'Aggregate Screens'!A42</f>
        <v>111</v>
      </c>
      <c r="C47" t="str">
        <f>+'Aggregate Screens'!B42</f>
        <v>EAST ADAMS RURAL HEALTHCARE</v>
      </c>
      <c r="D47" s="10">
        <f>ROUND(+'Aggregate Screens'!W42,0)</f>
        <v>21572</v>
      </c>
      <c r="E47" s="13">
        <f>ROUND(+'Aggregate Screens'!AN42,0)</f>
        <v>285</v>
      </c>
      <c r="F47" s="11">
        <f t="shared" si="0"/>
        <v>75.69</v>
      </c>
      <c r="G47" s="10">
        <f>ROUND(+'Aggregate Screens'!W147,0)</f>
        <v>8335</v>
      </c>
      <c r="H47" s="13">
        <f>ROUND(+'Aggregate Screens'!AN147,0)</f>
        <v>318</v>
      </c>
      <c r="I47" s="11">
        <f t="shared" si="1"/>
        <v>26.21</v>
      </c>
      <c r="K47" s="12">
        <f t="shared" si="2"/>
        <v>-0.65371911745276789</v>
      </c>
    </row>
    <row r="48" spans="2:11" x14ac:dyDescent="0.2">
      <c r="B48">
        <f>+'Aggregate Screens'!A43</f>
        <v>125</v>
      </c>
      <c r="C48" t="str">
        <f>+'Aggregate Screens'!B43</f>
        <v>OTHELLO COMMUNITY HOSPITAL</v>
      </c>
      <c r="D48" s="10">
        <f>ROUND(+'Aggregate Screens'!W43,0)</f>
        <v>0</v>
      </c>
      <c r="E48" s="13">
        <f>ROUND(+'Aggregate Screens'!AN43,0)</f>
        <v>0</v>
      </c>
      <c r="F48" s="11" t="str">
        <f t="shared" si="0"/>
        <v/>
      </c>
      <c r="G48" s="10">
        <f>ROUND(+'Aggregate Screens'!W148,0)</f>
        <v>0</v>
      </c>
      <c r="H48" s="13">
        <f>ROUND(+'Aggregate Screens'!AN148,0)</f>
        <v>0</v>
      </c>
      <c r="I48" s="11" t="str">
        <f t="shared" si="1"/>
        <v/>
      </c>
      <c r="K48" s="12" t="str">
        <f t="shared" si="2"/>
        <v/>
      </c>
    </row>
    <row r="49" spans="2:11" x14ac:dyDescent="0.2">
      <c r="B49">
        <f>+'Aggregate Screens'!A44</f>
        <v>126</v>
      </c>
      <c r="C49" t="str">
        <f>+'Aggregate Screens'!B44</f>
        <v>HIGHLINE MEDICAL CENTER</v>
      </c>
      <c r="D49" s="10">
        <f>ROUND(+'Aggregate Screens'!W44,0)</f>
        <v>3374321</v>
      </c>
      <c r="E49" s="13">
        <f>ROUND(+'Aggregate Screens'!AN44,0)</f>
        <v>17455</v>
      </c>
      <c r="F49" s="11">
        <f t="shared" si="0"/>
        <v>193.32</v>
      </c>
      <c r="G49" s="10">
        <f>ROUND(+'Aggregate Screens'!W149,0)</f>
        <v>1377701</v>
      </c>
      <c r="H49" s="13">
        <f>ROUND(+'Aggregate Screens'!AN149,0)</f>
        <v>9121</v>
      </c>
      <c r="I49" s="11">
        <f t="shared" si="1"/>
        <v>151.05000000000001</v>
      </c>
      <c r="K49" s="12">
        <f t="shared" si="2"/>
        <v>-0.21865301055245179</v>
      </c>
    </row>
    <row r="50" spans="2:11" x14ac:dyDescent="0.2">
      <c r="B50">
        <f>+'Aggregate Screens'!A45</f>
        <v>128</v>
      </c>
      <c r="C50" t="str">
        <f>+'Aggregate Screens'!B45</f>
        <v>UNIVERSITY OF WASHINGTON MEDICAL CENTER</v>
      </c>
      <c r="D50" s="10">
        <f>ROUND(+'Aggregate Screens'!W45,0)</f>
        <v>7972172</v>
      </c>
      <c r="E50" s="13">
        <f>ROUND(+'Aggregate Screens'!AN45,0)</f>
        <v>50232</v>
      </c>
      <c r="F50" s="11">
        <f t="shared" si="0"/>
        <v>158.71</v>
      </c>
      <c r="G50" s="10">
        <f>ROUND(+'Aggregate Screens'!W150,0)</f>
        <v>7770199</v>
      </c>
      <c r="H50" s="13">
        <f>ROUND(+'Aggregate Screens'!AN150,0)</f>
        <v>51747</v>
      </c>
      <c r="I50" s="11">
        <f t="shared" si="1"/>
        <v>150.16</v>
      </c>
      <c r="K50" s="12">
        <f t="shared" si="2"/>
        <v>-5.3871841723899028E-2</v>
      </c>
    </row>
    <row r="51" spans="2:11" x14ac:dyDescent="0.2">
      <c r="B51">
        <f>+'Aggregate Screens'!A46</f>
        <v>129</v>
      </c>
      <c r="C51" t="str">
        <f>+'Aggregate Screens'!B46</f>
        <v>QUINCY VALLEY MEDICAL CENTER</v>
      </c>
      <c r="D51" s="10">
        <f>ROUND(+'Aggregate Screens'!W46,0)</f>
        <v>405839</v>
      </c>
      <c r="E51" s="13">
        <f>ROUND(+'Aggregate Screens'!AN46,0)</f>
        <v>391</v>
      </c>
      <c r="F51" s="11">
        <f t="shared" si="0"/>
        <v>1037.95</v>
      </c>
      <c r="G51" s="10">
        <f>ROUND(+'Aggregate Screens'!W151,0)</f>
        <v>0</v>
      </c>
      <c r="H51" s="13">
        <f>ROUND(+'Aggregate Screens'!AN151,0)</f>
        <v>0</v>
      </c>
      <c r="I51" s="11" t="str">
        <f t="shared" si="1"/>
        <v/>
      </c>
      <c r="K51" s="12" t="str">
        <f t="shared" si="2"/>
        <v/>
      </c>
    </row>
    <row r="52" spans="2:11" x14ac:dyDescent="0.2">
      <c r="B52">
        <f>+'Aggregate Screens'!A47</f>
        <v>130</v>
      </c>
      <c r="C52" t="str">
        <f>+'Aggregate Screens'!B47</f>
        <v>UW MEDICINE/NORTHWEST HOSPITAL</v>
      </c>
      <c r="D52" s="10">
        <f>ROUND(+'Aggregate Screens'!W47,0)</f>
        <v>8031673</v>
      </c>
      <c r="E52" s="13">
        <f>ROUND(+'Aggregate Screens'!AN47,0)</f>
        <v>22493</v>
      </c>
      <c r="F52" s="11">
        <f t="shared" si="0"/>
        <v>357.07</v>
      </c>
      <c r="G52" s="10">
        <f>ROUND(+'Aggregate Screens'!W152,0)</f>
        <v>8181460</v>
      </c>
      <c r="H52" s="13">
        <f>ROUND(+'Aggregate Screens'!AN152,0)</f>
        <v>23935</v>
      </c>
      <c r="I52" s="11">
        <f t="shared" si="1"/>
        <v>341.82</v>
      </c>
      <c r="K52" s="12">
        <f t="shared" si="2"/>
        <v>-4.2708712577365748E-2</v>
      </c>
    </row>
    <row r="53" spans="2:11" x14ac:dyDescent="0.2">
      <c r="B53">
        <f>+'Aggregate Screens'!A48</f>
        <v>131</v>
      </c>
      <c r="C53" t="str">
        <f>+'Aggregate Screens'!B48</f>
        <v>OVERLAKE HOSPITAL MEDICAL CENTER</v>
      </c>
      <c r="D53" s="10">
        <f>ROUND(+'Aggregate Screens'!W48,0)</f>
        <v>9505879</v>
      </c>
      <c r="E53" s="13">
        <f>ROUND(+'Aggregate Screens'!AN48,0)</f>
        <v>38887</v>
      </c>
      <c r="F53" s="11">
        <f t="shared" si="0"/>
        <v>244.45</v>
      </c>
      <c r="G53" s="10">
        <f>ROUND(+'Aggregate Screens'!W153,0)</f>
        <v>10923421</v>
      </c>
      <c r="H53" s="13">
        <f>ROUND(+'Aggregate Screens'!AN153,0)</f>
        <v>36167</v>
      </c>
      <c r="I53" s="11">
        <f t="shared" si="1"/>
        <v>302.02999999999997</v>
      </c>
      <c r="K53" s="12">
        <f t="shared" si="2"/>
        <v>0.23554919206381664</v>
      </c>
    </row>
    <row r="54" spans="2:11" x14ac:dyDescent="0.2">
      <c r="B54">
        <f>+'Aggregate Screens'!A49</f>
        <v>132</v>
      </c>
      <c r="C54" t="str">
        <f>+'Aggregate Screens'!B49</f>
        <v>ST CLARE HOSPITAL</v>
      </c>
      <c r="D54" s="10">
        <f>ROUND(+'Aggregate Screens'!W49,0)</f>
        <v>2270509</v>
      </c>
      <c r="E54" s="13">
        <f>ROUND(+'Aggregate Screens'!AN49,0)</f>
        <v>12826</v>
      </c>
      <c r="F54" s="11">
        <f t="shared" si="0"/>
        <v>177.02</v>
      </c>
      <c r="G54" s="10">
        <f>ROUND(+'Aggregate Screens'!W154,0)</f>
        <v>2278602</v>
      </c>
      <c r="H54" s="13">
        <f>ROUND(+'Aggregate Screens'!AN154,0)</f>
        <v>11781</v>
      </c>
      <c r="I54" s="11">
        <f t="shared" si="1"/>
        <v>193.41</v>
      </c>
      <c r="K54" s="12">
        <f t="shared" si="2"/>
        <v>9.2588408089481433E-2</v>
      </c>
    </row>
    <row r="55" spans="2:11" x14ac:dyDescent="0.2">
      <c r="B55">
        <f>+'Aggregate Screens'!A50</f>
        <v>134</v>
      </c>
      <c r="C55" t="str">
        <f>+'Aggregate Screens'!B50</f>
        <v>ISLAND HOSPITAL</v>
      </c>
      <c r="D55" s="10">
        <f>ROUND(+'Aggregate Screens'!W50,0)</f>
        <v>738866</v>
      </c>
      <c r="E55" s="13">
        <f>ROUND(+'Aggregate Screens'!AN50,0)</f>
        <v>9561</v>
      </c>
      <c r="F55" s="11">
        <f t="shared" si="0"/>
        <v>77.28</v>
      </c>
      <c r="G55" s="10">
        <f>ROUND(+'Aggregate Screens'!W155,0)</f>
        <v>844020</v>
      </c>
      <c r="H55" s="13">
        <f>ROUND(+'Aggregate Screens'!AN155,0)</f>
        <v>9429</v>
      </c>
      <c r="I55" s="11">
        <f t="shared" si="1"/>
        <v>89.51</v>
      </c>
      <c r="K55" s="12">
        <f t="shared" si="2"/>
        <v>0.15825569358178049</v>
      </c>
    </row>
    <row r="56" spans="2:11" x14ac:dyDescent="0.2">
      <c r="B56">
        <f>+'Aggregate Screens'!A51</f>
        <v>137</v>
      </c>
      <c r="C56" t="str">
        <f>+'Aggregate Screens'!B51</f>
        <v>LINCOLN HOSPITAL</v>
      </c>
      <c r="D56" s="10">
        <f>ROUND(+'Aggregate Screens'!W51,0)</f>
        <v>290108</v>
      </c>
      <c r="E56" s="13">
        <f>ROUND(+'Aggregate Screens'!AN51,0)</f>
        <v>1220</v>
      </c>
      <c r="F56" s="11">
        <f t="shared" si="0"/>
        <v>237.79</v>
      </c>
      <c r="G56" s="10">
        <f>ROUND(+'Aggregate Screens'!W156,0)</f>
        <v>217995</v>
      </c>
      <c r="H56" s="13">
        <f>ROUND(+'Aggregate Screens'!AN156,0)</f>
        <v>1029</v>
      </c>
      <c r="I56" s="11">
        <f t="shared" si="1"/>
        <v>211.85</v>
      </c>
      <c r="K56" s="12">
        <f t="shared" si="2"/>
        <v>-0.10908785062450055</v>
      </c>
    </row>
    <row r="57" spans="2:11" x14ac:dyDescent="0.2">
      <c r="B57">
        <f>+'Aggregate Screens'!A52</f>
        <v>138</v>
      </c>
      <c r="C57" t="str">
        <f>+'Aggregate Screens'!B52</f>
        <v>SWEDISH EDMONDS</v>
      </c>
      <c r="D57" s="10">
        <f>ROUND(+'Aggregate Screens'!W52,0)</f>
        <v>12554956</v>
      </c>
      <c r="E57" s="13">
        <f>ROUND(+'Aggregate Screens'!AN52,0)</f>
        <v>9622</v>
      </c>
      <c r="F57" s="11">
        <f t="shared" si="0"/>
        <v>1304.82</v>
      </c>
      <c r="G57" s="10">
        <f>ROUND(+'Aggregate Screens'!W157,0)</f>
        <v>11701076</v>
      </c>
      <c r="H57" s="13">
        <f>ROUND(+'Aggregate Screens'!AN157,0)</f>
        <v>17222</v>
      </c>
      <c r="I57" s="11">
        <f t="shared" si="1"/>
        <v>679.43</v>
      </c>
      <c r="K57" s="12">
        <f t="shared" si="2"/>
        <v>-0.47929216290369558</v>
      </c>
    </row>
    <row r="58" spans="2:11" x14ac:dyDescent="0.2">
      <c r="B58">
        <f>+'Aggregate Screens'!A53</f>
        <v>139</v>
      </c>
      <c r="C58" t="str">
        <f>+'Aggregate Screens'!B53</f>
        <v>PROVIDENCE HOLY FAMILY HOSPITAL</v>
      </c>
      <c r="D58" s="10">
        <f>ROUND(+'Aggregate Screens'!W53,0)</f>
        <v>960316</v>
      </c>
      <c r="E58" s="13">
        <f>ROUND(+'Aggregate Screens'!AN53,0)</f>
        <v>20054</v>
      </c>
      <c r="F58" s="11">
        <f t="shared" si="0"/>
        <v>47.89</v>
      </c>
      <c r="G58" s="10">
        <f>ROUND(+'Aggregate Screens'!W158,0)</f>
        <v>770326</v>
      </c>
      <c r="H58" s="13">
        <f>ROUND(+'Aggregate Screens'!AN158,0)</f>
        <v>18640</v>
      </c>
      <c r="I58" s="11">
        <f t="shared" si="1"/>
        <v>41.33</v>
      </c>
      <c r="K58" s="12">
        <f t="shared" si="2"/>
        <v>-0.13698058049697226</v>
      </c>
    </row>
    <row r="59" spans="2:11" x14ac:dyDescent="0.2">
      <c r="B59">
        <f>+'Aggregate Screens'!A54</f>
        <v>140</v>
      </c>
      <c r="C59" t="str">
        <f>+'Aggregate Screens'!B54</f>
        <v>KITTITAS VALLEY HEALTHCARE</v>
      </c>
      <c r="D59" s="10">
        <f>ROUND(+'Aggregate Screens'!W54,0)</f>
        <v>897296</v>
      </c>
      <c r="E59" s="13">
        <f>ROUND(+'Aggregate Screens'!AN54,0)</f>
        <v>4943</v>
      </c>
      <c r="F59" s="11">
        <f t="shared" si="0"/>
        <v>181.53</v>
      </c>
      <c r="G59" s="10">
        <f>ROUND(+'Aggregate Screens'!W159,0)</f>
        <v>994581</v>
      </c>
      <c r="H59" s="13">
        <f>ROUND(+'Aggregate Screens'!AN159,0)</f>
        <v>5064</v>
      </c>
      <c r="I59" s="11">
        <f t="shared" si="1"/>
        <v>196.4</v>
      </c>
      <c r="K59" s="12">
        <f t="shared" si="2"/>
        <v>8.191483501349639E-2</v>
      </c>
    </row>
    <row r="60" spans="2:11" x14ac:dyDescent="0.2">
      <c r="B60">
        <f>+'Aggregate Screens'!A55</f>
        <v>141</v>
      </c>
      <c r="C60" t="str">
        <f>+'Aggregate Screens'!B55</f>
        <v>DAYTON GENERAL HOSPITAL</v>
      </c>
      <c r="D60" s="10">
        <f>ROUND(+'Aggregate Screens'!W55,0)</f>
        <v>17140</v>
      </c>
      <c r="E60" s="13">
        <f>ROUND(+'Aggregate Screens'!AN55,0)</f>
        <v>122</v>
      </c>
      <c r="F60" s="11">
        <f t="shared" si="0"/>
        <v>140.49</v>
      </c>
      <c r="G60" s="10">
        <f>ROUND(+'Aggregate Screens'!W160,0)</f>
        <v>0</v>
      </c>
      <c r="H60" s="13">
        <f>ROUND(+'Aggregate Screens'!AN160,0)</f>
        <v>0</v>
      </c>
      <c r="I60" s="11" t="str">
        <f t="shared" si="1"/>
        <v/>
      </c>
      <c r="K60" s="12" t="str">
        <f t="shared" si="2"/>
        <v/>
      </c>
    </row>
    <row r="61" spans="2:11" x14ac:dyDescent="0.2">
      <c r="B61">
        <f>+'Aggregate Screens'!A56</f>
        <v>142</v>
      </c>
      <c r="C61" t="str">
        <f>+'Aggregate Screens'!B56</f>
        <v>HARRISON MEDICAL CENTER</v>
      </c>
      <c r="D61" s="10">
        <f>ROUND(+'Aggregate Screens'!W56,0)</f>
        <v>5000517</v>
      </c>
      <c r="E61" s="13">
        <f>ROUND(+'Aggregate Screens'!AN56,0)</f>
        <v>28256</v>
      </c>
      <c r="F61" s="11">
        <f t="shared" si="0"/>
        <v>176.97</v>
      </c>
      <c r="G61" s="10">
        <f>ROUND(+'Aggregate Screens'!W161,0)</f>
        <v>5395770</v>
      </c>
      <c r="H61" s="13">
        <f>ROUND(+'Aggregate Screens'!AN161,0)</f>
        <v>27923</v>
      </c>
      <c r="I61" s="11">
        <f t="shared" si="1"/>
        <v>193.24</v>
      </c>
      <c r="K61" s="12">
        <f t="shared" si="2"/>
        <v>9.1936486410125973E-2</v>
      </c>
    </row>
    <row r="62" spans="2:11" x14ac:dyDescent="0.2">
      <c r="B62">
        <f>+'Aggregate Screens'!A57</f>
        <v>145</v>
      </c>
      <c r="C62" t="str">
        <f>+'Aggregate Screens'!B57</f>
        <v>PEACEHEALTH ST JOSEPH HOSPITAL</v>
      </c>
      <c r="D62" s="10">
        <f>ROUND(+'Aggregate Screens'!W57,0)</f>
        <v>6410554</v>
      </c>
      <c r="E62" s="13">
        <f>ROUND(+'Aggregate Screens'!AN57,0)</f>
        <v>33112</v>
      </c>
      <c r="F62" s="11">
        <f t="shared" si="0"/>
        <v>193.6</v>
      </c>
      <c r="G62" s="10">
        <f>ROUND(+'Aggregate Screens'!W162,0)</f>
        <v>6802701</v>
      </c>
      <c r="H62" s="13">
        <f>ROUND(+'Aggregate Screens'!AN162,0)</f>
        <v>32561</v>
      </c>
      <c r="I62" s="11">
        <f t="shared" si="1"/>
        <v>208.92</v>
      </c>
      <c r="K62" s="12">
        <f t="shared" si="2"/>
        <v>7.9132231404958731E-2</v>
      </c>
    </row>
    <row r="63" spans="2:11" x14ac:dyDescent="0.2">
      <c r="B63">
        <f>+'Aggregate Screens'!A58</f>
        <v>147</v>
      </c>
      <c r="C63" t="str">
        <f>+'Aggregate Screens'!B58</f>
        <v>MID VALLEY HOSPITAL</v>
      </c>
      <c r="D63" s="10">
        <f>ROUND(+'Aggregate Screens'!W58,0)</f>
        <v>367284</v>
      </c>
      <c r="E63" s="13">
        <f>ROUND(+'Aggregate Screens'!AN58,0)</f>
        <v>2585</v>
      </c>
      <c r="F63" s="11">
        <f t="shared" si="0"/>
        <v>142.08000000000001</v>
      </c>
      <c r="G63" s="10">
        <f>ROUND(+'Aggregate Screens'!W163,0)</f>
        <v>430809</v>
      </c>
      <c r="H63" s="13">
        <f>ROUND(+'Aggregate Screens'!AN163,0)</f>
        <v>2557</v>
      </c>
      <c r="I63" s="11">
        <f t="shared" si="1"/>
        <v>168.48</v>
      </c>
      <c r="K63" s="12">
        <f t="shared" si="2"/>
        <v>0.18581081081081074</v>
      </c>
    </row>
    <row r="64" spans="2:11" x14ac:dyDescent="0.2">
      <c r="B64">
        <f>+'Aggregate Screens'!A59</f>
        <v>148</v>
      </c>
      <c r="C64" t="str">
        <f>+'Aggregate Screens'!B59</f>
        <v>KINDRED HOSPITAL SEATTLE - NORTHGATE</v>
      </c>
      <c r="D64" s="10">
        <f>ROUND(+'Aggregate Screens'!W59,0)</f>
        <v>481268</v>
      </c>
      <c r="E64" s="13">
        <f>ROUND(+'Aggregate Screens'!AN59,0)</f>
        <v>1133</v>
      </c>
      <c r="F64" s="11">
        <f t="shared" si="0"/>
        <v>424.77</v>
      </c>
      <c r="G64" s="10">
        <f>ROUND(+'Aggregate Screens'!W164,0)</f>
        <v>226861</v>
      </c>
      <c r="H64" s="13">
        <f>ROUND(+'Aggregate Screens'!AN164,0)</f>
        <v>898</v>
      </c>
      <c r="I64" s="11">
        <f t="shared" si="1"/>
        <v>252.63</v>
      </c>
      <c r="K64" s="12">
        <f t="shared" si="2"/>
        <v>-0.40525460837629779</v>
      </c>
    </row>
    <row r="65" spans="2:11" x14ac:dyDescent="0.2">
      <c r="B65">
        <f>+'Aggregate Screens'!A60</f>
        <v>150</v>
      </c>
      <c r="C65" t="str">
        <f>+'Aggregate Screens'!B60</f>
        <v>COULEE MEDICAL CENTER</v>
      </c>
      <c r="D65" s="10">
        <f>ROUND(+'Aggregate Screens'!W60,0)</f>
        <v>131054</v>
      </c>
      <c r="E65" s="13">
        <f>ROUND(+'Aggregate Screens'!AN60,0)</f>
        <v>1419</v>
      </c>
      <c r="F65" s="11">
        <f t="shared" si="0"/>
        <v>92.36</v>
      </c>
      <c r="G65" s="10">
        <f>ROUND(+'Aggregate Screens'!W165,0)</f>
        <v>2361583</v>
      </c>
      <c r="H65" s="13">
        <f>ROUND(+'Aggregate Screens'!AN165,0)</f>
        <v>1288</v>
      </c>
      <c r="I65" s="11">
        <f t="shared" si="1"/>
        <v>1833.53</v>
      </c>
      <c r="K65" s="12">
        <f t="shared" si="2"/>
        <v>18.851992204417495</v>
      </c>
    </row>
    <row r="66" spans="2:11" x14ac:dyDescent="0.2">
      <c r="B66">
        <f>+'Aggregate Screens'!A61</f>
        <v>152</v>
      </c>
      <c r="C66" t="str">
        <f>+'Aggregate Screens'!B61</f>
        <v>MASON GENERAL HOSPITAL</v>
      </c>
      <c r="D66" s="10">
        <f>ROUND(+'Aggregate Screens'!W61,0)</f>
        <v>408731</v>
      </c>
      <c r="E66" s="13">
        <f>ROUND(+'Aggregate Screens'!AN61,0)</f>
        <v>4217</v>
      </c>
      <c r="F66" s="11">
        <f t="shared" si="0"/>
        <v>96.92</v>
      </c>
      <c r="G66" s="10">
        <f>ROUND(+'Aggregate Screens'!W166,0)</f>
        <v>420053</v>
      </c>
      <c r="H66" s="13">
        <f>ROUND(+'Aggregate Screens'!AN166,0)</f>
        <v>4287</v>
      </c>
      <c r="I66" s="11">
        <f t="shared" si="1"/>
        <v>97.98</v>
      </c>
      <c r="K66" s="12">
        <f t="shared" si="2"/>
        <v>1.0936855138258483E-2</v>
      </c>
    </row>
    <row r="67" spans="2:11" x14ac:dyDescent="0.2">
      <c r="B67">
        <f>+'Aggregate Screens'!A62</f>
        <v>153</v>
      </c>
      <c r="C67" t="str">
        <f>+'Aggregate Screens'!B62</f>
        <v>WHITMAN HOSPITAL AND MEDICAL CENTER</v>
      </c>
      <c r="D67" s="10">
        <f>ROUND(+'Aggregate Screens'!W62,0)</f>
        <v>98396</v>
      </c>
      <c r="E67" s="13">
        <f>ROUND(+'Aggregate Screens'!AN62,0)</f>
        <v>1426</v>
      </c>
      <c r="F67" s="11">
        <f t="shared" si="0"/>
        <v>69</v>
      </c>
      <c r="G67" s="10">
        <f>ROUND(+'Aggregate Screens'!W167,0)</f>
        <v>85843</v>
      </c>
      <c r="H67" s="13">
        <f>ROUND(+'Aggregate Screens'!AN167,0)</f>
        <v>1377</v>
      </c>
      <c r="I67" s="11">
        <f t="shared" si="1"/>
        <v>62.34</v>
      </c>
      <c r="K67" s="12">
        <f t="shared" si="2"/>
        <v>-9.6521739130434714E-2</v>
      </c>
    </row>
    <row r="68" spans="2:11" x14ac:dyDescent="0.2">
      <c r="B68">
        <f>+'Aggregate Screens'!A63</f>
        <v>155</v>
      </c>
      <c r="C68" t="str">
        <f>+'Aggregate Screens'!B63</f>
        <v>UW MEDICINE/VALLEY MEDICAL CENTER</v>
      </c>
      <c r="D68" s="10">
        <f>ROUND(+'Aggregate Screens'!W63,0)</f>
        <v>5801335</v>
      </c>
      <c r="E68" s="13">
        <f>ROUND(+'Aggregate Screens'!AN63,0)</f>
        <v>17416</v>
      </c>
      <c r="F68" s="11">
        <f t="shared" si="0"/>
        <v>333.1</v>
      </c>
      <c r="G68" s="10">
        <f>ROUND(+'Aggregate Screens'!W168,0)</f>
        <v>10960056</v>
      </c>
      <c r="H68" s="13">
        <f>ROUND(+'Aggregate Screens'!AN168,0)</f>
        <v>37373</v>
      </c>
      <c r="I68" s="11">
        <f t="shared" si="1"/>
        <v>293.26</v>
      </c>
      <c r="K68" s="12">
        <f t="shared" si="2"/>
        <v>-0.11960372260582419</v>
      </c>
    </row>
    <row r="69" spans="2:11" x14ac:dyDescent="0.2">
      <c r="B69">
        <f>+'Aggregate Screens'!A64</f>
        <v>156</v>
      </c>
      <c r="C69" t="str">
        <f>+'Aggregate Screens'!B64</f>
        <v>WHIDBEY GENERAL HOSPITAL</v>
      </c>
      <c r="D69" s="10">
        <f>ROUND(+'Aggregate Screens'!W64,0)</f>
        <v>800561</v>
      </c>
      <c r="E69" s="13">
        <f>ROUND(+'Aggregate Screens'!AN64,0)</f>
        <v>8294</v>
      </c>
      <c r="F69" s="11">
        <f t="shared" si="0"/>
        <v>96.52</v>
      </c>
      <c r="G69" s="10">
        <f>ROUND(+'Aggregate Screens'!W169,0)</f>
        <v>0</v>
      </c>
      <c r="H69" s="13">
        <f>ROUND(+'Aggregate Screens'!AN169,0)</f>
        <v>0</v>
      </c>
      <c r="I69" s="11" t="str">
        <f t="shared" si="1"/>
        <v/>
      </c>
      <c r="K69" s="12" t="str">
        <f t="shared" si="2"/>
        <v/>
      </c>
    </row>
    <row r="70" spans="2:11" x14ac:dyDescent="0.2">
      <c r="B70">
        <f>+'Aggregate Screens'!A65</f>
        <v>157</v>
      </c>
      <c r="C70" t="str">
        <f>+'Aggregate Screens'!B65</f>
        <v>ST LUKES REHABILIATION INSTITUTE</v>
      </c>
      <c r="D70" s="10">
        <f>ROUND(+'Aggregate Screens'!W65,0)</f>
        <v>461228</v>
      </c>
      <c r="E70" s="13">
        <f>ROUND(+'Aggregate Screens'!AN65,0)</f>
        <v>2559</v>
      </c>
      <c r="F70" s="11">
        <f t="shared" si="0"/>
        <v>180.24</v>
      </c>
      <c r="G70" s="10">
        <f>ROUND(+'Aggregate Screens'!W170,0)</f>
        <v>432951</v>
      </c>
      <c r="H70" s="13">
        <f>ROUND(+'Aggregate Screens'!AN170,0)</f>
        <v>2467</v>
      </c>
      <c r="I70" s="11">
        <f t="shared" si="1"/>
        <v>175.5</v>
      </c>
      <c r="K70" s="12">
        <f t="shared" si="2"/>
        <v>-2.6298268974700445E-2</v>
      </c>
    </row>
    <row r="71" spans="2:11" x14ac:dyDescent="0.2">
      <c r="B71">
        <f>+'Aggregate Screens'!A66</f>
        <v>158</v>
      </c>
      <c r="C71" t="str">
        <f>+'Aggregate Screens'!B66</f>
        <v>CASCADE MEDICAL CENTER</v>
      </c>
      <c r="D71" s="10">
        <f>ROUND(+'Aggregate Screens'!W66,0)</f>
        <v>55809</v>
      </c>
      <c r="E71" s="13">
        <f>ROUND(+'Aggregate Screens'!AN66,0)</f>
        <v>472</v>
      </c>
      <c r="F71" s="11">
        <f t="shared" si="0"/>
        <v>118.24</v>
      </c>
      <c r="G71" s="10">
        <f>ROUND(+'Aggregate Screens'!W171,0)</f>
        <v>49365</v>
      </c>
      <c r="H71" s="13">
        <f>ROUND(+'Aggregate Screens'!AN171,0)</f>
        <v>573</v>
      </c>
      <c r="I71" s="11">
        <f t="shared" si="1"/>
        <v>86.15</v>
      </c>
      <c r="K71" s="12">
        <f t="shared" si="2"/>
        <v>-0.2713971583220568</v>
      </c>
    </row>
    <row r="72" spans="2:11" x14ac:dyDescent="0.2">
      <c r="B72">
        <f>+'Aggregate Screens'!A67</f>
        <v>159</v>
      </c>
      <c r="C72" t="str">
        <f>+'Aggregate Screens'!B67</f>
        <v>PROVIDENCE ST PETER HOSPITAL</v>
      </c>
      <c r="D72" s="10">
        <f>ROUND(+'Aggregate Screens'!W67,0)</f>
        <v>2066960</v>
      </c>
      <c r="E72" s="13">
        <f>ROUND(+'Aggregate Screens'!AN67,0)</f>
        <v>36893</v>
      </c>
      <c r="F72" s="11">
        <f t="shared" si="0"/>
        <v>56.03</v>
      </c>
      <c r="G72" s="10">
        <f>ROUND(+'Aggregate Screens'!W172,0)</f>
        <v>2162306</v>
      </c>
      <c r="H72" s="13">
        <f>ROUND(+'Aggregate Screens'!AN172,0)</f>
        <v>33274</v>
      </c>
      <c r="I72" s="11">
        <f t="shared" si="1"/>
        <v>64.98</v>
      </c>
      <c r="K72" s="12">
        <f t="shared" si="2"/>
        <v>0.15973585579154026</v>
      </c>
    </row>
    <row r="73" spans="2:11" x14ac:dyDescent="0.2">
      <c r="B73">
        <f>+'Aggregate Screens'!A68</f>
        <v>161</v>
      </c>
      <c r="C73" t="str">
        <f>+'Aggregate Screens'!B68</f>
        <v>KADLEC REGIONAL MEDICAL CENTER</v>
      </c>
      <c r="D73" s="10">
        <f>ROUND(+'Aggregate Screens'!W68,0)</f>
        <v>6115033</v>
      </c>
      <c r="E73" s="13">
        <f>ROUND(+'Aggregate Screens'!AN68,0)</f>
        <v>31196</v>
      </c>
      <c r="F73" s="11">
        <f t="shared" si="0"/>
        <v>196.02</v>
      </c>
      <c r="G73" s="10">
        <f>ROUND(+'Aggregate Screens'!W173,0)</f>
        <v>9832119</v>
      </c>
      <c r="H73" s="13">
        <f>ROUND(+'Aggregate Screens'!AN173,0)</f>
        <v>35689</v>
      </c>
      <c r="I73" s="11">
        <f t="shared" si="1"/>
        <v>275.49</v>
      </c>
      <c r="K73" s="12">
        <f t="shared" si="2"/>
        <v>0.4054178145087235</v>
      </c>
    </row>
    <row r="74" spans="2:11" x14ac:dyDescent="0.2">
      <c r="B74">
        <f>+'Aggregate Screens'!A69</f>
        <v>162</v>
      </c>
      <c r="C74" t="str">
        <f>+'Aggregate Screens'!B69</f>
        <v>PROVIDENCE SACRED HEART MEDICAL CENTER</v>
      </c>
      <c r="D74" s="10">
        <f>ROUND(+'Aggregate Screens'!W69,0)</f>
        <v>3730532</v>
      </c>
      <c r="E74" s="13">
        <f>ROUND(+'Aggregate Screens'!AN69,0)</f>
        <v>63456</v>
      </c>
      <c r="F74" s="11">
        <f t="shared" si="0"/>
        <v>58.79</v>
      </c>
      <c r="G74" s="10">
        <f>ROUND(+'Aggregate Screens'!W174,0)</f>
        <v>4314379</v>
      </c>
      <c r="H74" s="13">
        <f>ROUND(+'Aggregate Screens'!AN174,0)</f>
        <v>61703</v>
      </c>
      <c r="I74" s="11">
        <f t="shared" si="1"/>
        <v>69.92</v>
      </c>
      <c r="K74" s="12">
        <f t="shared" si="2"/>
        <v>0.18931791120938946</v>
      </c>
    </row>
    <row r="75" spans="2:11" x14ac:dyDescent="0.2">
      <c r="B75">
        <f>+'Aggregate Screens'!A70</f>
        <v>164</v>
      </c>
      <c r="C75" t="str">
        <f>+'Aggregate Screens'!B70</f>
        <v>EVERGREENHEALTH MEDICAL CENTER</v>
      </c>
      <c r="D75" s="10">
        <f>ROUND(+'Aggregate Screens'!W70,0)</f>
        <v>11280259</v>
      </c>
      <c r="E75" s="13">
        <f>ROUND(+'Aggregate Screens'!AN70,0)</f>
        <v>32912</v>
      </c>
      <c r="F75" s="11">
        <f t="shared" ref="F75:F107" si="3">IF(D75=0,"",IF(E75=0,"",ROUND(D75/E75,2)))</f>
        <v>342.74</v>
      </c>
      <c r="G75" s="10">
        <f>ROUND(+'Aggregate Screens'!W175,0)</f>
        <v>11288263</v>
      </c>
      <c r="H75" s="13">
        <f>ROUND(+'Aggregate Screens'!AN175,0)</f>
        <v>33213</v>
      </c>
      <c r="I75" s="11">
        <f t="shared" ref="I75:I107" si="4">IF(G75=0,"",IF(H75=0,"",ROUND(G75/H75,2)))</f>
        <v>339.87</v>
      </c>
      <c r="K75" s="12">
        <f t="shared" ref="K75:K107" si="5">IF(D75=0,"",IF(E75=0,"",IF(G75=0,"",IF(H75=0,"",+I75/F75-1))))</f>
        <v>-8.3736943455681168E-3</v>
      </c>
    </row>
    <row r="76" spans="2:11" x14ac:dyDescent="0.2">
      <c r="B76">
        <f>+'Aggregate Screens'!A71</f>
        <v>165</v>
      </c>
      <c r="C76" t="str">
        <f>+'Aggregate Screens'!B71</f>
        <v>LAKE CHELAN COMMUNITY HOSPITAL</v>
      </c>
      <c r="D76" s="10">
        <f>ROUND(+'Aggregate Screens'!W71,0)</f>
        <v>266205</v>
      </c>
      <c r="E76" s="13">
        <f>ROUND(+'Aggregate Screens'!AN71,0)</f>
        <v>1504</v>
      </c>
      <c r="F76" s="11">
        <f t="shared" si="3"/>
        <v>177</v>
      </c>
      <c r="G76" s="10">
        <f>ROUND(+'Aggregate Screens'!W176,0)</f>
        <v>253287</v>
      </c>
      <c r="H76" s="13">
        <f>ROUND(+'Aggregate Screens'!AN176,0)</f>
        <v>1122</v>
      </c>
      <c r="I76" s="11">
        <f t="shared" si="4"/>
        <v>225.75</v>
      </c>
      <c r="K76" s="12">
        <f t="shared" si="5"/>
        <v>0.27542372881355925</v>
      </c>
    </row>
    <row r="77" spans="2:11" x14ac:dyDescent="0.2">
      <c r="B77">
        <f>+'Aggregate Screens'!A72</f>
        <v>167</v>
      </c>
      <c r="C77" t="str">
        <f>+'Aggregate Screens'!B72</f>
        <v>FERRY COUNTY MEMORIAL HOSPITAL</v>
      </c>
      <c r="D77" s="10">
        <f>ROUND(+'Aggregate Screens'!W72,0)</f>
        <v>0</v>
      </c>
      <c r="E77" s="13">
        <f>ROUND(+'Aggregate Screens'!AN72,0)</f>
        <v>0</v>
      </c>
      <c r="F77" s="11" t="str">
        <f t="shared" si="3"/>
        <v/>
      </c>
      <c r="G77" s="10">
        <f>ROUND(+'Aggregate Screens'!W177,0)</f>
        <v>0</v>
      </c>
      <c r="H77" s="13">
        <f>ROUND(+'Aggregate Screens'!AN177,0)</f>
        <v>0</v>
      </c>
      <c r="I77" s="11" t="str">
        <f t="shared" si="4"/>
        <v/>
      </c>
      <c r="K77" s="12" t="str">
        <f t="shared" si="5"/>
        <v/>
      </c>
    </row>
    <row r="78" spans="2:11" x14ac:dyDescent="0.2">
      <c r="B78">
        <f>+'Aggregate Screens'!A73</f>
        <v>168</v>
      </c>
      <c r="C78" t="str">
        <f>+'Aggregate Screens'!B73</f>
        <v>CENTRAL WASHINGTON HOSPITAL</v>
      </c>
      <c r="D78" s="10">
        <f>ROUND(+'Aggregate Screens'!W73,0)</f>
        <v>2012365</v>
      </c>
      <c r="E78" s="13">
        <f>ROUND(+'Aggregate Screens'!AN73,0)</f>
        <v>19877</v>
      </c>
      <c r="F78" s="11">
        <f t="shared" si="3"/>
        <v>101.24</v>
      </c>
      <c r="G78" s="10">
        <f>ROUND(+'Aggregate Screens'!W178,0)</f>
        <v>1813583</v>
      </c>
      <c r="H78" s="13">
        <f>ROUND(+'Aggregate Screens'!AN178,0)</f>
        <v>20242</v>
      </c>
      <c r="I78" s="11">
        <f t="shared" si="4"/>
        <v>89.6</v>
      </c>
      <c r="K78" s="12">
        <f t="shared" si="5"/>
        <v>-0.11497431845120509</v>
      </c>
    </row>
    <row r="79" spans="2:11" x14ac:dyDescent="0.2">
      <c r="B79">
        <f>+'Aggregate Screens'!A74</f>
        <v>170</v>
      </c>
      <c r="C79" t="str">
        <f>+'Aggregate Screens'!B74</f>
        <v>PEACEHEALTH SOUTHWEST MEDICAL CENTER</v>
      </c>
      <c r="D79" s="10">
        <f>ROUND(+'Aggregate Screens'!W74,0)</f>
        <v>9879404</v>
      </c>
      <c r="E79" s="13">
        <f>ROUND(+'Aggregate Screens'!AN74,0)</f>
        <v>50767</v>
      </c>
      <c r="F79" s="11">
        <f t="shared" si="3"/>
        <v>194.6</v>
      </c>
      <c r="G79" s="10">
        <f>ROUND(+'Aggregate Screens'!W179,0)</f>
        <v>15566924</v>
      </c>
      <c r="H79" s="13">
        <f>ROUND(+'Aggregate Screens'!AN179,0)</f>
        <v>48533</v>
      </c>
      <c r="I79" s="11">
        <f t="shared" si="4"/>
        <v>320.75</v>
      </c>
      <c r="K79" s="12">
        <f t="shared" si="5"/>
        <v>0.64825282631038039</v>
      </c>
    </row>
    <row r="80" spans="2:11" x14ac:dyDescent="0.2">
      <c r="B80">
        <f>+'Aggregate Screens'!A75</f>
        <v>172</v>
      </c>
      <c r="C80" t="str">
        <f>+'Aggregate Screens'!B75</f>
        <v>PULLMAN REGIONAL HOSPITAL</v>
      </c>
      <c r="D80" s="10">
        <f>ROUND(+'Aggregate Screens'!W75,0)</f>
        <v>497085</v>
      </c>
      <c r="E80" s="13">
        <f>ROUND(+'Aggregate Screens'!AN75,0)</f>
        <v>3623</v>
      </c>
      <c r="F80" s="11">
        <f t="shared" si="3"/>
        <v>137.19999999999999</v>
      </c>
      <c r="G80" s="10">
        <f>ROUND(+'Aggregate Screens'!W180,0)</f>
        <v>851228</v>
      </c>
      <c r="H80" s="13">
        <f>ROUND(+'Aggregate Screens'!AN180,0)</f>
        <v>3914</v>
      </c>
      <c r="I80" s="11">
        <f t="shared" si="4"/>
        <v>217.48</v>
      </c>
      <c r="K80" s="12">
        <f t="shared" si="5"/>
        <v>0.58513119533527713</v>
      </c>
    </row>
    <row r="81" spans="2:11" x14ac:dyDescent="0.2">
      <c r="B81">
        <f>+'Aggregate Screens'!A76</f>
        <v>173</v>
      </c>
      <c r="C81" t="str">
        <f>+'Aggregate Screens'!B76</f>
        <v>MORTON GENERAL HOSPITAL</v>
      </c>
      <c r="D81" s="10">
        <f>ROUND(+'Aggregate Screens'!W76,0)</f>
        <v>560834</v>
      </c>
      <c r="E81" s="13">
        <f>ROUND(+'Aggregate Screens'!AN76,0)</f>
        <v>1101</v>
      </c>
      <c r="F81" s="11">
        <f t="shared" si="3"/>
        <v>509.39</v>
      </c>
      <c r="G81" s="10">
        <f>ROUND(+'Aggregate Screens'!W181,0)</f>
        <v>389081</v>
      </c>
      <c r="H81" s="13">
        <f>ROUND(+'Aggregate Screens'!AN181,0)</f>
        <v>1070</v>
      </c>
      <c r="I81" s="11">
        <f t="shared" si="4"/>
        <v>363.63</v>
      </c>
      <c r="K81" s="12">
        <f t="shared" si="5"/>
        <v>-0.28614617483656923</v>
      </c>
    </row>
    <row r="82" spans="2:11" x14ac:dyDescent="0.2">
      <c r="B82">
        <f>+'Aggregate Screens'!A77</f>
        <v>175</v>
      </c>
      <c r="C82" t="str">
        <f>+'Aggregate Screens'!B77</f>
        <v>MARY BRIDGE CHILDRENS HEALTH CENTER</v>
      </c>
      <c r="D82" s="10">
        <f>ROUND(+'Aggregate Screens'!W77,0)</f>
        <v>431882</v>
      </c>
      <c r="E82" s="13">
        <f>ROUND(+'Aggregate Screens'!AN77,0)</f>
        <v>9620</v>
      </c>
      <c r="F82" s="11">
        <f t="shared" si="3"/>
        <v>44.89</v>
      </c>
      <c r="G82" s="10">
        <f>ROUND(+'Aggregate Screens'!W182,0)</f>
        <v>396385</v>
      </c>
      <c r="H82" s="13">
        <f>ROUND(+'Aggregate Screens'!AN182,0)</f>
        <v>10786</v>
      </c>
      <c r="I82" s="11">
        <f t="shared" si="4"/>
        <v>36.75</v>
      </c>
      <c r="K82" s="12">
        <f t="shared" si="5"/>
        <v>-0.1813321452439296</v>
      </c>
    </row>
    <row r="83" spans="2:11" x14ac:dyDescent="0.2">
      <c r="B83">
        <f>+'Aggregate Screens'!A78</f>
        <v>176</v>
      </c>
      <c r="C83" t="str">
        <f>+'Aggregate Screens'!B78</f>
        <v>TACOMA GENERAL/ALLENMORE HOSPITAL</v>
      </c>
      <c r="D83" s="10">
        <f>ROUND(+'Aggregate Screens'!W78,0)</f>
        <v>4136468</v>
      </c>
      <c r="E83" s="13">
        <f>ROUND(+'Aggregate Screens'!AN78,0)</f>
        <v>48651</v>
      </c>
      <c r="F83" s="11">
        <f t="shared" si="3"/>
        <v>85.02</v>
      </c>
      <c r="G83" s="10">
        <f>ROUND(+'Aggregate Screens'!W183,0)</f>
        <v>4020025</v>
      </c>
      <c r="H83" s="13">
        <f>ROUND(+'Aggregate Screens'!AN183,0)</f>
        <v>41823</v>
      </c>
      <c r="I83" s="11">
        <f t="shared" si="4"/>
        <v>96.12</v>
      </c>
      <c r="K83" s="12">
        <f t="shared" si="5"/>
        <v>0.13055751587861697</v>
      </c>
    </row>
    <row r="84" spans="2:11" x14ac:dyDescent="0.2">
      <c r="B84">
        <f>+'Aggregate Screens'!A79</f>
        <v>180</v>
      </c>
      <c r="C84" t="str">
        <f>+'Aggregate Screens'!B79</f>
        <v>VALLEY HOSPITAL</v>
      </c>
      <c r="D84" s="10">
        <f>ROUND(+'Aggregate Screens'!W79,0)</f>
        <v>791453</v>
      </c>
      <c r="E84" s="13">
        <f>ROUND(+'Aggregate Screens'!AN79,0)</f>
        <v>10946</v>
      </c>
      <c r="F84" s="11">
        <f t="shared" si="3"/>
        <v>72.31</v>
      </c>
      <c r="G84" s="10">
        <f>ROUND(+'Aggregate Screens'!W184,0)</f>
        <v>842423</v>
      </c>
      <c r="H84" s="13">
        <f>ROUND(+'Aggregate Screens'!AN184,0)</f>
        <v>11479</v>
      </c>
      <c r="I84" s="11">
        <f t="shared" si="4"/>
        <v>73.39</v>
      </c>
      <c r="K84" s="12">
        <f t="shared" si="5"/>
        <v>1.4935693541695549E-2</v>
      </c>
    </row>
    <row r="85" spans="2:11" x14ac:dyDescent="0.2">
      <c r="B85">
        <f>+'Aggregate Screens'!A80</f>
        <v>183</v>
      </c>
      <c r="C85" t="str">
        <f>+'Aggregate Screens'!B80</f>
        <v>MULTICARE AUBURN MEDICAL CENTER</v>
      </c>
      <c r="D85" s="10">
        <f>ROUND(+'Aggregate Screens'!W80,0)</f>
        <v>832737</v>
      </c>
      <c r="E85" s="13">
        <f>ROUND(+'Aggregate Screens'!AN80,0)</f>
        <v>11784</v>
      </c>
      <c r="F85" s="11">
        <f t="shared" si="3"/>
        <v>70.67</v>
      </c>
      <c r="G85" s="10">
        <f>ROUND(+'Aggregate Screens'!W185,0)</f>
        <v>259810</v>
      </c>
      <c r="H85" s="13">
        <f>ROUND(+'Aggregate Screens'!AN185,0)</f>
        <v>10417</v>
      </c>
      <c r="I85" s="11">
        <f t="shared" si="4"/>
        <v>24.94</v>
      </c>
      <c r="K85" s="12">
        <f t="shared" si="5"/>
        <v>-0.64709211829630675</v>
      </c>
    </row>
    <row r="86" spans="2:11" x14ac:dyDescent="0.2">
      <c r="B86">
        <f>+'Aggregate Screens'!A81</f>
        <v>186</v>
      </c>
      <c r="C86" t="str">
        <f>+'Aggregate Screens'!B81</f>
        <v>SUMMIT PACIFIC MEDICAL CENTER</v>
      </c>
      <c r="D86" s="10">
        <f>ROUND(+'Aggregate Screens'!W81,0)</f>
        <v>118580</v>
      </c>
      <c r="E86" s="13">
        <f>ROUND(+'Aggregate Screens'!AN81,0)</f>
        <v>1238</v>
      </c>
      <c r="F86" s="11">
        <f t="shared" si="3"/>
        <v>95.78</v>
      </c>
      <c r="G86" s="10">
        <f>ROUND(+'Aggregate Screens'!W186,0)</f>
        <v>118010</v>
      </c>
      <c r="H86" s="13">
        <f>ROUND(+'Aggregate Screens'!AN186,0)</f>
        <v>1042</v>
      </c>
      <c r="I86" s="11">
        <f t="shared" si="4"/>
        <v>113.25</v>
      </c>
      <c r="K86" s="12">
        <f t="shared" si="5"/>
        <v>0.18239716015869689</v>
      </c>
    </row>
    <row r="87" spans="2:11" x14ac:dyDescent="0.2">
      <c r="B87">
        <f>+'Aggregate Screens'!A82</f>
        <v>191</v>
      </c>
      <c r="C87" t="str">
        <f>+'Aggregate Screens'!B82</f>
        <v>PROVIDENCE CENTRALIA HOSPITAL</v>
      </c>
      <c r="D87" s="10">
        <f>ROUND(+'Aggregate Screens'!W82,0)</f>
        <v>1391045</v>
      </c>
      <c r="E87" s="13">
        <f>ROUND(+'Aggregate Screens'!AN82,0)</f>
        <v>12024</v>
      </c>
      <c r="F87" s="11">
        <f t="shared" si="3"/>
        <v>115.69</v>
      </c>
      <c r="G87" s="10">
        <f>ROUND(+'Aggregate Screens'!W187,0)</f>
        <v>1530192</v>
      </c>
      <c r="H87" s="13">
        <f>ROUND(+'Aggregate Screens'!AN187,0)</f>
        <v>12339</v>
      </c>
      <c r="I87" s="11">
        <f t="shared" si="4"/>
        <v>124.01</v>
      </c>
      <c r="K87" s="12">
        <f t="shared" si="5"/>
        <v>7.1916328118247108E-2</v>
      </c>
    </row>
    <row r="88" spans="2:11" x14ac:dyDescent="0.2">
      <c r="B88">
        <f>+'Aggregate Screens'!A83</f>
        <v>193</v>
      </c>
      <c r="C88" t="str">
        <f>+'Aggregate Screens'!B83</f>
        <v>PROVIDENCE MOUNT CARMEL HOSPITAL</v>
      </c>
      <c r="D88" s="10">
        <f>ROUND(+'Aggregate Screens'!W83,0)</f>
        <v>163084</v>
      </c>
      <c r="E88" s="13">
        <f>ROUND(+'Aggregate Screens'!AN83,0)</f>
        <v>3409</v>
      </c>
      <c r="F88" s="11">
        <f t="shared" si="3"/>
        <v>47.84</v>
      </c>
      <c r="G88" s="10">
        <f>ROUND(+'Aggregate Screens'!W188,0)</f>
        <v>177878</v>
      </c>
      <c r="H88" s="13">
        <f>ROUND(+'Aggregate Screens'!AN188,0)</f>
        <v>3543</v>
      </c>
      <c r="I88" s="11">
        <f t="shared" si="4"/>
        <v>50.21</v>
      </c>
      <c r="K88" s="12">
        <f t="shared" si="5"/>
        <v>4.954013377926425E-2</v>
      </c>
    </row>
    <row r="89" spans="2:11" x14ac:dyDescent="0.2">
      <c r="B89">
        <f>+'Aggregate Screens'!A84</f>
        <v>194</v>
      </c>
      <c r="C89" t="str">
        <f>+'Aggregate Screens'!B84</f>
        <v>PROVIDENCE ST JOSEPHS HOSPITAL</v>
      </c>
      <c r="D89" s="10">
        <f>ROUND(+'Aggregate Screens'!W84,0)</f>
        <v>97520</v>
      </c>
      <c r="E89" s="13">
        <f>ROUND(+'Aggregate Screens'!AN84,0)</f>
        <v>1183</v>
      </c>
      <c r="F89" s="11">
        <f t="shared" si="3"/>
        <v>82.43</v>
      </c>
      <c r="G89" s="10">
        <f>ROUND(+'Aggregate Screens'!W189,0)</f>
        <v>108457</v>
      </c>
      <c r="H89" s="13">
        <f>ROUND(+'Aggregate Screens'!AN189,0)</f>
        <v>1316</v>
      </c>
      <c r="I89" s="11">
        <f t="shared" si="4"/>
        <v>82.41</v>
      </c>
      <c r="K89" s="12">
        <f t="shared" si="5"/>
        <v>-2.4263011039682425E-4</v>
      </c>
    </row>
    <row r="90" spans="2:11" x14ac:dyDescent="0.2">
      <c r="B90">
        <f>+'Aggregate Screens'!A85</f>
        <v>195</v>
      </c>
      <c r="C90" t="str">
        <f>+'Aggregate Screens'!B85</f>
        <v>SNOQUALMIE VALLEY HOSPITAL</v>
      </c>
      <c r="D90" s="10">
        <f>ROUND(+'Aggregate Screens'!W85,0)</f>
        <v>964812</v>
      </c>
      <c r="E90" s="13">
        <f>ROUND(+'Aggregate Screens'!AN85,0)</f>
        <v>2523</v>
      </c>
      <c r="F90" s="11">
        <f t="shared" si="3"/>
        <v>382.41</v>
      </c>
      <c r="G90" s="10">
        <f>ROUND(+'Aggregate Screens'!W190,0)</f>
        <v>974237</v>
      </c>
      <c r="H90" s="13">
        <f>ROUND(+'Aggregate Screens'!AN190,0)</f>
        <v>1874</v>
      </c>
      <c r="I90" s="11">
        <f t="shared" si="4"/>
        <v>519.87</v>
      </c>
      <c r="K90" s="12">
        <f t="shared" si="5"/>
        <v>0.35945712716717648</v>
      </c>
    </row>
    <row r="91" spans="2:11" x14ac:dyDescent="0.2">
      <c r="B91">
        <f>+'Aggregate Screens'!A86</f>
        <v>197</v>
      </c>
      <c r="C91" t="str">
        <f>+'Aggregate Screens'!B86</f>
        <v>CAPITAL MEDICAL CENTER</v>
      </c>
      <c r="D91" s="10">
        <f>ROUND(+'Aggregate Screens'!W86,0)</f>
        <v>955756</v>
      </c>
      <c r="E91" s="13">
        <f>ROUND(+'Aggregate Screens'!AN86,0)</f>
        <v>10176</v>
      </c>
      <c r="F91" s="11">
        <f t="shared" si="3"/>
        <v>93.92</v>
      </c>
      <c r="G91" s="10">
        <f>ROUND(+'Aggregate Screens'!W191,0)</f>
        <v>1004328</v>
      </c>
      <c r="H91" s="13">
        <f>ROUND(+'Aggregate Screens'!AN191,0)</f>
        <v>10620</v>
      </c>
      <c r="I91" s="11">
        <f t="shared" si="4"/>
        <v>94.57</v>
      </c>
      <c r="K91" s="12">
        <f t="shared" si="5"/>
        <v>6.920783645655737E-3</v>
      </c>
    </row>
    <row r="92" spans="2:11" x14ac:dyDescent="0.2">
      <c r="B92">
        <f>+'Aggregate Screens'!A87</f>
        <v>198</v>
      </c>
      <c r="C92" t="str">
        <f>+'Aggregate Screens'!B87</f>
        <v>SUNNYSIDE COMMUNITY HOSPITAL</v>
      </c>
      <c r="D92" s="10">
        <f>ROUND(+'Aggregate Screens'!W87,0)</f>
        <v>1632842</v>
      </c>
      <c r="E92" s="13">
        <f>ROUND(+'Aggregate Screens'!AN87,0)</f>
        <v>3877</v>
      </c>
      <c r="F92" s="11">
        <f t="shared" si="3"/>
        <v>421.16</v>
      </c>
      <c r="G92" s="10">
        <f>ROUND(+'Aggregate Screens'!W192,0)</f>
        <v>0</v>
      </c>
      <c r="H92" s="13">
        <f>ROUND(+'Aggregate Screens'!AN192,0)</f>
        <v>0</v>
      </c>
      <c r="I92" s="11" t="str">
        <f t="shared" si="4"/>
        <v/>
      </c>
      <c r="K92" s="12" t="str">
        <f t="shared" si="5"/>
        <v/>
      </c>
    </row>
    <row r="93" spans="2:11" x14ac:dyDescent="0.2">
      <c r="B93">
        <f>+'Aggregate Screens'!A88</f>
        <v>199</v>
      </c>
      <c r="C93" t="str">
        <f>+'Aggregate Screens'!B88</f>
        <v>TOPPENISH COMMUNITY HOSPITAL</v>
      </c>
      <c r="D93" s="10">
        <f>ROUND(+'Aggregate Screens'!W88,0)</f>
        <v>247067</v>
      </c>
      <c r="E93" s="13">
        <f>ROUND(+'Aggregate Screens'!AN88,0)</f>
        <v>2956</v>
      </c>
      <c r="F93" s="11">
        <f t="shared" si="3"/>
        <v>83.58</v>
      </c>
      <c r="G93" s="10">
        <f>ROUND(+'Aggregate Screens'!W193,0)</f>
        <v>230059</v>
      </c>
      <c r="H93" s="13">
        <f>ROUND(+'Aggregate Screens'!AN193,0)</f>
        <v>2554</v>
      </c>
      <c r="I93" s="11">
        <f t="shared" si="4"/>
        <v>90.08</v>
      </c>
      <c r="K93" s="12">
        <f t="shared" si="5"/>
        <v>7.7769801387891802E-2</v>
      </c>
    </row>
    <row r="94" spans="2:11" x14ac:dyDescent="0.2">
      <c r="B94">
        <f>+'Aggregate Screens'!A89</f>
        <v>201</v>
      </c>
      <c r="C94" t="str">
        <f>+'Aggregate Screens'!B89</f>
        <v>ST FRANCIS COMMUNITY HOSPITAL</v>
      </c>
      <c r="D94" s="10">
        <f>ROUND(+'Aggregate Screens'!W89,0)</f>
        <v>2699331</v>
      </c>
      <c r="E94" s="13">
        <f>ROUND(+'Aggregate Screens'!AN89,0)</f>
        <v>16708</v>
      </c>
      <c r="F94" s="11">
        <f t="shared" si="3"/>
        <v>161.56</v>
      </c>
      <c r="G94" s="10">
        <f>ROUND(+'Aggregate Screens'!W194,0)</f>
        <v>3015025</v>
      </c>
      <c r="H94" s="13">
        <f>ROUND(+'Aggregate Screens'!AN194,0)</f>
        <v>15975</v>
      </c>
      <c r="I94" s="11">
        <f t="shared" si="4"/>
        <v>188.73</v>
      </c>
      <c r="K94" s="12">
        <f t="shared" si="5"/>
        <v>0.1681728150532309</v>
      </c>
    </row>
    <row r="95" spans="2:11" x14ac:dyDescent="0.2">
      <c r="B95">
        <f>+'Aggregate Screens'!A90</f>
        <v>202</v>
      </c>
      <c r="C95" t="str">
        <f>+'Aggregate Screens'!B90</f>
        <v>REGIONAL HOSPITAL</v>
      </c>
      <c r="D95" s="10">
        <f>ROUND(+'Aggregate Screens'!W90,0)</f>
        <v>784565</v>
      </c>
      <c r="E95" s="13">
        <f>ROUND(+'Aggregate Screens'!AN90,0)</f>
        <v>694</v>
      </c>
      <c r="F95" s="11">
        <f t="shared" si="3"/>
        <v>1130.5</v>
      </c>
      <c r="G95" s="10">
        <f>ROUND(+'Aggregate Screens'!W195,0)</f>
        <v>703174</v>
      </c>
      <c r="H95" s="13">
        <f>ROUND(+'Aggregate Screens'!AN195,0)</f>
        <v>707</v>
      </c>
      <c r="I95" s="11">
        <f t="shared" si="4"/>
        <v>994.59</v>
      </c>
      <c r="K95" s="12">
        <f t="shared" si="5"/>
        <v>-0.12022114108801407</v>
      </c>
    </row>
    <row r="96" spans="2:11" x14ac:dyDescent="0.2">
      <c r="B96">
        <f>+'Aggregate Screens'!A91</f>
        <v>204</v>
      </c>
      <c r="C96" t="str">
        <f>+'Aggregate Screens'!B91</f>
        <v>SEATTLE CANCER CARE ALLIANCE</v>
      </c>
      <c r="D96" s="10">
        <f>ROUND(+'Aggregate Screens'!W91,0)</f>
        <v>3817013</v>
      </c>
      <c r="E96" s="13">
        <f>ROUND(+'Aggregate Screens'!AN91,0)</f>
        <v>14038</v>
      </c>
      <c r="F96" s="11">
        <f t="shared" si="3"/>
        <v>271.91000000000003</v>
      </c>
      <c r="G96" s="10">
        <f>ROUND(+'Aggregate Screens'!W196,0)</f>
        <v>4236275</v>
      </c>
      <c r="H96" s="13">
        <f>ROUND(+'Aggregate Screens'!AN196,0)</f>
        <v>13817</v>
      </c>
      <c r="I96" s="11">
        <f t="shared" si="4"/>
        <v>306.60000000000002</v>
      </c>
      <c r="K96" s="12">
        <f t="shared" si="5"/>
        <v>0.12757897833842069</v>
      </c>
    </row>
    <row r="97" spans="2:11" x14ac:dyDescent="0.2">
      <c r="B97">
        <f>+'Aggregate Screens'!A92</f>
        <v>205</v>
      </c>
      <c r="C97" t="str">
        <f>+'Aggregate Screens'!B92</f>
        <v>WENATCHEE VALLEY HOSPITAL</v>
      </c>
      <c r="D97" s="10">
        <f>ROUND(+'Aggregate Screens'!W92,0)</f>
        <v>0</v>
      </c>
      <c r="E97" s="13">
        <f>ROUND(+'Aggregate Screens'!AN92,0)</f>
        <v>0</v>
      </c>
      <c r="F97" s="11" t="str">
        <f t="shared" si="3"/>
        <v/>
      </c>
      <c r="G97" s="10">
        <f>ROUND(+'Aggregate Screens'!W197,0)</f>
        <v>1953</v>
      </c>
      <c r="H97" s="13">
        <f>ROUND(+'Aggregate Screens'!AN197,0)</f>
        <v>12549</v>
      </c>
      <c r="I97" s="11">
        <f t="shared" si="4"/>
        <v>0.16</v>
      </c>
      <c r="K97" s="12" t="str">
        <f t="shared" si="5"/>
        <v/>
      </c>
    </row>
    <row r="98" spans="2:11" x14ac:dyDescent="0.2">
      <c r="B98">
        <f>+'Aggregate Screens'!A93</f>
        <v>206</v>
      </c>
      <c r="C98" t="str">
        <f>+'Aggregate Screens'!B93</f>
        <v>PEACEHEALTH UNITED GENERAL MEDICAL CENTER</v>
      </c>
      <c r="D98" s="10">
        <f>ROUND(+'Aggregate Screens'!W93,0)</f>
        <v>402777</v>
      </c>
      <c r="E98" s="13">
        <f>ROUND(+'Aggregate Screens'!AN93,0)</f>
        <v>3520</v>
      </c>
      <c r="F98" s="11">
        <f t="shared" si="3"/>
        <v>114.43</v>
      </c>
      <c r="G98" s="10">
        <f>ROUND(+'Aggregate Screens'!W198,0)</f>
        <v>466817</v>
      </c>
      <c r="H98" s="13">
        <f>ROUND(+'Aggregate Screens'!AN198,0)</f>
        <v>3615</v>
      </c>
      <c r="I98" s="11">
        <f t="shared" si="4"/>
        <v>129.13</v>
      </c>
      <c r="K98" s="12">
        <f t="shared" si="5"/>
        <v>0.12846281569518481</v>
      </c>
    </row>
    <row r="99" spans="2:11" x14ac:dyDescent="0.2">
      <c r="B99">
        <f>+'Aggregate Screens'!A94</f>
        <v>207</v>
      </c>
      <c r="C99" t="str">
        <f>+'Aggregate Screens'!B94</f>
        <v>SKAGIT VALLEY HOSPITAL</v>
      </c>
      <c r="D99" s="10">
        <f>ROUND(+'Aggregate Screens'!W94,0)</f>
        <v>7539627</v>
      </c>
      <c r="E99" s="13">
        <f>ROUND(+'Aggregate Screens'!AN94,0)</f>
        <v>21062</v>
      </c>
      <c r="F99" s="11">
        <f t="shared" si="3"/>
        <v>357.97</v>
      </c>
      <c r="G99" s="10">
        <f>ROUND(+'Aggregate Screens'!W199,0)</f>
        <v>7748903</v>
      </c>
      <c r="H99" s="13">
        <f>ROUND(+'Aggregate Screens'!AN199,0)</f>
        <v>20806</v>
      </c>
      <c r="I99" s="11">
        <f t="shared" si="4"/>
        <v>372.44</v>
      </c>
      <c r="K99" s="12">
        <f t="shared" si="5"/>
        <v>4.0422381763834947E-2</v>
      </c>
    </row>
    <row r="100" spans="2:11" x14ac:dyDescent="0.2">
      <c r="B100">
        <f>+'Aggregate Screens'!A95</f>
        <v>208</v>
      </c>
      <c r="C100" t="str">
        <f>+'Aggregate Screens'!B95</f>
        <v>LEGACY SALMON CREEK HOSPITAL</v>
      </c>
      <c r="D100" s="10">
        <f>ROUND(+'Aggregate Screens'!W95,0)</f>
        <v>799616</v>
      </c>
      <c r="E100" s="13">
        <f>ROUND(+'Aggregate Screens'!AN95,0)</f>
        <v>18153</v>
      </c>
      <c r="F100" s="11">
        <f t="shared" si="3"/>
        <v>44.05</v>
      </c>
      <c r="G100" s="10">
        <f>ROUND(+'Aggregate Screens'!W200,0)</f>
        <v>677097</v>
      </c>
      <c r="H100" s="13">
        <f>ROUND(+'Aggregate Screens'!AN200,0)</f>
        <v>18334</v>
      </c>
      <c r="I100" s="11">
        <f t="shared" si="4"/>
        <v>36.93</v>
      </c>
      <c r="K100" s="12">
        <f t="shared" si="5"/>
        <v>-0.16163450624290576</v>
      </c>
    </row>
    <row r="101" spans="2:11" x14ac:dyDescent="0.2">
      <c r="B101">
        <f>+'Aggregate Screens'!A96</f>
        <v>209</v>
      </c>
      <c r="C101" t="str">
        <f>+'Aggregate Screens'!B96</f>
        <v>ST ANTHONY HOSPITAL</v>
      </c>
      <c r="D101" s="10">
        <f>ROUND(+'Aggregate Screens'!W96,0)</f>
        <v>1454783</v>
      </c>
      <c r="E101" s="13">
        <f>ROUND(+'Aggregate Screens'!AN96,0)</f>
        <v>9478</v>
      </c>
      <c r="F101" s="11">
        <f t="shared" si="3"/>
        <v>153.49</v>
      </c>
      <c r="G101" s="10">
        <f>ROUND(+'Aggregate Screens'!W201,0)</f>
        <v>1694877</v>
      </c>
      <c r="H101" s="13">
        <f>ROUND(+'Aggregate Screens'!AN201,0)</f>
        <v>9231</v>
      </c>
      <c r="I101" s="11">
        <f t="shared" si="4"/>
        <v>183.61</v>
      </c>
      <c r="K101" s="12">
        <f t="shared" si="5"/>
        <v>0.19623428236367202</v>
      </c>
    </row>
    <row r="102" spans="2:11" x14ac:dyDescent="0.2">
      <c r="B102">
        <f>+'Aggregate Screens'!A97</f>
        <v>210</v>
      </c>
      <c r="C102" t="str">
        <f>+'Aggregate Screens'!B97</f>
        <v>SWEDISH MEDICAL CENTER - ISSAQUAH CAMPUS</v>
      </c>
      <c r="D102" s="10">
        <f>ROUND(+'Aggregate Screens'!W97,0)</f>
        <v>3425671</v>
      </c>
      <c r="E102" s="13">
        <f>ROUND(+'Aggregate Screens'!AN97,0)</f>
        <v>10561</v>
      </c>
      <c r="F102" s="11">
        <f t="shared" si="3"/>
        <v>324.37</v>
      </c>
      <c r="G102" s="10">
        <f>ROUND(+'Aggregate Screens'!W202,0)</f>
        <v>2197686</v>
      </c>
      <c r="H102" s="13">
        <f>ROUND(+'Aggregate Screens'!AN202,0)</f>
        <v>12277</v>
      </c>
      <c r="I102" s="11">
        <f t="shared" si="4"/>
        <v>179.01</v>
      </c>
      <c r="K102" s="12">
        <f t="shared" si="5"/>
        <v>-0.44813022166044947</v>
      </c>
    </row>
    <row r="103" spans="2:11" x14ac:dyDescent="0.2">
      <c r="B103">
        <f>+'Aggregate Screens'!A98</f>
        <v>211</v>
      </c>
      <c r="C103" t="str">
        <f>+'Aggregate Screens'!B98</f>
        <v>PEACEHEALTH PEACE ISLAND MEDICAL CENTER</v>
      </c>
      <c r="D103" s="10">
        <f>ROUND(+'Aggregate Screens'!W98,0)</f>
        <v>0</v>
      </c>
      <c r="E103" s="13">
        <f>ROUND(+'Aggregate Screens'!AN98,0)</f>
        <v>0</v>
      </c>
      <c r="F103" s="11" t="str">
        <f t="shared" si="3"/>
        <v/>
      </c>
      <c r="G103" s="10">
        <f>ROUND(+'Aggregate Screens'!W203,0)</f>
        <v>60442</v>
      </c>
      <c r="H103" s="13">
        <f>ROUND(+'Aggregate Screens'!AN203,0)</f>
        <v>433</v>
      </c>
      <c r="I103" s="11">
        <f t="shared" si="4"/>
        <v>139.59</v>
      </c>
      <c r="K103" s="12" t="str">
        <f t="shared" si="5"/>
        <v/>
      </c>
    </row>
    <row r="104" spans="2:11" x14ac:dyDescent="0.2">
      <c r="B104">
        <f>+'Aggregate Screens'!A99</f>
        <v>904</v>
      </c>
      <c r="C104" t="str">
        <f>+'Aggregate Screens'!B99</f>
        <v>BHC FAIRFAX HOSPITAL</v>
      </c>
      <c r="D104" s="10">
        <f>ROUND(+'Aggregate Screens'!W99,0)</f>
        <v>418970</v>
      </c>
      <c r="E104" s="13">
        <f>ROUND(+'Aggregate Screens'!AN99,0)</f>
        <v>2399</v>
      </c>
      <c r="F104" s="11">
        <f t="shared" si="3"/>
        <v>174.64</v>
      </c>
      <c r="G104" s="10">
        <f>ROUND(+'Aggregate Screens'!W204,0)</f>
        <v>473971</v>
      </c>
      <c r="H104" s="13">
        <f>ROUND(+'Aggregate Screens'!AN204,0)</f>
        <v>2354</v>
      </c>
      <c r="I104" s="11">
        <f t="shared" si="4"/>
        <v>201.35</v>
      </c>
      <c r="K104" s="12">
        <f t="shared" si="5"/>
        <v>0.15294319743472284</v>
      </c>
    </row>
    <row r="105" spans="2:11" x14ac:dyDescent="0.2">
      <c r="B105">
        <f>+'Aggregate Screens'!A100</f>
        <v>915</v>
      </c>
      <c r="C105" t="str">
        <f>+'Aggregate Screens'!B100</f>
        <v>LOURDES COUNSELING CENTER</v>
      </c>
      <c r="D105" s="10">
        <f>ROUND(+'Aggregate Screens'!W100,0)</f>
        <v>101463</v>
      </c>
      <c r="E105" s="13">
        <f>ROUND(+'Aggregate Screens'!AN100,0)</f>
        <v>846</v>
      </c>
      <c r="F105" s="11">
        <f t="shared" si="3"/>
        <v>119.93</v>
      </c>
      <c r="G105" s="10">
        <f>ROUND(+'Aggregate Screens'!W205,0)</f>
        <v>98863</v>
      </c>
      <c r="H105" s="13">
        <f>ROUND(+'Aggregate Screens'!AN205,0)</f>
        <v>744</v>
      </c>
      <c r="I105" s="11">
        <f t="shared" si="4"/>
        <v>132.88</v>
      </c>
      <c r="K105" s="12">
        <f t="shared" si="5"/>
        <v>0.10797965479863247</v>
      </c>
    </row>
    <row r="106" spans="2:11" x14ac:dyDescent="0.2">
      <c r="B106">
        <f>+'Aggregate Screens'!A101</f>
        <v>919</v>
      </c>
      <c r="C106" t="str">
        <f>+'Aggregate Screens'!B101</f>
        <v>NAVOS</v>
      </c>
      <c r="D106" s="10">
        <f>ROUND(+'Aggregate Screens'!W101,0)</f>
        <v>3109</v>
      </c>
      <c r="E106" s="13">
        <f>ROUND(+'Aggregate Screens'!AN101,0)</f>
        <v>962</v>
      </c>
      <c r="F106" s="11">
        <f t="shared" si="3"/>
        <v>3.23</v>
      </c>
      <c r="G106" s="10">
        <f>ROUND(+'Aggregate Screens'!W206,0)</f>
        <v>3797</v>
      </c>
      <c r="H106" s="13">
        <f>ROUND(+'Aggregate Screens'!AN206,0)</f>
        <v>1090</v>
      </c>
      <c r="I106" s="11">
        <f t="shared" si="4"/>
        <v>3.48</v>
      </c>
      <c r="K106" s="12">
        <f t="shared" si="5"/>
        <v>7.7399380804953566E-2</v>
      </c>
    </row>
    <row r="107" spans="2:11" x14ac:dyDescent="0.2">
      <c r="B107">
        <f>+'Aggregate Screens'!A102</f>
        <v>921</v>
      </c>
      <c r="C107" t="str">
        <f>+'Aggregate Screens'!B102</f>
        <v>Cascade Behavioral Health</v>
      </c>
      <c r="D107" s="10">
        <f>ROUND(+'Aggregate Screens'!W102,0)</f>
        <v>0</v>
      </c>
      <c r="E107" s="13">
        <f>ROUND(+'Aggregate Screens'!AN102,0)</f>
        <v>0</v>
      </c>
      <c r="F107" s="11" t="str">
        <f t="shared" si="3"/>
        <v/>
      </c>
      <c r="G107" s="10">
        <f>ROUND(+'Aggregate Screens'!W207,0)</f>
        <v>1993</v>
      </c>
      <c r="H107" s="13">
        <f>ROUND(+'Aggregate Screens'!AN207,0)</f>
        <v>93</v>
      </c>
      <c r="I107" s="11">
        <f t="shared" si="4"/>
        <v>21.43</v>
      </c>
      <c r="K107" s="12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7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9.88671875" bestFit="1" customWidth="1"/>
    <col min="5" max="5" width="7.88671875" bestFit="1" customWidth="1"/>
    <col min="6" max="6" width="7.109375" bestFit="1" customWidth="1"/>
    <col min="7" max="7" width="9.88671875" bestFit="1" customWidth="1"/>
    <col min="8" max="8" width="7.88671875" bestFit="1" customWidth="1"/>
    <col min="9" max="9" width="7.109375" bestFit="1" customWidth="1"/>
    <col min="10" max="10" width="2.6640625" customWidth="1"/>
    <col min="11" max="11" width="9.109375" bestFit="1" customWidth="1"/>
  </cols>
  <sheetData>
    <row r="1" spans="1:11" x14ac:dyDescent="0.2">
      <c r="A1" s="9" t="s">
        <v>46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4"/>
      <c r="F2" s="2"/>
      <c r="K2" s="5" t="s">
        <v>71</v>
      </c>
    </row>
    <row r="3" spans="1:11" x14ac:dyDescent="0.2">
      <c r="A3" s="4"/>
      <c r="D3" s="3"/>
      <c r="F3" s="2"/>
      <c r="K3">
        <v>30</v>
      </c>
    </row>
    <row r="4" spans="1:11" x14ac:dyDescent="0.2">
      <c r="A4" s="7" t="s">
        <v>29</v>
      </c>
      <c r="B4" s="6"/>
      <c r="C4" s="6"/>
      <c r="D4" s="8"/>
      <c r="E4" s="7"/>
      <c r="F4" s="6"/>
      <c r="G4" s="6"/>
      <c r="H4" s="6"/>
      <c r="I4" s="6"/>
    </row>
    <row r="5" spans="1:11" x14ac:dyDescent="0.2">
      <c r="A5" s="7" t="s">
        <v>69</v>
      </c>
      <c r="B5" s="6"/>
      <c r="C5" s="6"/>
      <c r="D5" s="6"/>
      <c r="E5" s="7"/>
      <c r="F5" s="6"/>
      <c r="G5" s="6"/>
      <c r="H5" s="6"/>
      <c r="I5" s="6"/>
    </row>
    <row r="7" spans="1:11" x14ac:dyDescent="0.2">
      <c r="E7" s="77">
        <f>ROUND(+'Aggregate Screens'!C5,0)</f>
        <v>2012</v>
      </c>
      <c r="F7" s="5">
        <f>+E7</f>
        <v>2012</v>
      </c>
      <c r="G7" s="5"/>
      <c r="H7" s="2">
        <f>+F7+1</f>
        <v>2013</v>
      </c>
      <c r="I7" s="5">
        <f>+H7</f>
        <v>2013</v>
      </c>
    </row>
    <row r="8" spans="1:11" x14ac:dyDescent="0.2">
      <c r="A8" s="5"/>
      <c r="B8" s="5"/>
      <c r="C8" s="5"/>
      <c r="D8" s="2" t="s">
        <v>47</v>
      </c>
      <c r="F8" s="14" t="s">
        <v>182</v>
      </c>
      <c r="G8" s="2" t="s">
        <v>47</v>
      </c>
      <c r="I8" s="14" t="s">
        <v>182</v>
      </c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43</v>
      </c>
      <c r="E9" s="2" t="s">
        <v>3</v>
      </c>
      <c r="F9" s="2" t="s">
        <v>3</v>
      </c>
      <c r="G9" s="2" t="s">
        <v>43</v>
      </c>
      <c r="H9" s="2" t="s">
        <v>3</v>
      </c>
      <c r="I9" s="2" t="s">
        <v>3</v>
      </c>
      <c r="K9" s="5" t="s">
        <v>181</v>
      </c>
    </row>
    <row r="10" spans="1:11" x14ac:dyDescent="0.2">
      <c r="B10">
        <f>+'Aggregate Screens'!A5</f>
        <v>1</v>
      </c>
      <c r="C10" t="str">
        <f>+'Aggregate Screens'!B5</f>
        <v>SWEDISH MEDICAL CENTER - FIRST HILL</v>
      </c>
      <c r="D10" s="10">
        <f>ROUND(+'Aggregate Screens'!Z5,0)</f>
        <v>13057590</v>
      </c>
      <c r="E10" s="13">
        <f>ROUND(+'Aggregate Screens'!AN5,0)</f>
        <v>69385</v>
      </c>
      <c r="F10" s="11">
        <f>IF(D10=0,"",IF(E10=0,"",ROUND(D10/E10,2)))</f>
        <v>188.19</v>
      </c>
      <c r="G10" s="10">
        <f>ROUND(+'Aggregate Screens'!Z110,0)</f>
        <v>15788276</v>
      </c>
      <c r="H10" s="13">
        <f>ROUND(+'Aggregate Screens'!AN110,0)</f>
        <v>67759</v>
      </c>
      <c r="I10" s="11">
        <f>IF(G10=0,"",IF(H10=0,"",ROUND(G10/H10,2)))</f>
        <v>233.01</v>
      </c>
      <c r="K10" s="12">
        <f>IF(D10=0,"",IF(E10=0,"",IF(G10=0,"",IF(H10=0,"",+I10/F10-1))))</f>
        <v>0.23816355810616918</v>
      </c>
    </row>
    <row r="11" spans="1:11" x14ac:dyDescent="0.2">
      <c r="B11">
        <f>+'Aggregate Screens'!A6</f>
        <v>3</v>
      </c>
      <c r="C11" t="str">
        <f>+'Aggregate Screens'!B6</f>
        <v>SWEDISH MEDICAL CENTER - CHERRY HILL</v>
      </c>
      <c r="D11" s="10">
        <f>ROUND(+'Aggregate Screens'!Z6,0)</f>
        <v>2896688</v>
      </c>
      <c r="E11" s="13">
        <f>ROUND(+'Aggregate Screens'!AN6,0)</f>
        <v>24129</v>
      </c>
      <c r="F11" s="11">
        <f t="shared" ref="F11:F74" si="0">IF(D11=0,"",IF(E11=0,"",ROUND(D11/E11,2)))</f>
        <v>120.05</v>
      </c>
      <c r="G11" s="10">
        <f>ROUND(+'Aggregate Screens'!Z111,0)</f>
        <v>2545700</v>
      </c>
      <c r="H11" s="13">
        <f>ROUND(+'Aggregate Screens'!AN111,0)</f>
        <v>28415</v>
      </c>
      <c r="I11" s="11">
        <f t="shared" ref="I11:I74" si="1">IF(G11=0,"",IF(H11=0,"",ROUND(G11/H11,2)))</f>
        <v>89.59</v>
      </c>
      <c r="K11" s="12">
        <f t="shared" ref="K11:K74" si="2">IF(D11=0,"",IF(E11=0,"",IF(G11=0,"",IF(H11=0,"",+I11/F11-1))))</f>
        <v>-0.25372761349437734</v>
      </c>
    </row>
    <row r="12" spans="1:11" x14ac:dyDescent="0.2">
      <c r="B12">
        <f>+'Aggregate Screens'!A7</f>
        <v>8</v>
      </c>
      <c r="C12" t="str">
        <f>+'Aggregate Screens'!B7</f>
        <v>KLICKITAT VALLEY HEALTH</v>
      </c>
      <c r="D12" s="10">
        <f>ROUND(+'Aggregate Screens'!Z7,0)</f>
        <v>384813</v>
      </c>
      <c r="E12" s="13">
        <f>ROUND(+'Aggregate Screens'!AN7,0)</f>
        <v>1777</v>
      </c>
      <c r="F12" s="11">
        <f t="shared" si="0"/>
        <v>216.55</v>
      </c>
      <c r="G12" s="10">
        <f>ROUND(+'Aggregate Screens'!Z112,0)</f>
        <v>351053</v>
      </c>
      <c r="H12" s="13">
        <f>ROUND(+'Aggregate Screens'!AN112,0)</f>
        <v>1281</v>
      </c>
      <c r="I12" s="11">
        <f t="shared" si="1"/>
        <v>274.05</v>
      </c>
      <c r="K12" s="12">
        <f t="shared" si="2"/>
        <v>0.26552759178018936</v>
      </c>
    </row>
    <row r="13" spans="1:11" x14ac:dyDescent="0.2">
      <c r="B13">
        <f>+'Aggregate Screens'!A8</f>
        <v>10</v>
      </c>
      <c r="C13" t="str">
        <f>+'Aggregate Screens'!B8</f>
        <v>VIRGINIA MASON MEDICAL CENTER</v>
      </c>
      <c r="D13" s="10">
        <f>ROUND(+'Aggregate Screens'!Z8,0)</f>
        <v>10976524</v>
      </c>
      <c r="E13" s="13">
        <f>ROUND(+'Aggregate Screens'!AN8,0)</f>
        <v>72231</v>
      </c>
      <c r="F13" s="11">
        <f t="shared" si="0"/>
        <v>151.96</v>
      </c>
      <c r="G13" s="10">
        <f>ROUND(+'Aggregate Screens'!Z113,0)</f>
        <v>15405607</v>
      </c>
      <c r="H13" s="13">
        <f>ROUND(+'Aggregate Screens'!AN113,0)</f>
        <v>70317</v>
      </c>
      <c r="I13" s="11">
        <f t="shared" si="1"/>
        <v>219.09</v>
      </c>
      <c r="K13" s="12">
        <f t="shared" si="2"/>
        <v>0.44176098973414057</v>
      </c>
    </row>
    <row r="14" spans="1:11" x14ac:dyDescent="0.2">
      <c r="B14">
        <f>+'Aggregate Screens'!A9</f>
        <v>14</v>
      </c>
      <c r="C14" t="str">
        <f>+'Aggregate Screens'!B9</f>
        <v>SEATTLE CHILDRENS HOSPITAL</v>
      </c>
      <c r="D14" s="10">
        <f>ROUND(+'Aggregate Screens'!Z9,0)</f>
        <v>17053492</v>
      </c>
      <c r="E14" s="13">
        <f>ROUND(+'Aggregate Screens'!AN9,0)</f>
        <v>30610</v>
      </c>
      <c r="F14" s="11">
        <f t="shared" si="0"/>
        <v>557.12</v>
      </c>
      <c r="G14" s="10">
        <f>ROUND(+'Aggregate Screens'!Z114,0)</f>
        <v>19190462</v>
      </c>
      <c r="H14" s="13">
        <f>ROUND(+'Aggregate Screens'!AN114,0)</f>
        <v>31340</v>
      </c>
      <c r="I14" s="11">
        <f t="shared" si="1"/>
        <v>612.33000000000004</v>
      </c>
      <c r="K14" s="12">
        <f t="shared" si="2"/>
        <v>9.9098937392303243E-2</v>
      </c>
    </row>
    <row r="15" spans="1:11" x14ac:dyDescent="0.2">
      <c r="B15">
        <f>+'Aggregate Screens'!A10</f>
        <v>20</v>
      </c>
      <c r="C15" t="str">
        <f>+'Aggregate Screens'!B10</f>
        <v>GROUP HEALTH CENTRAL HOSPITAL</v>
      </c>
      <c r="D15" s="10">
        <f>ROUND(+'Aggregate Screens'!Z10,0)</f>
        <v>0</v>
      </c>
      <c r="E15" s="13">
        <f>ROUND(+'Aggregate Screens'!AN10,0)</f>
        <v>1260</v>
      </c>
      <c r="F15" s="11" t="str">
        <f t="shared" si="0"/>
        <v/>
      </c>
      <c r="G15" s="10">
        <f>ROUND(+'Aggregate Screens'!Z115,0)</f>
        <v>0</v>
      </c>
      <c r="H15" s="13">
        <f>ROUND(+'Aggregate Screens'!AN115,0)</f>
        <v>1104</v>
      </c>
      <c r="I15" s="11" t="str">
        <f t="shared" si="1"/>
        <v/>
      </c>
      <c r="K15" s="12" t="str">
        <f t="shared" si="2"/>
        <v/>
      </c>
    </row>
    <row r="16" spans="1:11" x14ac:dyDescent="0.2">
      <c r="B16">
        <f>+'Aggregate Screens'!A11</f>
        <v>21</v>
      </c>
      <c r="C16" t="str">
        <f>+'Aggregate Screens'!B11</f>
        <v>NEWPORT HOSPITAL AND HEALTH SERVICES</v>
      </c>
      <c r="D16" s="10">
        <f>ROUND(+'Aggregate Screens'!Z11,0)</f>
        <v>43301</v>
      </c>
      <c r="E16" s="13">
        <f>ROUND(+'Aggregate Screens'!AN11,0)</f>
        <v>1991</v>
      </c>
      <c r="F16" s="11">
        <f t="shared" si="0"/>
        <v>21.75</v>
      </c>
      <c r="G16" s="10">
        <f>ROUND(+'Aggregate Screens'!Z116,0)</f>
        <v>28816</v>
      </c>
      <c r="H16" s="13">
        <f>ROUND(+'Aggregate Screens'!AN116,0)</f>
        <v>1924</v>
      </c>
      <c r="I16" s="11">
        <f t="shared" si="1"/>
        <v>14.98</v>
      </c>
      <c r="K16" s="12">
        <f t="shared" si="2"/>
        <v>-0.3112643678160919</v>
      </c>
    </row>
    <row r="17" spans="2:11" x14ac:dyDescent="0.2">
      <c r="B17">
        <f>+'Aggregate Screens'!A12</f>
        <v>22</v>
      </c>
      <c r="C17" t="str">
        <f>+'Aggregate Screens'!B12</f>
        <v>LOURDES MEDICAL CENTER</v>
      </c>
      <c r="D17" s="10">
        <f>ROUND(+'Aggregate Screens'!Z12,0)</f>
        <v>460354</v>
      </c>
      <c r="E17" s="13">
        <f>ROUND(+'Aggregate Screens'!AN12,0)</f>
        <v>5695</v>
      </c>
      <c r="F17" s="11">
        <f t="shared" si="0"/>
        <v>80.83</v>
      </c>
      <c r="G17" s="10">
        <f>ROUND(+'Aggregate Screens'!Z117,0)</f>
        <v>425013</v>
      </c>
      <c r="H17" s="13">
        <f>ROUND(+'Aggregate Screens'!AN117,0)</f>
        <v>7861</v>
      </c>
      <c r="I17" s="11">
        <f t="shared" si="1"/>
        <v>54.07</v>
      </c>
      <c r="K17" s="12">
        <f t="shared" si="2"/>
        <v>-0.33106519856488925</v>
      </c>
    </row>
    <row r="18" spans="2:11" x14ac:dyDescent="0.2">
      <c r="B18">
        <f>+'Aggregate Screens'!A13</f>
        <v>23</v>
      </c>
      <c r="C18" t="str">
        <f>+'Aggregate Screens'!B13</f>
        <v>THREE RIVERS HOSPITAL</v>
      </c>
      <c r="D18" s="10">
        <f>ROUND(+'Aggregate Screens'!Z13,0)</f>
        <v>133870</v>
      </c>
      <c r="E18" s="13">
        <f>ROUND(+'Aggregate Screens'!AN13,0)</f>
        <v>875</v>
      </c>
      <c r="F18" s="11">
        <f t="shared" si="0"/>
        <v>152.99</v>
      </c>
      <c r="G18" s="10">
        <f>ROUND(+'Aggregate Screens'!Z118,0)</f>
        <v>118238</v>
      </c>
      <c r="H18" s="13">
        <f>ROUND(+'Aggregate Screens'!AN118,0)</f>
        <v>943</v>
      </c>
      <c r="I18" s="11">
        <f t="shared" si="1"/>
        <v>125.38</v>
      </c>
      <c r="K18" s="12">
        <f t="shared" si="2"/>
        <v>-0.18046931171972036</v>
      </c>
    </row>
    <row r="19" spans="2:11" x14ac:dyDescent="0.2">
      <c r="B19">
        <f>+'Aggregate Screens'!A14</f>
        <v>26</v>
      </c>
      <c r="C19" t="str">
        <f>+'Aggregate Screens'!B14</f>
        <v>PEACEHEALTH ST JOHN MEDICAL CENTER</v>
      </c>
      <c r="D19" s="10">
        <f>ROUND(+'Aggregate Screens'!Z14,0)</f>
        <v>2108707</v>
      </c>
      <c r="E19" s="13">
        <f>ROUND(+'Aggregate Screens'!AN14,0)</f>
        <v>22828</v>
      </c>
      <c r="F19" s="11">
        <f t="shared" si="0"/>
        <v>92.37</v>
      </c>
      <c r="G19" s="10">
        <f>ROUND(+'Aggregate Screens'!Z119,0)</f>
        <v>1877873</v>
      </c>
      <c r="H19" s="13">
        <f>ROUND(+'Aggregate Screens'!AN119,0)</f>
        <v>21531</v>
      </c>
      <c r="I19" s="11">
        <f t="shared" si="1"/>
        <v>87.22</v>
      </c>
      <c r="K19" s="12">
        <f t="shared" si="2"/>
        <v>-5.5754032694597888E-2</v>
      </c>
    </row>
    <row r="20" spans="2:11" x14ac:dyDescent="0.2">
      <c r="B20">
        <f>+'Aggregate Screens'!A15</f>
        <v>29</v>
      </c>
      <c r="C20" t="str">
        <f>+'Aggregate Screens'!B15</f>
        <v>HARBORVIEW MEDICAL CENTER</v>
      </c>
      <c r="D20" s="10">
        <f>ROUND(+'Aggregate Screens'!Z15,0)</f>
        <v>224000</v>
      </c>
      <c r="E20" s="13">
        <f>ROUND(+'Aggregate Screens'!AN15,0)</f>
        <v>43704</v>
      </c>
      <c r="F20" s="11">
        <f t="shared" si="0"/>
        <v>5.13</v>
      </c>
      <c r="G20" s="10">
        <f>ROUND(+'Aggregate Screens'!Z120,0)</f>
        <v>217000</v>
      </c>
      <c r="H20" s="13">
        <f>ROUND(+'Aggregate Screens'!AN120,0)</f>
        <v>42448</v>
      </c>
      <c r="I20" s="11">
        <f t="shared" si="1"/>
        <v>5.1100000000000003</v>
      </c>
      <c r="K20" s="12">
        <f t="shared" si="2"/>
        <v>-3.8986354775827348E-3</v>
      </c>
    </row>
    <row r="21" spans="2:11" x14ac:dyDescent="0.2">
      <c r="B21">
        <f>+'Aggregate Screens'!A16</f>
        <v>32</v>
      </c>
      <c r="C21" t="str">
        <f>+'Aggregate Screens'!B16</f>
        <v>ST JOSEPH MEDICAL CENTER</v>
      </c>
      <c r="D21" s="10">
        <f>ROUND(+'Aggregate Screens'!Z16,0)</f>
        <v>774930</v>
      </c>
      <c r="E21" s="13">
        <f>ROUND(+'Aggregate Screens'!AN16,0)</f>
        <v>45992</v>
      </c>
      <c r="F21" s="11">
        <f t="shared" si="0"/>
        <v>16.850000000000001</v>
      </c>
      <c r="G21" s="10">
        <f>ROUND(+'Aggregate Screens'!Z121,0)</f>
        <v>274410</v>
      </c>
      <c r="H21" s="13">
        <f>ROUND(+'Aggregate Screens'!AN121,0)</f>
        <v>43782</v>
      </c>
      <c r="I21" s="11">
        <f t="shared" si="1"/>
        <v>6.27</v>
      </c>
      <c r="K21" s="12">
        <f t="shared" si="2"/>
        <v>-0.62789317507418407</v>
      </c>
    </row>
    <row r="22" spans="2:11" x14ac:dyDescent="0.2">
      <c r="B22">
        <f>+'Aggregate Screens'!A17</f>
        <v>35</v>
      </c>
      <c r="C22" t="str">
        <f>+'Aggregate Screens'!B17</f>
        <v>ST ELIZABETH HOSPITAL</v>
      </c>
      <c r="D22" s="10">
        <f>ROUND(+'Aggregate Screens'!Z17,0)</f>
        <v>840399</v>
      </c>
      <c r="E22" s="13">
        <f>ROUND(+'Aggregate Screens'!AN17,0)</f>
        <v>3807</v>
      </c>
      <c r="F22" s="11">
        <f t="shared" si="0"/>
        <v>220.75</v>
      </c>
      <c r="G22" s="10">
        <f>ROUND(+'Aggregate Screens'!Z122,0)</f>
        <v>812726</v>
      </c>
      <c r="H22" s="13">
        <f>ROUND(+'Aggregate Screens'!AN122,0)</f>
        <v>3457</v>
      </c>
      <c r="I22" s="11">
        <f t="shared" si="1"/>
        <v>235.1</v>
      </c>
      <c r="K22" s="12">
        <f t="shared" si="2"/>
        <v>6.5005662514156182E-2</v>
      </c>
    </row>
    <row r="23" spans="2:11" x14ac:dyDescent="0.2">
      <c r="B23">
        <f>+'Aggregate Screens'!A18</f>
        <v>37</v>
      </c>
      <c r="C23" t="str">
        <f>+'Aggregate Screens'!B18</f>
        <v>DEACONESS HOSPITAL</v>
      </c>
      <c r="D23" s="10">
        <f>ROUND(+'Aggregate Screens'!Z18,0)</f>
        <v>17425296</v>
      </c>
      <c r="E23" s="13">
        <f>ROUND(+'Aggregate Screens'!AN18,0)</f>
        <v>24589</v>
      </c>
      <c r="F23" s="11">
        <f t="shared" si="0"/>
        <v>708.66</v>
      </c>
      <c r="G23" s="10">
        <f>ROUND(+'Aggregate Screens'!Z123,0)</f>
        <v>18662552</v>
      </c>
      <c r="H23" s="13">
        <f>ROUND(+'Aggregate Screens'!AN123,0)</f>
        <v>23505</v>
      </c>
      <c r="I23" s="11">
        <f t="shared" si="1"/>
        <v>793.98</v>
      </c>
      <c r="K23" s="12">
        <f t="shared" si="2"/>
        <v>0.12039624079248168</v>
      </c>
    </row>
    <row r="24" spans="2:11" x14ac:dyDescent="0.2">
      <c r="B24">
        <f>+'Aggregate Screens'!A19</f>
        <v>38</v>
      </c>
      <c r="C24" t="str">
        <f>+'Aggregate Screens'!B19</f>
        <v>OLYMPIC MEDICAL CENTER</v>
      </c>
      <c r="D24" s="10">
        <f>ROUND(+'Aggregate Screens'!Z19,0)</f>
        <v>95995</v>
      </c>
      <c r="E24" s="13">
        <f>ROUND(+'Aggregate Screens'!AN19,0)</f>
        <v>12477</v>
      </c>
      <c r="F24" s="11">
        <f t="shared" si="0"/>
        <v>7.69</v>
      </c>
      <c r="G24" s="10">
        <f>ROUND(+'Aggregate Screens'!Z124,0)</f>
        <v>0</v>
      </c>
      <c r="H24" s="13">
        <f>ROUND(+'Aggregate Screens'!AN124,0)</f>
        <v>12980</v>
      </c>
      <c r="I24" s="11" t="str">
        <f t="shared" si="1"/>
        <v/>
      </c>
      <c r="K24" s="12" t="str">
        <f t="shared" si="2"/>
        <v/>
      </c>
    </row>
    <row r="25" spans="2:11" x14ac:dyDescent="0.2">
      <c r="B25">
        <f>+'Aggregate Screens'!A20</f>
        <v>39</v>
      </c>
      <c r="C25" t="str">
        <f>+'Aggregate Screens'!B20</f>
        <v>TRIOS HEALTH</v>
      </c>
      <c r="D25" s="10">
        <f>ROUND(+'Aggregate Screens'!Z20,0)</f>
        <v>1117003</v>
      </c>
      <c r="E25" s="13">
        <f>ROUND(+'Aggregate Screens'!AN20,0)</f>
        <v>13397</v>
      </c>
      <c r="F25" s="11">
        <f t="shared" si="0"/>
        <v>83.38</v>
      </c>
      <c r="G25" s="10">
        <f>ROUND(+'Aggregate Screens'!Z125,0)</f>
        <v>1092944</v>
      </c>
      <c r="H25" s="13">
        <f>ROUND(+'Aggregate Screens'!AN125,0)</f>
        <v>13307</v>
      </c>
      <c r="I25" s="11">
        <f t="shared" si="1"/>
        <v>82.13</v>
      </c>
      <c r="K25" s="12">
        <f t="shared" si="2"/>
        <v>-1.4991604701367289E-2</v>
      </c>
    </row>
    <row r="26" spans="2:11" x14ac:dyDescent="0.2">
      <c r="B26">
        <f>+'Aggregate Screens'!A21</f>
        <v>43</v>
      </c>
      <c r="C26" t="str">
        <f>+'Aggregate Screens'!B21</f>
        <v>WALLA WALLA GENERAL HOSPITAL</v>
      </c>
      <c r="D26" s="10">
        <f>ROUND(+'Aggregate Screens'!Z21,0)</f>
        <v>0</v>
      </c>
      <c r="E26" s="13">
        <f>ROUND(+'Aggregate Screens'!AN21,0)</f>
        <v>0</v>
      </c>
      <c r="F26" s="11" t="str">
        <f t="shared" si="0"/>
        <v/>
      </c>
      <c r="G26" s="10">
        <f>ROUND(+'Aggregate Screens'!Z126,0)</f>
        <v>0</v>
      </c>
      <c r="H26" s="13">
        <f>ROUND(+'Aggregate Screens'!AN126,0)</f>
        <v>0</v>
      </c>
      <c r="I26" s="11" t="str">
        <f t="shared" si="1"/>
        <v/>
      </c>
      <c r="K26" s="12" t="str">
        <f t="shared" si="2"/>
        <v/>
      </c>
    </row>
    <row r="27" spans="2:11" x14ac:dyDescent="0.2">
      <c r="B27">
        <f>+'Aggregate Screens'!A22</f>
        <v>45</v>
      </c>
      <c r="C27" t="str">
        <f>+'Aggregate Screens'!B22</f>
        <v>COLUMBIA BASIN HOSPITAL</v>
      </c>
      <c r="D27" s="10">
        <f>ROUND(+'Aggregate Screens'!Z22,0)</f>
        <v>476157</v>
      </c>
      <c r="E27" s="13">
        <f>ROUND(+'Aggregate Screens'!AN22,0)</f>
        <v>1016</v>
      </c>
      <c r="F27" s="11">
        <f t="shared" si="0"/>
        <v>468.66</v>
      </c>
      <c r="G27" s="10">
        <f>ROUND(+'Aggregate Screens'!Z127,0)</f>
        <v>308303</v>
      </c>
      <c r="H27" s="13">
        <f>ROUND(+'Aggregate Screens'!AN127,0)</f>
        <v>1075</v>
      </c>
      <c r="I27" s="11">
        <f t="shared" si="1"/>
        <v>286.79000000000002</v>
      </c>
      <c r="K27" s="12">
        <f t="shared" si="2"/>
        <v>-0.38806384159091878</v>
      </c>
    </row>
    <row r="28" spans="2:11" x14ac:dyDescent="0.2">
      <c r="B28">
        <f>+'Aggregate Screens'!A23</f>
        <v>46</v>
      </c>
      <c r="C28" t="str">
        <f>+'Aggregate Screens'!B23</f>
        <v>PMH MEDICAL CENTER</v>
      </c>
      <c r="D28" s="10">
        <f>ROUND(+'Aggregate Screens'!Z23,0)</f>
        <v>0</v>
      </c>
      <c r="E28" s="13">
        <f>ROUND(+'Aggregate Screens'!AN23,0)</f>
        <v>2055</v>
      </c>
      <c r="F28" s="11" t="str">
        <f t="shared" si="0"/>
        <v/>
      </c>
      <c r="G28" s="10">
        <f>ROUND(+'Aggregate Screens'!Z128,0)</f>
        <v>0</v>
      </c>
      <c r="H28" s="13">
        <f>ROUND(+'Aggregate Screens'!AN128,0)</f>
        <v>2094</v>
      </c>
      <c r="I28" s="11" t="str">
        <f t="shared" si="1"/>
        <v/>
      </c>
      <c r="K28" s="12" t="str">
        <f t="shared" si="2"/>
        <v/>
      </c>
    </row>
    <row r="29" spans="2:11" x14ac:dyDescent="0.2">
      <c r="B29">
        <f>+'Aggregate Screens'!A24</f>
        <v>50</v>
      </c>
      <c r="C29" t="str">
        <f>+'Aggregate Screens'!B24</f>
        <v>PROVIDENCE ST MARY MEDICAL CENTER</v>
      </c>
      <c r="D29" s="10">
        <f>ROUND(+'Aggregate Screens'!Z24,0)</f>
        <v>904676</v>
      </c>
      <c r="E29" s="13">
        <f>ROUND(+'Aggregate Screens'!AN24,0)</f>
        <v>23451</v>
      </c>
      <c r="F29" s="11">
        <f t="shared" si="0"/>
        <v>38.58</v>
      </c>
      <c r="G29" s="10">
        <f>ROUND(+'Aggregate Screens'!Z129,0)</f>
        <v>935084</v>
      </c>
      <c r="H29" s="13">
        <f>ROUND(+'Aggregate Screens'!AN129,0)</f>
        <v>9836</v>
      </c>
      <c r="I29" s="11">
        <f t="shared" si="1"/>
        <v>95.07</v>
      </c>
      <c r="K29" s="12">
        <f t="shared" si="2"/>
        <v>1.4642301710730949</v>
      </c>
    </row>
    <row r="30" spans="2:11" x14ac:dyDescent="0.2">
      <c r="B30">
        <f>+'Aggregate Screens'!A25</f>
        <v>54</v>
      </c>
      <c r="C30" t="str">
        <f>+'Aggregate Screens'!B25</f>
        <v>FORKS COMMUNITY HOSPITAL</v>
      </c>
      <c r="D30" s="10">
        <f>ROUND(+'Aggregate Screens'!Z25,0)</f>
        <v>0</v>
      </c>
      <c r="E30" s="13">
        <f>ROUND(+'Aggregate Screens'!AN25,0)</f>
        <v>0</v>
      </c>
      <c r="F30" s="11" t="str">
        <f t="shared" si="0"/>
        <v/>
      </c>
      <c r="G30" s="10">
        <f>ROUND(+'Aggregate Screens'!Z130,0)</f>
        <v>0</v>
      </c>
      <c r="H30" s="13">
        <f>ROUND(+'Aggregate Screens'!AN130,0)</f>
        <v>0</v>
      </c>
      <c r="I30" s="11" t="str">
        <f t="shared" si="1"/>
        <v/>
      </c>
      <c r="K30" s="12" t="str">
        <f t="shared" si="2"/>
        <v/>
      </c>
    </row>
    <row r="31" spans="2:11" x14ac:dyDescent="0.2">
      <c r="B31">
        <f>+'Aggregate Screens'!A26</f>
        <v>56</v>
      </c>
      <c r="C31" t="str">
        <f>+'Aggregate Screens'!B26</f>
        <v>WILLAPA HARBOR HOSPITAL</v>
      </c>
      <c r="D31" s="10">
        <f>ROUND(+'Aggregate Screens'!Z26,0)</f>
        <v>188639</v>
      </c>
      <c r="E31" s="13">
        <f>ROUND(+'Aggregate Screens'!AN26,0)</f>
        <v>1945</v>
      </c>
      <c r="F31" s="11">
        <f t="shared" si="0"/>
        <v>96.99</v>
      </c>
      <c r="G31" s="10">
        <f>ROUND(+'Aggregate Screens'!Z131,0)</f>
        <v>138346</v>
      </c>
      <c r="H31" s="13">
        <f>ROUND(+'Aggregate Screens'!AN131,0)</f>
        <v>1010</v>
      </c>
      <c r="I31" s="11">
        <f t="shared" si="1"/>
        <v>136.97999999999999</v>
      </c>
      <c r="K31" s="12">
        <f t="shared" si="2"/>
        <v>0.41231054747912155</v>
      </c>
    </row>
    <row r="32" spans="2:11" x14ac:dyDescent="0.2">
      <c r="B32">
        <f>+'Aggregate Screens'!A27</f>
        <v>58</v>
      </c>
      <c r="C32" t="str">
        <f>+'Aggregate Screens'!B27</f>
        <v>YAKIMA VALLEY MEMORIAL HOSPITAL</v>
      </c>
      <c r="D32" s="10">
        <f>ROUND(+'Aggregate Screens'!Z27,0)</f>
        <v>2795993</v>
      </c>
      <c r="E32" s="13">
        <f>ROUND(+'Aggregate Screens'!AN27,0)</f>
        <v>34726</v>
      </c>
      <c r="F32" s="11">
        <f t="shared" si="0"/>
        <v>80.52</v>
      </c>
      <c r="G32" s="10">
        <f>ROUND(+'Aggregate Screens'!Z132,0)</f>
        <v>2639555</v>
      </c>
      <c r="H32" s="13">
        <f>ROUND(+'Aggregate Screens'!AN132,0)</f>
        <v>33150</v>
      </c>
      <c r="I32" s="11">
        <f t="shared" si="1"/>
        <v>79.62</v>
      </c>
      <c r="K32" s="12">
        <f t="shared" si="2"/>
        <v>-1.1177347242920854E-2</v>
      </c>
    </row>
    <row r="33" spans="2:11" x14ac:dyDescent="0.2">
      <c r="B33">
        <f>+'Aggregate Screens'!A28</f>
        <v>63</v>
      </c>
      <c r="C33" t="str">
        <f>+'Aggregate Screens'!B28</f>
        <v>GRAYS HARBOR COMMUNITY HOSPITAL</v>
      </c>
      <c r="D33" s="10">
        <f>ROUND(+'Aggregate Screens'!Z28,0)</f>
        <v>2124337</v>
      </c>
      <c r="E33" s="13">
        <f>ROUND(+'Aggregate Screens'!AN28,0)</f>
        <v>11451</v>
      </c>
      <c r="F33" s="11">
        <f t="shared" si="0"/>
        <v>185.52</v>
      </c>
      <c r="G33" s="10">
        <f>ROUND(+'Aggregate Screens'!Z133,0)</f>
        <v>1714339</v>
      </c>
      <c r="H33" s="13">
        <f>ROUND(+'Aggregate Screens'!AN133,0)</f>
        <v>10592</v>
      </c>
      <c r="I33" s="11">
        <f t="shared" si="1"/>
        <v>161.85</v>
      </c>
      <c r="K33" s="12">
        <f t="shared" si="2"/>
        <v>-0.12758732212160417</v>
      </c>
    </row>
    <row r="34" spans="2:11" x14ac:dyDescent="0.2">
      <c r="B34">
        <f>+'Aggregate Screens'!A29</f>
        <v>78</v>
      </c>
      <c r="C34" t="str">
        <f>+'Aggregate Screens'!B29</f>
        <v>SAMARITAN HEALTHCARE</v>
      </c>
      <c r="D34" s="10">
        <f>ROUND(+'Aggregate Screens'!Z29,0)</f>
        <v>1121571</v>
      </c>
      <c r="E34" s="13">
        <f>ROUND(+'Aggregate Screens'!AN29,0)</f>
        <v>5725</v>
      </c>
      <c r="F34" s="11">
        <f t="shared" si="0"/>
        <v>195.91</v>
      </c>
      <c r="G34" s="10">
        <f>ROUND(+'Aggregate Screens'!Z134,0)</f>
        <v>821803</v>
      </c>
      <c r="H34" s="13">
        <f>ROUND(+'Aggregate Screens'!AN134,0)</f>
        <v>5653</v>
      </c>
      <c r="I34" s="11">
        <f t="shared" si="1"/>
        <v>145.37</v>
      </c>
      <c r="K34" s="12">
        <f t="shared" si="2"/>
        <v>-0.25797560104129447</v>
      </c>
    </row>
    <row r="35" spans="2:11" x14ac:dyDescent="0.2">
      <c r="B35">
        <f>+'Aggregate Screens'!A30</f>
        <v>79</v>
      </c>
      <c r="C35" t="str">
        <f>+'Aggregate Screens'!B30</f>
        <v>OCEAN BEACH HOSPITAL</v>
      </c>
      <c r="D35" s="10">
        <f>ROUND(+'Aggregate Screens'!Z30,0)</f>
        <v>0</v>
      </c>
      <c r="E35" s="13">
        <f>ROUND(+'Aggregate Screens'!AN30,0)</f>
        <v>0</v>
      </c>
      <c r="F35" s="11" t="str">
        <f t="shared" si="0"/>
        <v/>
      </c>
      <c r="G35" s="10">
        <f>ROUND(+'Aggregate Screens'!Z135,0)</f>
        <v>402534</v>
      </c>
      <c r="H35" s="13">
        <f>ROUND(+'Aggregate Screens'!AN135,0)</f>
        <v>1211</v>
      </c>
      <c r="I35" s="11">
        <f t="shared" si="1"/>
        <v>332.4</v>
      </c>
      <c r="K35" s="12" t="str">
        <f t="shared" si="2"/>
        <v/>
      </c>
    </row>
    <row r="36" spans="2:11" x14ac:dyDescent="0.2">
      <c r="B36">
        <f>+'Aggregate Screens'!A31</f>
        <v>80</v>
      </c>
      <c r="C36" t="str">
        <f>+'Aggregate Screens'!B31</f>
        <v>ODESSA MEMORIAL HEALTHCARE CENTER</v>
      </c>
      <c r="D36" s="10">
        <f>ROUND(+'Aggregate Screens'!Z31,0)</f>
        <v>113385</v>
      </c>
      <c r="E36" s="13">
        <f>ROUND(+'Aggregate Screens'!AN31,0)</f>
        <v>103</v>
      </c>
      <c r="F36" s="11">
        <f t="shared" si="0"/>
        <v>1100.83</v>
      </c>
      <c r="G36" s="10">
        <f>ROUND(+'Aggregate Screens'!Z136,0)</f>
        <v>102601</v>
      </c>
      <c r="H36" s="13">
        <f>ROUND(+'Aggregate Screens'!AN136,0)</f>
        <v>103</v>
      </c>
      <c r="I36" s="11">
        <f t="shared" si="1"/>
        <v>996.13</v>
      </c>
      <c r="K36" s="12">
        <f t="shared" si="2"/>
        <v>-9.5110053323401389E-2</v>
      </c>
    </row>
    <row r="37" spans="2:11" x14ac:dyDescent="0.2">
      <c r="B37">
        <f>+'Aggregate Screens'!A32</f>
        <v>81</v>
      </c>
      <c r="C37" t="str">
        <f>+'Aggregate Screens'!B32</f>
        <v>MULTICARE GOOD SAMARITAN</v>
      </c>
      <c r="D37" s="10">
        <f>ROUND(+'Aggregate Screens'!Z32,0)</f>
        <v>14990936</v>
      </c>
      <c r="E37" s="13">
        <f>ROUND(+'Aggregate Screens'!AN32,0)</f>
        <v>28945</v>
      </c>
      <c r="F37" s="11">
        <f t="shared" si="0"/>
        <v>517.91</v>
      </c>
      <c r="G37" s="10">
        <f>ROUND(+'Aggregate Screens'!Z137,0)</f>
        <v>14822023</v>
      </c>
      <c r="H37" s="13">
        <f>ROUND(+'Aggregate Screens'!AN137,0)</f>
        <v>30512</v>
      </c>
      <c r="I37" s="11">
        <f t="shared" si="1"/>
        <v>485.78</v>
      </c>
      <c r="K37" s="12">
        <f t="shared" si="2"/>
        <v>-6.2037805796373857E-2</v>
      </c>
    </row>
    <row r="38" spans="2:11" x14ac:dyDescent="0.2">
      <c r="B38">
        <f>+'Aggregate Screens'!A33</f>
        <v>82</v>
      </c>
      <c r="C38" t="str">
        <f>+'Aggregate Screens'!B33</f>
        <v>GARFIELD COUNTY MEMORIAL HOSPITAL</v>
      </c>
      <c r="D38" s="10">
        <f>ROUND(+'Aggregate Screens'!Z33,0)</f>
        <v>4244</v>
      </c>
      <c r="E38" s="13">
        <f>ROUND(+'Aggregate Screens'!AN33,0)</f>
        <v>130</v>
      </c>
      <c r="F38" s="11">
        <f t="shared" si="0"/>
        <v>32.65</v>
      </c>
      <c r="G38" s="10">
        <f>ROUND(+'Aggregate Screens'!Z138,0)</f>
        <v>45428</v>
      </c>
      <c r="H38" s="13">
        <f>ROUND(+'Aggregate Screens'!AN138,0)</f>
        <v>131</v>
      </c>
      <c r="I38" s="11">
        <f t="shared" si="1"/>
        <v>346.78</v>
      </c>
      <c r="K38" s="12">
        <f t="shared" si="2"/>
        <v>9.6211332312404281</v>
      </c>
    </row>
    <row r="39" spans="2:11" x14ac:dyDescent="0.2">
      <c r="B39">
        <f>+'Aggregate Screens'!A34</f>
        <v>84</v>
      </c>
      <c r="C39" t="str">
        <f>+'Aggregate Screens'!B34</f>
        <v>PROVIDENCE REGIONAL MEDICAL CENTER EVERETT</v>
      </c>
      <c r="D39" s="10">
        <f>ROUND(+'Aggregate Screens'!Z34,0)</f>
        <v>19588753</v>
      </c>
      <c r="E39" s="13">
        <f>ROUND(+'Aggregate Screens'!AN34,0)</f>
        <v>75807</v>
      </c>
      <c r="F39" s="11">
        <f t="shared" si="0"/>
        <v>258.39999999999998</v>
      </c>
      <c r="G39" s="10">
        <f>ROUND(+'Aggregate Screens'!Z139,0)</f>
        <v>20992723</v>
      </c>
      <c r="H39" s="13">
        <f>ROUND(+'Aggregate Screens'!AN139,0)</f>
        <v>49191</v>
      </c>
      <c r="I39" s="11">
        <f t="shared" si="1"/>
        <v>426.76</v>
      </c>
      <c r="K39" s="12">
        <f t="shared" si="2"/>
        <v>0.65154798761609922</v>
      </c>
    </row>
    <row r="40" spans="2:11" x14ac:dyDescent="0.2">
      <c r="B40">
        <f>+'Aggregate Screens'!A35</f>
        <v>85</v>
      </c>
      <c r="C40" t="str">
        <f>+'Aggregate Screens'!B35</f>
        <v>JEFFERSON HEALTHCARE</v>
      </c>
      <c r="D40" s="10">
        <f>ROUND(+'Aggregate Screens'!Z35,0)</f>
        <v>415953</v>
      </c>
      <c r="E40" s="13">
        <f>ROUND(+'Aggregate Screens'!AN35,0)</f>
        <v>4691</v>
      </c>
      <c r="F40" s="11">
        <f t="shared" si="0"/>
        <v>88.67</v>
      </c>
      <c r="G40" s="10">
        <f>ROUND(+'Aggregate Screens'!Z140,0)</f>
        <v>792152</v>
      </c>
      <c r="H40" s="13">
        <f>ROUND(+'Aggregate Screens'!AN140,0)</f>
        <v>4845</v>
      </c>
      <c r="I40" s="11">
        <f t="shared" si="1"/>
        <v>163.5</v>
      </c>
      <c r="K40" s="12">
        <f t="shared" si="2"/>
        <v>0.84391564226908766</v>
      </c>
    </row>
    <row r="41" spans="2:11" x14ac:dyDescent="0.2">
      <c r="B41">
        <f>+'Aggregate Screens'!A36</f>
        <v>96</v>
      </c>
      <c r="C41" t="str">
        <f>+'Aggregate Screens'!B36</f>
        <v>SKYLINE HOSPITAL</v>
      </c>
      <c r="D41" s="10">
        <f>ROUND(+'Aggregate Screens'!Z36,0)</f>
        <v>1089404</v>
      </c>
      <c r="E41" s="13">
        <f>ROUND(+'Aggregate Screens'!AN36,0)</f>
        <v>1282</v>
      </c>
      <c r="F41" s="11">
        <f t="shared" si="0"/>
        <v>849.77</v>
      </c>
      <c r="G41" s="10">
        <f>ROUND(+'Aggregate Screens'!Z141,0)</f>
        <v>1065515</v>
      </c>
      <c r="H41" s="13">
        <f>ROUND(+'Aggregate Screens'!AN141,0)</f>
        <v>1213</v>
      </c>
      <c r="I41" s="11">
        <f t="shared" si="1"/>
        <v>878.41</v>
      </c>
      <c r="K41" s="12">
        <f t="shared" si="2"/>
        <v>3.3703237346576209E-2</v>
      </c>
    </row>
    <row r="42" spans="2:11" x14ac:dyDescent="0.2">
      <c r="B42">
        <f>+'Aggregate Screens'!A37</f>
        <v>102</v>
      </c>
      <c r="C42" t="str">
        <f>+'Aggregate Screens'!B37</f>
        <v>YAKIMA REGIONAL MEDICAL AND CARDIAC CENTER</v>
      </c>
      <c r="D42" s="10">
        <f>ROUND(+'Aggregate Screens'!Z37,0)</f>
        <v>143385</v>
      </c>
      <c r="E42" s="13">
        <f>ROUND(+'Aggregate Screens'!AN37,0)</f>
        <v>13611</v>
      </c>
      <c r="F42" s="11">
        <f t="shared" si="0"/>
        <v>10.53</v>
      </c>
      <c r="G42" s="10">
        <f>ROUND(+'Aggregate Screens'!Z142,0)</f>
        <v>161060</v>
      </c>
      <c r="H42" s="13">
        <f>ROUND(+'Aggregate Screens'!AN142,0)</f>
        <v>12486</v>
      </c>
      <c r="I42" s="11">
        <f t="shared" si="1"/>
        <v>12.9</v>
      </c>
      <c r="K42" s="12">
        <f t="shared" si="2"/>
        <v>0.22507122507122523</v>
      </c>
    </row>
    <row r="43" spans="2:11" x14ac:dyDescent="0.2">
      <c r="B43">
        <f>+'Aggregate Screens'!A38</f>
        <v>104</v>
      </c>
      <c r="C43" t="str">
        <f>+'Aggregate Screens'!B38</f>
        <v>VALLEY GENERAL HOSPITAL</v>
      </c>
      <c r="D43" s="10">
        <f>ROUND(+'Aggregate Screens'!Z38,0)</f>
        <v>0</v>
      </c>
      <c r="E43" s="13">
        <f>ROUND(+'Aggregate Screens'!AN38,0)</f>
        <v>0</v>
      </c>
      <c r="F43" s="11" t="str">
        <f t="shared" si="0"/>
        <v/>
      </c>
      <c r="G43" s="10">
        <f>ROUND(+'Aggregate Screens'!Z143,0)</f>
        <v>0</v>
      </c>
      <c r="H43" s="13">
        <f>ROUND(+'Aggregate Screens'!AN143,0)</f>
        <v>0</v>
      </c>
      <c r="I43" s="11" t="str">
        <f t="shared" si="1"/>
        <v/>
      </c>
      <c r="K43" s="12" t="str">
        <f t="shared" si="2"/>
        <v/>
      </c>
    </row>
    <row r="44" spans="2:11" x14ac:dyDescent="0.2">
      <c r="B44">
        <f>+'Aggregate Screens'!A39</f>
        <v>106</v>
      </c>
      <c r="C44" t="str">
        <f>+'Aggregate Screens'!B39</f>
        <v>CASCADE VALLEY HOSPITAL</v>
      </c>
      <c r="D44" s="10">
        <f>ROUND(+'Aggregate Screens'!Z39,0)</f>
        <v>609768</v>
      </c>
      <c r="E44" s="13">
        <f>ROUND(+'Aggregate Screens'!AN39,0)</f>
        <v>4364</v>
      </c>
      <c r="F44" s="11">
        <f t="shared" si="0"/>
        <v>139.72999999999999</v>
      </c>
      <c r="G44" s="10">
        <f>ROUND(+'Aggregate Screens'!Z144,0)</f>
        <v>743045</v>
      </c>
      <c r="H44" s="13">
        <f>ROUND(+'Aggregate Screens'!AN144,0)</f>
        <v>3957</v>
      </c>
      <c r="I44" s="11">
        <f t="shared" si="1"/>
        <v>187.78</v>
      </c>
      <c r="K44" s="12">
        <f t="shared" si="2"/>
        <v>0.34387747799327295</v>
      </c>
    </row>
    <row r="45" spans="2:11" x14ac:dyDescent="0.2">
      <c r="B45">
        <f>+'Aggregate Screens'!A40</f>
        <v>107</v>
      </c>
      <c r="C45" t="str">
        <f>+'Aggregate Screens'!B40</f>
        <v>NORTH VALLEY HOSPITAL</v>
      </c>
      <c r="D45" s="10">
        <f>ROUND(+'Aggregate Screens'!Z40,0)</f>
        <v>669618</v>
      </c>
      <c r="E45" s="13">
        <f>ROUND(+'Aggregate Screens'!AN40,0)</f>
        <v>2329</v>
      </c>
      <c r="F45" s="11">
        <f t="shared" si="0"/>
        <v>287.51</v>
      </c>
      <c r="G45" s="10">
        <f>ROUND(+'Aggregate Screens'!Z145,0)</f>
        <v>659056</v>
      </c>
      <c r="H45" s="13">
        <f>ROUND(+'Aggregate Screens'!AN145,0)</f>
        <v>2549</v>
      </c>
      <c r="I45" s="11">
        <f t="shared" si="1"/>
        <v>258.55</v>
      </c>
      <c r="K45" s="12">
        <f t="shared" si="2"/>
        <v>-0.10072693123717424</v>
      </c>
    </row>
    <row r="46" spans="2:11" x14ac:dyDescent="0.2">
      <c r="B46">
        <f>+'Aggregate Screens'!A41</f>
        <v>108</v>
      </c>
      <c r="C46" t="str">
        <f>+'Aggregate Screens'!B41</f>
        <v>TRI-STATE MEMORIAL HOSPITAL</v>
      </c>
      <c r="D46" s="10">
        <f>ROUND(+'Aggregate Screens'!Z41,0)</f>
        <v>450373</v>
      </c>
      <c r="E46" s="13">
        <f>ROUND(+'Aggregate Screens'!AN41,0)</f>
        <v>5258</v>
      </c>
      <c r="F46" s="11">
        <f t="shared" si="0"/>
        <v>85.65</v>
      </c>
      <c r="G46" s="10">
        <f>ROUND(+'Aggregate Screens'!Z146,0)</f>
        <v>328648</v>
      </c>
      <c r="H46" s="13">
        <f>ROUND(+'Aggregate Screens'!AN146,0)</f>
        <v>5633</v>
      </c>
      <c r="I46" s="11">
        <f t="shared" si="1"/>
        <v>58.34</v>
      </c>
      <c r="K46" s="12">
        <f t="shared" si="2"/>
        <v>-0.31885580852305895</v>
      </c>
    </row>
    <row r="47" spans="2:11" x14ac:dyDescent="0.2">
      <c r="B47">
        <f>+'Aggregate Screens'!A42</f>
        <v>111</v>
      </c>
      <c r="C47" t="str">
        <f>+'Aggregate Screens'!B42</f>
        <v>EAST ADAMS RURAL HEALTHCARE</v>
      </c>
      <c r="D47" s="10">
        <f>ROUND(+'Aggregate Screens'!Z42,0)</f>
        <v>180</v>
      </c>
      <c r="E47" s="13">
        <f>ROUND(+'Aggregate Screens'!AN42,0)</f>
        <v>285</v>
      </c>
      <c r="F47" s="11">
        <f t="shared" si="0"/>
        <v>0.63</v>
      </c>
      <c r="G47" s="10">
        <f>ROUND(+'Aggregate Screens'!Z147,0)</f>
        <v>15887</v>
      </c>
      <c r="H47" s="13">
        <f>ROUND(+'Aggregate Screens'!AN147,0)</f>
        <v>318</v>
      </c>
      <c r="I47" s="11">
        <f t="shared" si="1"/>
        <v>49.96</v>
      </c>
      <c r="K47" s="12">
        <f t="shared" si="2"/>
        <v>78.301587301587304</v>
      </c>
    </row>
    <row r="48" spans="2:11" x14ac:dyDescent="0.2">
      <c r="B48">
        <f>+'Aggregate Screens'!A43</f>
        <v>125</v>
      </c>
      <c r="C48" t="str">
        <f>+'Aggregate Screens'!B43</f>
        <v>OTHELLO COMMUNITY HOSPITAL</v>
      </c>
      <c r="D48" s="10">
        <f>ROUND(+'Aggregate Screens'!Z43,0)</f>
        <v>0</v>
      </c>
      <c r="E48" s="13">
        <f>ROUND(+'Aggregate Screens'!AN43,0)</f>
        <v>0</v>
      </c>
      <c r="F48" s="11" t="str">
        <f t="shared" si="0"/>
        <v/>
      </c>
      <c r="G48" s="10">
        <f>ROUND(+'Aggregate Screens'!Z148,0)</f>
        <v>0</v>
      </c>
      <c r="H48" s="13">
        <f>ROUND(+'Aggregate Screens'!AN148,0)</f>
        <v>0</v>
      </c>
      <c r="I48" s="11" t="str">
        <f t="shared" si="1"/>
        <v/>
      </c>
      <c r="K48" s="12" t="str">
        <f t="shared" si="2"/>
        <v/>
      </c>
    </row>
    <row r="49" spans="2:11" x14ac:dyDescent="0.2">
      <c r="B49">
        <f>+'Aggregate Screens'!A44</f>
        <v>126</v>
      </c>
      <c r="C49" t="str">
        <f>+'Aggregate Screens'!B44</f>
        <v>HIGHLINE MEDICAL CENTER</v>
      </c>
      <c r="D49" s="10">
        <f>ROUND(+'Aggregate Screens'!Z44,0)</f>
        <v>7219616</v>
      </c>
      <c r="E49" s="13">
        <f>ROUND(+'Aggregate Screens'!AN44,0)</f>
        <v>17455</v>
      </c>
      <c r="F49" s="11">
        <f t="shared" si="0"/>
        <v>413.61</v>
      </c>
      <c r="G49" s="10">
        <f>ROUND(+'Aggregate Screens'!Z149,0)</f>
        <v>3512210</v>
      </c>
      <c r="H49" s="13">
        <f>ROUND(+'Aggregate Screens'!AN149,0)</f>
        <v>9121</v>
      </c>
      <c r="I49" s="11">
        <f t="shared" si="1"/>
        <v>385.07</v>
      </c>
      <c r="K49" s="12">
        <f t="shared" si="2"/>
        <v>-6.9002200140228731E-2</v>
      </c>
    </row>
    <row r="50" spans="2:11" x14ac:dyDescent="0.2">
      <c r="B50">
        <f>+'Aggregate Screens'!A45</f>
        <v>128</v>
      </c>
      <c r="C50" t="str">
        <f>+'Aggregate Screens'!B45</f>
        <v>UNIVERSITY OF WASHINGTON MEDICAL CENTER</v>
      </c>
      <c r="D50" s="10">
        <f>ROUND(+'Aggregate Screens'!Z45,0)</f>
        <v>2565963</v>
      </c>
      <c r="E50" s="13">
        <f>ROUND(+'Aggregate Screens'!AN45,0)</f>
        <v>50232</v>
      </c>
      <c r="F50" s="11">
        <f t="shared" si="0"/>
        <v>51.08</v>
      </c>
      <c r="G50" s="10">
        <f>ROUND(+'Aggregate Screens'!Z150,0)</f>
        <v>10443755</v>
      </c>
      <c r="H50" s="13">
        <f>ROUND(+'Aggregate Screens'!AN150,0)</f>
        <v>51747</v>
      </c>
      <c r="I50" s="11">
        <f t="shared" si="1"/>
        <v>201.82</v>
      </c>
      <c r="K50" s="12">
        <f t="shared" si="2"/>
        <v>2.9510571652310102</v>
      </c>
    </row>
    <row r="51" spans="2:11" x14ac:dyDescent="0.2">
      <c r="B51">
        <f>+'Aggregate Screens'!A46</f>
        <v>129</v>
      </c>
      <c r="C51" t="str">
        <f>+'Aggregate Screens'!B46</f>
        <v>QUINCY VALLEY MEDICAL CENTER</v>
      </c>
      <c r="D51" s="10">
        <f>ROUND(+'Aggregate Screens'!Z46,0)</f>
        <v>370320</v>
      </c>
      <c r="E51" s="13">
        <f>ROUND(+'Aggregate Screens'!AN46,0)</f>
        <v>391</v>
      </c>
      <c r="F51" s="11">
        <f t="shared" si="0"/>
        <v>947.11</v>
      </c>
      <c r="G51" s="10">
        <f>ROUND(+'Aggregate Screens'!Z151,0)</f>
        <v>0</v>
      </c>
      <c r="H51" s="13">
        <f>ROUND(+'Aggregate Screens'!AN151,0)</f>
        <v>0</v>
      </c>
      <c r="I51" s="11" t="str">
        <f t="shared" si="1"/>
        <v/>
      </c>
      <c r="K51" s="12" t="str">
        <f t="shared" si="2"/>
        <v/>
      </c>
    </row>
    <row r="52" spans="2:11" x14ac:dyDescent="0.2">
      <c r="B52">
        <f>+'Aggregate Screens'!A47</f>
        <v>130</v>
      </c>
      <c r="C52" t="str">
        <f>+'Aggregate Screens'!B47</f>
        <v>UW MEDICINE/NORTHWEST HOSPITAL</v>
      </c>
      <c r="D52" s="10">
        <f>ROUND(+'Aggregate Screens'!Z47,0)</f>
        <v>4332790</v>
      </c>
      <c r="E52" s="13">
        <f>ROUND(+'Aggregate Screens'!AN47,0)</f>
        <v>22493</v>
      </c>
      <c r="F52" s="11">
        <f t="shared" si="0"/>
        <v>192.63</v>
      </c>
      <c r="G52" s="10">
        <f>ROUND(+'Aggregate Screens'!Z152,0)</f>
        <v>4668419</v>
      </c>
      <c r="H52" s="13">
        <f>ROUND(+'Aggregate Screens'!AN152,0)</f>
        <v>23935</v>
      </c>
      <c r="I52" s="11">
        <f t="shared" si="1"/>
        <v>195.05</v>
      </c>
      <c r="K52" s="12">
        <f t="shared" si="2"/>
        <v>1.2562944505009721E-2</v>
      </c>
    </row>
    <row r="53" spans="2:11" x14ac:dyDescent="0.2">
      <c r="B53">
        <f>+'Aggregate Screens'!A48</f>
        <v>131</v>
      </c>
      <c r="C53" t="str">
        <f>+'Aggregate Screens'!B48</f>
        <v>OVERLAKE HOSPITAL MEDICAL CENTER</v>
      </c>
      <c r="D53" s="10">
        <f>ROUND(+'Aggregate Screens'!Z48,0)</f>
        <v>9828064</v>
      </c>
      <c r="E53" s="13">
        <f>ROUND(+'Aggregate Screens'!AN48,0)</f>
        <v>38887</v>
      </c>
      <c r="F53" s="11">
        <f t="shared" si="0"/>
        <v>252.73</v>
      </c>
      <c r="G53" s="10">
        <f>ROUND(+'Aggregate Screens'!Z153,0)</f>
        <v>9729607</v>
      </c>
      <c r="H53" s="13">
        <f>ROUND(+'Aggregate Screens'!AN153,0)</f>
        <v>36167</v>
      </c>
      <c r="I53" s="11">
        <f t="shared" si="1"/>
        <v>269.02</v>
      </c>
      <c r="K53" s="12">
        <f t="shared" si="2"/>
        <v>6.4456138962529108E-2</v>
      </c>
    </row>
    <row r="54" spans="2:11" x14ac:dyDescent="0.2">
      <c r="B54">
        <f>+'Aggregate Screens'!A49</f>
        <v>132</v>
      </c>
      <c r="C54" t="str">
        <f>+'Aggregate Screens'!B49</f>
        <v>ST CLARE HOSPITAL</v>
      </c>
      <c r="D54" s="10">
        <f>ROUND(+'Aggregate Screens'!Z49,0)</f>
        <v>339865</v>
      </c>
      <c r="E54" s="13">
        <f>ROUND(+'Aggregate Screens'!AN49,0)</f>
        <v>12826</v>
      </c>
      <c r="F54" s="11">
        <f t="shared" si="0"/>
        <v>26.5</v>
      </c>
      <c r="G54" s="10">
        <f>ROUND(+'Aggregate Screens'!Z154,0)</f>
        <v>-68556</v>
      </c>
      <c r="H54" s="13">
        <f>ROUND(+'Aggregate Screens'!AN154,0)</f>
        <v>11781</v>
      </c>
      <c r="I54" s="11">
        <f t="shared" si="1"/>
        <v>-5.82</v>
      </c>
      <c r="K54" s="12">
        <f t="shared" si="2"/>
        <v>-1.219622641509434</v>
      </c>
    </row>
    <row r="55" spans="2:11" x14ac:dyDescent="0.2">
      <c r="B55">
        <f>+'Aggregate Screens'!A50</f>
        <v>134</v>
      </c>
      <c r="C55" t="str">
        <f>+'Aggregate Screens'!B50</f>
        <v>ISLAND HOSPITAL</v>
      </c>
      <c r="D55" s="10">
        <f>ROUND(+'Aggregate Screens'!Z50,0)</f>
        <v>0</v>
      </c>
      <c r="E55" s="13">
        <f>ROUND(+'Aggregate Screens'!AN50,0)</f>
        <v>9561</v>
      </c>
      <c r="F55" s="11" t="str">
        <f t="shared" si="0"/>
        <v/>
      </c>
      <c r="G55" s="10">
        <f>ROUND(+'Aggregate Screens'!Z155,0)</f>
        <v>0</v>
      </c>
      <c r="H55" s="13">
        <f>ROUND(+'Aggregate Screens'!AN155,0)</f>
        <v>9429</v>
      </c>
      <c r="I55" s="11" t="str">
        <f t="shared" si="1"/>
        <v/>
      </c>
      <c r="K55" s="12" t="str">
        <f t="shared" si="2"/>
        <v/>
      </c>
    </row>
    <row r="56" spans="2:11" x14ac:dyDescent="0.2">
      <c r="B56">
        <f>+'Aggregate Screens'!A51</f>
        <v>137</v>
      </c>
      <c r="C56" t="str">
        <f>+'Aggregate Screens'!B51</f>
        <v>LINCOLN HOSPITAL</v>
      </c>
      <c r="D56" s="10">
        <f>ROUND(+'Aggregate Screens'!Z51,0)</f>
        <v>114596</v>
      </c>
      <c r="E56" s="13">
        <f>ROUND(+'Aggregate Screens'!AN51,0)</f>
        <v>1220</v>
      </c>
      <c r="F56" s="11">
        <f t="shared" si="0"/>
        <v>93.93</v>
      </c>
      <c r="G56" s="10">
        <f>ROUND(+'Aggregate Screens'!Z156,0)</f>
        <v>99577</v>
      </c>
      <c r="H56" s="13">
        <f>ROUND(+'Aggregate Screens'!AN156,0)</f>
        <v>1029</v>
      </c>
      <c r="I56" s="11">
        <f t="shared" si="1"/>
        <v>96.77</v>
      </c>
      <c r="K56" s="12">
        <f t="shared" si="2"/>
        <v>3.0235281592675189E-2</v>
      </c>
    </row>
    <row r="57" spans="2:11" x14ac:dyDescent="0.2">
      <c r="B57">
        <f>+'Aggregate Screens'!A52</f>
        <v>138</v>
      </c>
      <c r="C57" t="str">
        <f>+'Aggregate Screens'!B52</f>
        <v>SWEDISH EDMONDS</v>
      </c>
      <c r="D57" s="10">
        <f>ROUND(+'Aggregate Screens'!Z52,0)</f>
        <v>1494158</v>
      </c>
      <c r="E57" s="13">
        <f>ROUND(+'Aggregate Screens'!AN52,0)</f>
        <v>9622</v>
      </c>
      <c r="F57" s="11">
        <f t="shared" si="0"/>
        <v>155.29</v>
      </c>
      <c r="G57" s="10">
        <f>ROUND(+'Aggregate Screens'!Z157,0)</f>
        <v>989306</v>
      </c>
      <c r="H57" s="13">
        <f>ROUND(+'Aggregate Screens'!AN157,0)</f>
        <v>17222</v>
      </c>
      <c r="I57" s="11">
        <f t="shared" si="1"/>
        <v>57.44</v>
      </c>
      <c r="K57" s="12">
        <f t="shared" si="2"/>
        <v>-0.63011140446905789</v>
      </c>
    </row>
    <row r="58" spans="2:11" x14ac:dyDescent="0.2">
      <c r="B58">
        <f>+'Aggregate Screens'!A53</f>
        <v>139</v>
      </c>
      <c r="C58" t="str">
        <f>+'Aggregate Screens'!B53</f>
        <v>PROVIDENCE HOLY FAMILY HOSPITAL</v>
      </c>
      <c r="D58" s="10">
        <f>ROUND(+'Aggregate Screens'!Z53,0)</f>
        <v>2230228</v>
      </c>
      <c r="E58" s="13">
        <f>ROUND(+'Aggregate Screens'!AN53,0)</f>
        <v>20054</v>
      </c>
      <c r="F58" s="11">
        <f t="shared" si="0"/>
        <v>111.21</v>
      </c>
      <c r="G58" s="10">
        <f>ROUND(+'Aggregate Screens'!Z158,0)</f>
        <v>2302598</v>
      </c>
      <c r="H58" s="13">
        <f>ROUND(+'Aggregate Screens'!AN158,0)</f>
        <v>18640</v>
      </c>
      <c r="I58" s="11">
        <f t="shared" si="1"/>
        <v>123.53</v>
      </c>
      <c r="K58" s="12">
        <f t="shared" si="2"/>
        <v>0.11078140454995067</v>
      </c>
    </row>
    <row r="59" spans="2:11" x14ac:dyDescent="0.2">
      <c r="B59">
        <f>+'Aggregate Screens'!A54</f>
        <v>140</v>
      </c>
      <c r="C59" t="str">
        <f>+'Aggregate Screens'!B54</f>
        <v>KITTITAS VALLEY HEALTHCARE</v>
      </c>
      <c r="D59" s="10">
        <f>ROUND(+'Aggregate Screens'!Z54,0)</f>
        <v>512712</v>
      </c>
      <c r="E59" s="13">
        <f>ROUND(+'Aggregate Screens'!AN54,0)</f>
        <v>4943</v>
      </c>
      <c r="F59" s="11">
        <f t="shared" si="0"/>
        <v>103.72</v>
      </c>
      <c r="G59" s="10">
        <f>ROUND(+'Aggregate Screens'!Z159,0)</f>
        <v>461249</v>
      </c>
      <c r="H59" s="13">
        <f>ROUND(+'Aggregate Screens'!AN159,0)</f>
        <v>5064</v>
      </c>
      <c r="I59" s="11">
        <f t="shared" si="1"/>
        <v>91.08</v>
      </c>
      <c r="K59" s="12">
        <f t="shared" si="2"/>
        <v>-0.1218665638256845</v>
      </c>
    </row>
    <row r="60" spans="2:11" x14ac:dyDescent="0.2">
      <c r="B60">
        <f>+'Aggregate Screens'!A55</f>
        <v>141</v>
      </c>
      <c r="C60" t="str">
        <f>+'Aggregate Screens'!B55</f>
        <v>DAYTON GENERAL HOSPITAL</v>
      </c>
      <c r="D60" s="10">
        <f>ROUND(+'Aggregate Screens'!Z55,0)</f>
        <v>370202</v>
      </c>
      <c r="E60" s="13">
        <f>ROUND(+'Aggregate Screens'!AN55,0)</f>
        <v>122</v>
      </c>
      <c r="F60" s="11">
        <f t="shared" si="0"/>
        <v>3034.44</v>
      </c>
      <c r="G60" s="10">
        <f>ROUND(+'Aggregate Screens'!Z160,0)</f>
        <v>0</v>
      </c>
      <c r="H60" s="13">
        <f>ROUND(+'Aggregate Screens'!AN160,0)</f>
        <v>0</v>
      </c>
      <c r="I60" s="11" t="str">
        <f t="shared" si="1"/>
        <v/>
      </c>
      <c r="K60" s="12" t="str">
        <f t="shared" si="2"/>
        <v/>
      </c>
    </row>
    <row r="61" spans="2:11" x14ac:dyDescent="0.2">
      <c r="B61">
        <f>+'Aggregate Screens'!A56</f>
        <v>142</v>
      </c>
      <c r="C61" t="str">
        <f>+'Aggregate Screens'!B56</f>
        <v>HARRISON MEDICAL CENTER</v>
      </c>
      <c r="D61" s="10">
        <f>ROUND(+'Aggregate Screens'!Z56,0)</f>
        <v>4419448</v>
      </c>
      <c r="E61" s="13">
        <f>ROUND(+'Aggregate Screens'!AN56,0)</f>
        <v>28256</v>
      </c>
      <c r="F61" s="11">
        <f t="shared" si="0"/>
        <v>156.41</v>
      </c>
      <c r="G61" s="10">
        <f>ROUND(+'Aggregate Screens'!Z161,0)</f>
        <v>4658412</v>
      </c>
      <c r="H61" s="13">
        <f>ROUND(+'Aggregate Screens'!AN161,0)</f>
        <v>27923</v>
      </c>
      <c r="I61" s="11">
        <f t="shared" si="1"/>
        <v>166.83</v>
      </c>
      <c r="K61" s="12">
        <f t="shared" si="2"/>
        <v>6.6619781343904005E-2</v>
      </c>
    </row>
    <row r="62" spans="2:11" x14ac:dyDescent="0.2">
      <c r="B62">
        <f>+'Aggregate Screens'!A57</f>
        <v>145</v>
      </c>
      <c r="C62" t="str">
        <f>+'Aggregate Screens'!B57</f>
        <v>PEACEHEALTH ST JOSEPH HOSPITAL</v>
      </c>
      <c r="D62" s="10">
        <f>ROUND(+'Aggregate Screens'!Z57,0)</f>
        <v>1596250</v>
      </c>
      <c r="E62" s="13">
        <f>ROUND(+'Aggregate Screens'!AN57,0)</f>
        <v>33112</v>
      </c>
      <c r="F62" s="11">
        <f t="shared" si="0"/>
        <v>48.21</v>
      </c>
      <c r="G62" s="10">
        <f>ROUND(+'Aggregate Screens'!Z162,0)</f>
        <v>1713367</v>
      </c>
      <c r="H62" s="13">
        <f>ROUND(+'Aggregate Screens'!AN162,0)</f>
        <v>32561</v>
      </c>
      <c r="I62" s="11">
        <f t="shared" si="1"/>
        <v>52.62</v>
      </c>
      <c r="K62" s="12">
        <f t="shared" si="2"/>
        <v>9.1474797759800719E-2</v>
      </c>
    </row>
    <row r="63" spans="2:11" x14ac:dyDescent="0.2">
      <c r="B63">
        <f>+'Aggregate Screens'!A58</f>
        <v>147</v>
      </c>
      <c r="C63" t="str">
        <f>+'Aggregate Screens'!B58</f>
        <v>MID VALLEY HOSPITAL</v>
      </c>
      <c r="D63" s="10">
        <f>ROUND(+'Aggregate Screens'!Z58,0)</f>
        <v>169786</v>
      </c>
      <c r="E63" s="13">
        <f>ROUND(+'Aggregate Screens'!AN58,0)</f>
        <v>2585</v>
      </c>
      <c r="F63" s="11">
        <f t="shared" si="0"/>
        <v>65.680000000000007</v>
      </c>
      <c r="G63" s="10">
        <f>ROUND(+'Aggregate Screens'!Z163,0)</f>
        <v>178804</v>
      </c>
      <c r="H63" s="13">
        <f>ROUND(+'Aggregate Screens'!AN163,0)</f>
        <v>2557</v>
      </c>
      <c r="I63" s="11">
        <f t="shared" si="1"/>
        <v>69.930000000000007</v>
      </c>
      <c r="K63" s="12">
        <f t="shared" si="2"/>
        <v>6.4707673568818569E-2</v>
      </c>
    </row>
    <row r="64" spans="2:11" x14ac:dyDescent="0.2">
      <c r="B64">
        <f>+'Aggregate Screens'!A59</f>
        <v>148</v>
      </c>
      <c r="C64" t="str">
        <f>+'Aggregate Screens'!B59</f>
        <v>KINDRED HOSPITAL SEATTLE - NORTHGATE</v>
      </c>
      <c r="D64" s="10">
        <f>ROUND(+'Aggregate Screens'!Z59,0)</f>
        <v>0</v>
      </c>
      <c r="E64" s="13">
        <f>ROUND(+'Aggregate Screens'!AN59,0)</f>
        <v>1133</v>
      </c>
      <c r="F64" s="11" t="str">
        <f t="shared" si="0"/>
        <v/>
      </c>
      <c r="G64" s="10">
        <f>ROUND(+'Aggregate Screens'!Z164,0)</f>
        <v>0</v>
      </c>
      <c r="H64" s="13">
        <f>ROUND(+'Aggregate Screens'!AN164,0)</f>
        <v>898</v>
      </c>
      <c r="I64" s="11" t="str">
        <f t="shared" si="1"/>
        <v/>
      </c>
      <c r="K64" s="12" t="str">
        <f t="shared" si="2"/>
        <v/>
      </c>
    </row>
    <row r="65" spans="2:11" x14ac:dyDescent="0.2">
      <c r="B65">
        <f>+'Aggregate Screens'!A60</f>
        <v>150</v>
      </c>
      <c r="C65" t="str">
        <f>+'Aggregate Screens'!B60</f>
        <v>COULEE MEDICAL CENTER</v>
      </c>
      <c r="D65" s="10">
        <f>ROUND(+'Aggregate Screens'!Z60,0)</f>
        <v>877616</v>
      </c>
      <c r="E65" s="13">
        <f>ROUND(+'Aggregate Screens'!AN60,0)</f>
        <v>1419</v>
      </c>
      <c r="F65" s="11">
        <f t="shared" si="0"/>
        <v>618.47</v>
      </c>
      <c r="G65" s="10">
        <f>ROUND(+'Aggregate Screens'!Z165,0)</f>
        <v>1591672</v>
      </c>
      <c r="H65" s="13">
        <f>ROUND(+'Aggregate Screens'!AN165,0)</f>
        <v>1288</v>
      </c>
      <c r="I65" s="11">
        <f t="shared" si="1"/>
        <v>1235.77</v>
      </c>
      <c r="K65" s="12">
        <f t="shared" si="2"/>
        <v>0.99810823483758293</v>
      </c>
    </row>
    <row r="66" spans="2:11" x14ac:dyDescent="0.2">
      <c r="B66">
        <f>+'Aggregate Screens'!A61</f>
        <v>152</v>
      </c>
      <c r="C66" t="str">
        <f>+'Aggregate Screens'!B61</f>
        <v>MASON GENERAL HOSPITAL</v>
      </c>
      <c r="D66" s="10">
        <f>ROUND(+'Aggregate Screens'!Z61,0)</f>
        <v>293883</v>
      </c>
      <c r="E66" s="13">
        <f>ROUND(+'Aggregate Screens'!AN61,0)</f>
        <v>4217</v>
      </c>
      <c r="F66" s="11">
        <f t="shared" si="0"/>
        <v>69.69</v>
      </c>
      <c r="G66" s="10">
        <f>ROUND(+'Aggregate Screens'!Z166,0)</f>
        <v>889388</v>
      </c>
      <c r="H66" s="13">
        <f>ROUND(+'Aggregate Screens'!AN166,0)</f>
        <v>4287</v>
      </c>
      <c r="I66" s="11">
        <f t="shared" si="1"/>
        <v>207.46</v>
      </c>
      <c r="K66" s="12">
        <f t="shared" si="2"/>
        <v>1.9768976897689772</v>
      </c>
    </row>
    <row r="67" spans="2:11" x14ac:dyDescent="0.2">
      <c r="B67">
        <f>+'Aggregate Screens'!A62</f>
        <v>153</v>
      </c>
      <c r="C67" t="str">
        <f>+'Aggregate Screens'!B62</f>
        <v>WHITMAN HOSPITAL AND MEDICAL CENTER</v>
      </c>
      <c r="D67" s="10">
        <f>ROUND(+'Aggregate Screens'!Z62,0)</f>
        <v>0</v>
      </c>
      <c r="E67" s="13">
        <f>ROUND(+'Aggregate Screens'!AN62,0)</f>
        <v>1426</v>
      </c>
      <c r="F67" s="11" t="str">
        <f t="shared" si="0"/>
        <v/>
      </c>
      <c r="G67" s="10">
        <f>ROUND(+'Aggregate Screens'!Z167,0)</f>
        <v>0</v>
      </c>
      <c r="H67" s="13">
        <f>ROUND(+'Aggregate Screens'!AN167,0)</f>
        <v>1377</v>
      </c>
      <c r="I67" s="11" t="str">
        <f t="shared" si="1"/>
        <v/>
      </c>
      <c r="K67" s="12" t="str">
        <f t="shared" si="2"/>
        <v/>
      </c>
    </row>
    <row r="68" spans="2:11" x14ac:dyDescent="0.2">
      <c r="B68">
        <f>+'Aggregate Screens'!A63</f>
        <v>155</v>
      </c>
      <c r="C68" t="str">
        <f>+'Aggregate Screens'!B63</f>
        <v>UW MEDICINE/VALLEY MEDICAL CENTER</v>
      </c>
      <c r="D68" s="10">
        <f>ROUND(+'Aggregate Screens'!Z63,0)</f>
        <v>0</v>
      </c>
      <c r="E68" s="13">
        <f>ROUND(+'Aggregate Screens'!AN63,0)</f>
        <v>17416</v>
      </c>
      <c r="F68" s="11" t="str">
        <f t="shared" si="0"/>
        <v/>
      </c>
      <c r="G68" s="10">
        <f>ROUND(+'Aggregate Screens'!Z168,0)</f>
        <v>0</v>
      </c>
      <c r="H68" s="13">
        <f>ROUND(+'Aggregate Screens'!AN168,0)</f>
        <v>37373</v>
      </c>
      <c r="I68" s="11" t="str">
        <f t="shared" si="1"/>
        <v/>
      </c>
      <c r="K68" s="12" t="str">
        <f t="shared" si="2"/>
        <v/>
      </c>
    </row>
    <row r="69" spans="2:11" x14ac:dyDescent="0.2">
      <c r="B69">
        <f>+'Aggregate Screens'!A64</f>
        <v>156</v>
      </c>
      <c r="C69" t="str">
        <f>+'Aggregate Screens'!B64</f>
        <v>WHIDBEY GENERAL HOSPITAL</v>
      </c>
      <c r="D69" s="10">
        <f>ROUND(+'Aggregate Screens'!Z64,0)</f>
        <v>151710</v>
      </c>
      <c r="E69" s="13">
        <f>ROUND(+'Aggregate Screens'!AN64,0)</f>
        <v>8294</v>
      </c>
      <c r="F69" s="11">
        <f t="shared" si="0"/>
        <v>18.29</v>
      </c>
      <c r="G69" s="10">
        <f>ROUND(+'Aggregate Screens'!Z169,0)</f>
        <v>0</v>
      </c>
      <c r="H69" s="13">
        <f>ROUND(+'Aggregate Screens'!AN169,0)</f>
        <v>0</v>
      </c>
      <c r="I69" s="11" t="str">
        <f t="shared" si="1"/>
        <v/>
      </c>
      <c r="K69" s="12" t="str">
        <f t="shared" si="2"/>
        <v/>
      </c>
    </row>
    <row r="70" spans="2:11" x14ac:dyDescent="0.2">
      <c r="B70">
        <f>+'Aggregate Screens'!A65</f>
        <v>157</v>
      </c>
      <c r="C70" t="str">
        <f>+'Aggregate Screens'!B65</f>
        <v>ST LUKES REHABILIATION INSTITUTE</v>
      </c>
      <c r="D70" s="10">
        <f>ROUND(+'Aggregate Screens'!Z65,0)</f>
        <v>0</v>
      </c>
      <c r="E70" s="13">
        <f>ROUND(+'Aggregate Screens'!AN65,0)</f>
        <v>2559</v>
      </c>
      <c r="F70" s="11" t="str">
        <f t="shared" si="0"/>
        <v/>
      </c>
      <c r="G70" s="10">
        <f>ROUND(+'Aggregate Screens'!Z170,0)</f>
        <v>0</v>
      </c>
      <c r="H70" s="13">
        <f>ROUND(+'Aggregate Screens'!AN170,0)</f>
        <v>2467</v>
      </c>
      <c r="I70" s="11" t="str">
        <f t="shared" si="1"/>
        <v/>
      </c>
      <c r="K70" s="12" t="str">
        <f t="shared" si="2"/>
        <v/>
      </c>
    </row>
    <row r="71" spans="2:11" x14ac:dyDescent="0.2">
      <c r="B71">
        <f>+'Aggregate Screens'!A66</f>
        <v>158</v>
      </c>
      <c r="C71" t="str">
        <f>+'Aggregate Screens'!B66</f>
        <v>CASCADE MEDICAL CENTER</v>
      </c>
      <c r="D71" s="10">
        <f>ROUND(+'Aggregate Screens'!Z66,0)</f>
        <v>738337</v>
      </c>
      <c r="E71" s="13">
        <f>ROUND(+'Aggregate Screens'!AN66,0)</f>
        <v>472</v>
      </c>
      <c r="F71" s="11">
        <f t="shared" si="0"/>
        <v>1564.27</v>
      </c>
      <c r="G71" s="10">
        <f>ROUND(+'Aggregate Screens'!Z171,0)</f>
        <v>720950</v>
      </c>
      <c r="H71" s="13">
        <f>ROUND(+'Aggregate Screens'!AN171,0)</f>
        <v>573</v>
      </c>
      <c r="I71" s="11">
        <f t="shared" si="1"/>
        <v>1258.2</v>
      </c>
      <c r="K71" s="12">
        <f t="shared" si="2"/>
        <v>-0.19566315278053015</v>
      </c>
    </row>
    <row r="72" spans="2:11" x14ac:dyDescent="0.2">
      <c r="B72">
        <f>+'Aggregate Screens'!A67</f>
        <v>159</v>
      </c>
      <c r="C72" t="str">
        <f>+'Aggregate Screens'!B67</f>
        <v>PROVIDENCE ST PETER HOSPITAL</v>
      </c>
      <c r="D72" s="10">
        <f>ROUND(+'Aggregate Screens'!Z67,0)</f>
        <v>3321384</v>
      </c>
      <c r="E72" s="13">
        <f>ROUND(+'Aggregate Screens'!AN67,0)</f>
        <v>36893</v>
      </c>
      <c r="F72" s="11">
        <f t="shared" si="0"/>
        <v>90.03</v>
      </c>
      <c r="G72" s="10">
        <f>ROUND(+'Aggregate Screens'!Z172,0)</f>
        <v>3394315</v>
      </c>
      <c r="H72" s="13">
        <f>ROUND(+'Aggregate Screens'!AN172,0)</f>
        <v>33274</v>
      </c>
      <c r="I72" s="11">
        <f t="shared" si="1"/>
        <v>102.01</v>
      </c>
      <c r="K72" s="12">
        <f t="shared" si="2"/>
        <v>0.13306675552593594</v>
      </c>
    </row>
    <row r="73" spans="2:11" x14ac:dyDescent="0.2">
      <c r="B73">
        <f>+'Aggregate Screens'!A68</f>
        <v>161</v>
      </c>
      <c r="C73" t="str">
        <f>+'Aggregate Screens'!B68</f>
        <v>KADLEC REGIONAL MEDICAL CENTER</v>
      </c>
      <c r="D73" s="10">
        <f>ROUND(+'Aggregate Screens'!Z68,0)</f>
        <v>7580395</v>
      </c>
      <c r="E73" s="13">
        <f>ROUND(+'Aggregate Screens'!AN68,0)</f>
        <v>31196</v>
      </c>
      <c r="F73" s="11">
        <f t="shared" si="0"/>
        <v>242.99</v>
      </c>
      <c r="G73" s="10">
        <f>ROUND(+'Aggregate Screens'!Z173,0)</f>
        <v>9719289</v>
      </c>
      <c r="H73" s="13">
        <f>ROUND(+'Aggregate Screens'!AN173,0)</f>
        <v>35689</v>
      </c>
      <c r="I73" s="11">
        <f t="shared" si="1"/>
        <v>272.33</v>
      </c>
      <c r="K73" s="12">
        <f t="shared" si="2"/>
        <v>0.12074570969998755</v>
      </c>
    </row>
    <row r="74" spans="2:11" x14ac:dyDescent="0.2">
      <c r="B74">
        <f>+'Aggregate Screens'!A69</f>
        <v>162</v>
      </c>
      <c r="C74" t="str">
        <f>+'Aggregate Screens'!B69</f>
        <v>PROVIDENCE SACRED HEART MEDICAL CENTER</v>
      </c>
      <c r="D74" s="10">
        <f>ROUND(+'Aggregate Screens'!Z69,0)</f>
        <v>7656022</v>
      </c>
      <c r="E74" s="13">
        <f>ROUND(+'Aggregate Screens'!AN69,0)</f>
        <v>63456</v>
      </c>
      <c r="F74" s="11">
        <f t="shared" si="0"/>
        <v>120.65</v>
      </c>
      <c r="G74" s="10">
        <f>ROUND(+'Aggregate Screens'!Z174,0)</f>
        <v>8424539</v>
      </c>
      <c r="H74" s="13">
        <f>ROUND(+'Aggregate Screens'!AN174,0)</f>
        <v>61703</v>
      </c>
      <c r="I74" s="11">
        <f t="shared" si="1"/>
        <v>136.53</v>
      </c>
      <c r="K74" s="12">
        <f t="shared" si="2"/>
        <v>0.13162038955656863</v>
      </c>
    </row>
    <row r="75" spans="2:11" x14ac:dyDescent="0.2">
      <c r="B75">
        <f>+'Aggregate Screens'!A70</f>
        <v>164</v>
      </c>
      <c r="C75" t="str">
        <f>+'Aggregate Screens'!B70</f>
        <v>EVERGREENHEALTH MEDICAL CENTER</v>
      </c>
      <c r="D75" s="10">
        <f>ROUND(+'Aggregate Screens'!Z70,0)</f>
        <v>10250704</v>
      </c>
      <c r="E75" s="13">
        <f>ROUND(+'Aggregate Screens'!AN70,0)</f>
        <v>32912</v>
      </c>
      <c r="F75" s="11">
        <f t="shared" ref="F75:F107" si="3">IF(D75=0,"",IF(E75=0,"",ROUND(D75/E75,2)))</f>
        <v>311.45999999999998</v>
      </c>
      <c r="G75" s="10">
        <f>ROUND(+'Aggregate Screens'!Z175,0)</f>
        <v>8653956</v>
      </c>
      <c r="H75" s="13">
        <f>ROUND(+'Aggregate Screens'!AN175,0)</f>
        <v>33213</v>
      </c>
      <c r="I75" s="11">
        <f t="shared" ref="I75:I107" si="4">IF(G75=0,"",IF(H75=0,"",ROUND(G75/H75,2)))</f>
        <v>260.56</v>
      </c>
      <c r="K75" s="12">
        <f t="shared" ref="K75:K107" si="5">IF(D75=0,"",IF(E75=0,"",IF(G75=0,"",IF(H75=0,"",+I75/F75-1))))</f>
        <v>-0.16342387465485131</v>
      </c>
    </row>
    <row r="76" spans="2:11" x14ac:dyDescent="0.2">
      <c r="B76">
        <f>+'Aggregate Screens'!A71</f>
        <v>165</v>
      </c>
      <c r="C76" t="str">
        <f>+'Aggregate Screens'!B71</f>
        <v>LAKE CHELAN COMMUNITY HOSPITAL</v>
      </c>
      <c r="D76" s="10">
        <f>ROUND(+'Aggregate Screens'!Z71,0)</f>
        <v>148721</v>
      </c>
      <c r="E76" s="13">
        <f>ROUND(+'Aggregate Screens'!AN71,0)</f>
        <v>1504</v>
      </c>
      <c r="F76" s="11">
        <f t="shared" si="3"/>
        <v>98.88</v>
      </c>
      <c r="G76" s="10">
        <f>ROUND(+'Aggregate Screens'!Z176,0)</f>
        <v>354357</v>
      </c>
      <c r="H76" s="13">
        <f>ROUND(+'Aggregate Screens'!AN176,0)</f>
        <v>1122</v>
      </c>
      <c r="I76" s="11">
        <f t="shared" si="4"/>
        <v>315.83</v>
      </c>
      <c r="K76" s="12">
        <f t="shared" si="5"/>
        <v>2.1940736245954691</v>
      </c>
    </row>
    <row r="77" spans="2:11" x14ac:dyDescent="0.2">
      <c r="B77">
        <f>+'Aggregate Screens'!A72</f>
        <v>167</v>
      </c>
      <c r="C77" t="str">
        <f>+'Aggregate Screens'!B72</f>
        <v>FERRY COUNTY MEMORIAL HOSPITAL</v>
      </c>
      <c r="D77" s="10">
        <f>ROUND(+'Aggregate Screens'!Z72,0)</f>
        <v>0</v>
      </c>
      <c r="E77" s="13">
        <f>ROUND(+'Aggregate Screens'!AN72,0)</f>
        <v>0</v>
      </c>
      <c r="F77" s="11" t="str">
        <f t="shared" si="3"/>
        <v/>
      </c>
      <c r="G77" s="10">
        <f>ROUND(+'Aggregate Screens'!Z177,0)</f>
        <v>0</v>
      </c>
      <c r="H77" s="13">
        <f>ROUND(+'Aggregate Screens'!AN177,0)</f>
        <v>0</v>
      </c>
      <c r="I77" s="11" t="str">
        <f t="shared" si="4"/>
        <v/>
      </c>
      <c r="K77" s="12" t="str">
        <f t="shared" si="5"/>
        <v/>
      </c>
    </row>
    <row r="78" spans="2:11" x14ac:dyDescent="0.2">
      <c r="B78">
        <f>+'Aggregate Screens'!A73</f>
        <v>168</v>
      </c>
      <c r="C78" t="str">
        <f>+'Aggregate Screens'!B73</f>
        <v>CENTRAL WASHINGTON HOSPITAL</v>
      </c>
      <c r="D78" s="10">
        <f>ROUND(+'Aggregate Screens'!Z73,0)</f>
        <v>7662255</v>
      </c>
      <c r="E78" s="13">
        <f>ROUND(+'Aggregate Screens'!AN73,0)</f>
        <v>19877</v>
      </c>
      <c r="F78" s="11">
        <f t="shared" si="3"/>
        <v>385.48</v>
      </c>
      <c r="G78" s="10">
        <f>ROUND(+'Aggregate Screens'!Z178,0)</f>
        <v>7593638</v>
      </c>
      <c r="H78" s="13">
        <f>ROUND(+'Aggregate Screens'!AN178,0)</f>
        <v>20242</v>
      </c>
      <c r="I78" s="11">
        <f t="shared" si="4"/>
        <v>375.14</v>
      </c>
      <c r="K78" s="12">
        <f t="shared" si="5"/>
        <v>-2.6823700321676913E-2</v>
      </c>
    </row>
    <row r="79" spans="2:11" x14ac:dyDescent="0.2">
      <c r="B79">
        <f>+'Aggregate Screens'!A74</f>
        <v>170</v>
      </c>
      <c r="C79" t="str">
        <f>+'Aggregate Screens'!B74</f>
        <v>PEACEHEALTH SOUTHWEST MEDICAL CENTER</v>
      </c>
      <c r="D79" s="10">
        <f>ROUND(+'Aggregate Screens'!Z74,0)</f>
        <v>18581905</v>
      </c>
      <c r="E79" s="13">
        <f>ROUND(+'Aggregate Screens'!AN74,0)</f>
        <v>50767</v>
      </c>
      <c r="F79" s="11">
        <f t="shared" si="3"/>
        <v>366.02</v>
      </c>
      <c r="G79" s="10">
        <f>ROUND(+'Aggregate Screens'!Z179,0)</f>
        <v>4976836</v>
      </c>
      <c r="H79" s="13">
        <f>ROUND(+'Aggregate Screens'!AN179,0)</f>
        <v>48533</v>
      </c>
      <c r="I79" s="11">
        <f t="shared" si="4"/>
        <v>102.55</v>
      </c>
      <c r="K79" s="12">
        <f t="shared" si="5"/>
        <v>-0.7198240533304191</v>
      </c>
    </row>
    <row r="80" spans="2:11" x14ac:dyDescent="0.2">
      <c r="B80">
        <f>+'Aggregate Screens'!A75</f>
        <v>172</v>
      </c>
      <c r="C80" t="str">
        <f>+'Aggregate Screens'!B75</f>
        <v>PULLMAN REGIONAL HOSPITAL</v>
      </c>
      <c r="D80" s="10">
        <f>ROUND(+'Aggregate Screens'!Z75,0)</f>
        <v>906949</v>
      </c>
      <c r="E80" s="13">
        <f>ROUND(+'Aggregate Screens'!AN75,0)</f>
        <v>3623</v>
      </c>
      <c r="F80" s="11">
        <f t="shared" si="3"/>
        <v>250.33</v>
      </c>
      <c r="G80" s="10">
        <f>ROUND(+'Aggregate Screens'!Z180,0)</f>
        <v>846814</v>
      </c>
      <c r="H80" s="13">
        <f>ROUND(+'Aggregate Screens'!AN180,0)</f>
        <v>3914</v>
      </c>
      <c r="I80" s="11">
        <f t="shared" si="4"/>
        <v>216.36</v>
      </c>
      <c r="K80" s="12">
        <f t="shared" si="5"/>
        <v>-0.13570087484520432</v>
      </c>
    </row>
    <row r="81" spans="2:11" x14ac:dyDescent="0.2">
      <c r="B81">
        <f>+'Aggregate Screens'!A76</f>
        <v>173</v>
      </c>
      <c r="C81" t="str">
        <f>+'Aggregate Screens'!B76</f>
        <v>MORTON GENERAL HOSPITAL</v>
      </c>
      <c r="D81" s="10">
        <f>ROUND(+'Aggregate Screens'!Z76,0)</f>
        <v>706474</v>
      </c>
      <c r="E81" s="13">
        <f>ROUND(+'Aggregate Screens'!AN76,0)</f>
        <v>1101</v>
      </c>
      <c r="F81" s="11">
        <f t="shared" si="3"/>
        <v>641.66999999999996</v>
      </c>
      <c r="G81" s="10">
        <f>ROUND(+'Aggregate Screens'!Z181,0)</f>
        <v>629656</v>
      </c>
      <c r="H81" s="13">
        <f>ROUND(+'Aggregate Screens'!AN181,0)</f>
        <v>1070</v>
      </c>
      <c r="I81" s="11">
        <f t="shared" si="4"/>
        <v>588.46</v>
      </c>
      <c r="K81" s="12">
        <f t="shared" si="5"/>
        <v>-8.2924244549378856E-2</v>
      </c>
    </row>
    <row r="82" spans="2:11" x14ac:dyDescent="0.2">
      <c r="B82">
        <f>+'Aggregate Screens'!A77</f>
        <v>175</v>
      </c>
      <c r="C82" t="str">
        <f>+'Aggregate Screens'!B77</f>
        <v>MARY BRIDGE CHILDRENS HEALTH CENTER</v>
      </c>
      <c r="D82" s="10">
        <f>ROUND(+'Aggregate Screens'!Z77,0)</f>
        <v>1761502</v>
      </c>
      <c r="E82" s="13">
        <f>ROUND(+'Aggregate Screens'!AN77,0)</f>
        <v>9620</v>
      </c>
      <c r="F82" s="11">
        <f t="shared" si="3"/>
        <v>183.11</v>
      </c>
      <c r="G82" s="10">
        <f>ROUND(+'Aggregate Screens'!Z182,0)</f>
        <v>3728123</v>
      </c>
      <c r="H82" s="13">
        <f>ROUND(+'Aggregate Screens'!AN182,0)</f>
        <v>10786</v>
      </c>
      <c r="I82" s="11">
        <f t="shared" si="4"/>
        <v>345.64</v>
      </c>
      <c r="K82" s="12">
        <f t="shared" si="5"/>
        <v>0.88760854131396405</v>
      </c>
    </row>
    <row r="83" spans="2:11" x14ac:dyDescent="0.2">
      <c r="B83">
        <f>+'Aggregate Screens'!A78</f>
        <v>176</v>
      </c>
      <c r="C83" t="str">
        <f>+'Aggregate Screens'!B78</f>
        <v>TACOMA GENERAL/ALLENMORE HOSPITAL</v>
      </c>
      <c r="D83" s="10">
        <f>ROUND(+'Aggregate Screens'!Z78,0)</f>
        <v>10569011</v>
      </c>
      <c r="E83" s="13">
        <f>ROUND(+'Aggregate Screens'!AN78,0)</f>
        <v>48651</v>
      </c>
      <c r="F83" s="11">
        <f t="shared" si="3"/>
        <v>217.24</v>
      </c>
      <c r="G83" s="10">
        <f>ROUND(+'Aggregate Screens'!Z183,0)</f>
        <v>9285349</v>
      </c>
      <c r="H83" s="13">
        <f>ROUND(+'Aggregate Screens'!AN183,0)</f>
        <v>41823</v>
      </c>
      <c r="I83" s="11">
        <f t="shared" si="4"/>
        <v>222.02</v>
      </c>
      <c r="K83" s="12">
        <f t="shared" si="5"/>
        <v>2.2003314306757504E-2</v>
      </c>
    </row>
    <row r="84" spans="2:11" x14ac:dyDescent="0.2">
      <c r="B84">
        <f>+'Aggregate Screens'!A79</f>
        <v>180</v>
      </c>
      <c r="C84" t="str">
        <f>+'Aggregate Screens'!B79</f>
        <v>VALLEY HOSPITAL</v>
      </c>
      <c r="D84" s="10">
        <f>ROUND(+'Aggregate Screens'!Z79,0)</f>
        <v>-1500034</v>
      </c>
      <c r="E84" s="13">
        <f>ROUND(+'Aggregate Screens'!AN79,0)</f>
        <v>10946</v>
      </c>
      <c r="F84" s="11">
        <f t="shared" si="3"/>
        <v>-137.04</v>
      </c>
      <c r="G84" s="10">
        <f>ROUND(+'Aggregate Screens'!Z184,0)</f>
        <v>-1976996</v>
      </c>
      <c r="H84" s="13">
        <f>ROUND(+'Aggregate Screens'!AN184,0)</f>
        <v>11479</v>
      </c>
      <c r="I84" s="11">
        <f t="shared" si="4"/>
        <v>-172.23</v>
      </c>
      <c r="K84" s="12">
        <f t="shared" si="5"/>
        <v>0.25678633975481602</v>
      </c>
    </row>
    <row r="85" spans="2:11" x14ac:dyDescent="0.2">
      <c r="B85">
        <f>+'Aggregate Screens'!A80</f>
        <v>183</v>
      </c>
      <c r="C85" t="str">
        <f>+'Aggregate Screens'!B80</f>
        <v>MULTICARE AUBURN MEDICAL CENTER</v>
      </c>
      <c r="D85" s="10">
        <f>ROUND(+'Aggregate Screens'!Z80,0)</f>
        <v>0</v>
      </c>
      <c r="E85" s="13">
        <f>ROUND(+'Aggregate Screens'!AN80,0)</f>
        <v>11784</v>
      </c>
      <c r="F85" s="11" t="str">
        <f t="shared" si="3"/>
        <v/>
      </c>
      <c r="G85" s="10">
        <f>ROUND(+'Aggregate Screens'!Z185,0)</f>
        <v>2368128</v>
      </c>
      <c r="H85" s="13">
        <f>ROUND(+'Aggregate Screens'!AN185,0)</f>
        <v>10417</v>
      </c>
      <c r="I85" s="11">
        <f t="shared" si="4"/>
        <v>227.33</v>
      </c>
      <c r="K85" s="12" t="str">
        <f t="shared" si="5"/>
        <v/>
      </c>
    </row>
    <row r="86" spans="2:11" x14ac:dyDescent="0.2">
      <c r="B86">
        <f>+'Aggregate Screens'!A81</f>
        <v>186</v>
      </c>
      <c r="C86" t="str">
        <f>+'Aggregate Screens'!B81</f>
        <v>SUMMIT PACIFIC MEDICAL CENTER</v>
      </c>
      <c r="D86" s="10">
        <f>ROUND(+'Aggregate Screens'!Z81,0)</f>
        <v>60959</v>
      </c>
      <c r="E86" s="13">
        <f>ROUND(+'Aggregate Screens'!AN81,0)</f>
        <v>1238</v>
      </c>
      <c r="F86" s="11">
        <f t="shared" si="3"/>
        <v>49.24</v>
      </c>
      <c r="G86" s="10">
        <f>ROUND(+'Aggregate Screens'!Z186,0)</f>
        <v>646305</v>
      </c>
      <c r="H86" s="13">
        <f>ROUND(+'Aggregate Screens'!AN186,0)</f>
        <v>1042</v>
      </c>
      <c r="I86" s="11">
        <f t="shared" si="4"/>
        <v>620.25</v>
      </c>
      <c r="K86" s="12">
        <f t="shared" si="5"/>
        <v>11.596466287571079</v>
      </c>
    </row>
    <row r="87" spans="2:11" x14ac:dyDescent="0.2">
      <c r="B87">
        <f>+'Aggregate Screens'!A82</f>
        <v>191</v>
      </c>
      <c r="C87" t="str">
        <f>+'Aggregate Screens'!B82</f>
        <v>PROVIDENCE CENTRALIA HOSPITAL</v>
      </c>
      <c r="D87" s="10">
        <f>ROUND(+'Aggregate Screens'!Z82,0)</f>
        <v>560098</v>
      </c>
      <c r="E87" s="13">
        <f>ROUND(+'Aggregate Screens'!AN82,0)</f>
        <v>12024</v>
      </c>
      <c r="F87" s="11">
        <f t="shared" si="3"/>
        <v>46.58</v>
      </c>
      <c r="G87" s="10">
        <f>ROUND(+'Aggregate Screens'!Z187,0)</f>
        <v>680258</v>
      </c>
      <c r="H87" s="13">
        <f>ROUND(+'Aggregate Screens'!AN187,0)</f>
        <v>12339</v>
      </c>
      <c r="I87" s="11">
        <f t="shared" si="4"/>
        <v>55.13</v>
      </c>
      <c r="K87" s="12">
        <f t="shared" si="5"/>
        <v>0.18355517389437526</v>
      </c>
    </row>
    <row r="88" spans="2:11" x14ac:dyDescent="0.2">
      <c r="B88">
        <f>+'Aggregate Screens'!A83</f>
        <v>193</v>
      </c>
      <c r="C88" t="str">
        <f>+'Aggregate Screens'!B83</f>
        <v>PROVIDENCE MOUNT CARMEL HOSPITAL</v>
      </c>
      <c r="D88" s="10">
        <f>ROUND(+'Aggregate Screens'!Z83,0)</f>
        <v>1347474</v>
      </c>
      <c r="E88" s="13">
        <f>ROUND(+'Aggregate Screens'!AN83,0)</f>
        <v>3409</v>
      </c>
      <c r="F88" s="11">
        <f t="shared" si="3"/>
        <v>395.27</v>
      </c>
      <c r="G88" s="10">
        <f>ROUND(+'Aggregate Screens'!Z188,0)</f>
        <v>1364501</v>
      </c>
      <c r="H88" s="13">
        <f>ROUND(+'Aggregate Screens'!AN188,0)</f>
        <v>3543</v>
      </c>
      <c r="I88" s="11">
        <f t="shared" si="4"/>
        <v>385.13</v>
      </c>
      <c r="K88" s="12">
        <f t="shared" si="5"/>
        <v>-2.5653350874086045E-2</v>
      </c>
    </row>
    <row r="89" spans="2:11" x14ac:dyDescent="0.2">
      <c r="B89">
        <f>+'Aggregate Screens'!A84</f>
        <v>194</v>
      </c>
      <c r="C89" t="str">
        <f>+'Aggregate Screens'!B84</f>
        <v>PROVIDENCE ST JOSEPHS HOSPITAL</v>
      </c>
      <c r="D89" s="10">
        <f>ROUND(+'Aggregate Screens'!Z84,0)</f>
        <v>193678</v>
      </c>
      <c r="E89" s="13">
        <f>ROUND(+'Aggregate Screens'!AN84,0)</f>
        <v>1183</v>
      </c>
      <c r="F89" s="11">
        <f t="shared" si="3"/>
        <v>163.72</v>
      </c>
      <c r="G89" s="10">
        <f>ROUND(+'Aggregate Screens'!Z189,0)</f>
        <v>204101</v>
      </c>
      <c r="H89" s="13">
        <f>ROUND(+'Aggregate Screens'!AN189,0)</f>
        <v>1316</v>
      </c>
      <c r="I89" s="11">
        <f t="shared" si="4"/>
        <v>155.09</v>
      </c>
      <c r="K89" s="12">
        <f t="shared" si="5"/>
        <v>-5.2711947226972811E-2</v>
      </c>
    </row>
    <row r="90" spans="2:11" x14ac:dyDescent="0.2">
      <c r="B90">
        <f>+'Aggregate Screens'!A85</f>
        <v>195</v>
      </c>
      <c r="C90" t="str">
        <f>+'Aggregate Screens'!B85</f>
        <v>SNOQUALMIE VALLEY HOSPITAL</v>
      </c>
      <c r="D90" s="10">
        <f>ROUND(+'Aggregate Screens'!Z85,0)</f>
        <v>2214830</v>
      </c>
      <c r="E90" s="13">
        <f>ROUND(+'Aggregate Screens'!AN85,0)</f>
        <v>2523</v>
      </c>
      <c r="F90" s="11">
        <f t="shared" si="3"/>
        <v>877.86</v>
      </c>
      <c r="G90" s="10">
        <f>ROUND(+'Aggregate Screens'!Z190,0)</f>
        <v>2100429</v>
      </c>
      <c r="H90" s="13">
        <f>ROUND(+'Aggregate Screens'!AN190,0)</f>
        <v>1874</v>
      </c>
      <c r="I90" s="11">
        <f t="shared" si="4"/>
        <v>1120.83</v>
      </c>
      <c r="K90" s="12">
        <f t="shared" si="5"/>
        <v>0.27677534003143989</v>
      </c>
    </row>
    <row r="91" spans="2:11" x14ac:dyDescent="0.2">
      <c r="B91">
        <f>+'Aggregate Screens'!A86</f>
        <v>197</v>
      </c>
      <c r="C91" t="str">
        <f>+'Aggregate Screens'!B86</f>
        <v>CAPITAL MEDICAL CENTER</v>
      </c>
      <c r="D91" s="10">
        <f>ROUND(+'Aggregate Screens'!Z86,0)</f>
        <v>2689980</v>
      </c>
      <c r="E91" s="13">
        <f>ROUND(+'Aggregate Screens'!AN86,0)</f>
        <v>10176</v>
      </c>
      <c r="F91" s="11">
        <f t="shared" si="3"/>
        <v>264.35000000000002</v>
      </c>
      <c r="G91" s="10">
        <f>ROUND(+'Aggregate Screens'!Z191,0)</f>
        <v>2657209</v>
      </c>
      <c r="H91" s="13">
        <f>ROUND(+'Aggregate Screens'!AN191,0)</f>
        <v>10620</v>
      </c>
      <c r="I91" s="11">
        <f t="shared" si="4"/>
        <v>250.21</v>
      </c>
      <c r="K91" s="12">
        <f t="shared" si="5"/>
        <v>-5.3489691696614439E-2</v>
      </c>
    </row>
    <row r="92" spans="2:11" x14ac:dyDescent="0.2">
      <c r="B92">
        <f>+'Aggregate Screens'!A87</f>
        <v>198</v>
      </c>
      <c r="C92" t="str">
        <f>+'Aggregate Screens'!B87</f>
        <v>SUNNYSIDE COMMUNITY HOSPITAL</v>
      </c>
      <c r="D92" s="10">
        <f>ROUND(+'Aggregate Screens'!Z87,0)</f>
        <v>335046</v>
      </c>
      <c r="E92" s="13">
        <f>ROUND(+'Aggregate Screens'!AN87,0)</f>
        <v>3877</v>
      </c>
      <c r="F92" s="11">
        <f t="shared" si="3"/>
        <v>86.42</v>
      </c>
      <c r="G92" s="10">
        <f>ROUND(+'Aggregate Screens'!Z192,0)</f>
        <v>0</v>
      </c>
      <c r="H92" s="13">
        <f>ROUND(+'Aggregate Screens'!AN192,0)</f>
        <v>0</v>
      </c>
      <c r="I92" s="11" t="str">
        <f t="shared" si="4"/>
        <v/>
      </c>
      <c r="K92" s="12" t="str">
        <f t="shared" si="5"/>
        <v/>
      </c>
    </row>
    <row r="93" spans="2:11" x14ac:dyDescent="0.2">
      <c r="B93">
        <f>+'Aggregate Screens'!A88</f>
        <v>199</v>
      </c>
      <c r="C93" t="str">
        <f>+'Aggregate Screens'!B88</f>
        <v>TOPPENISH COMMUNITY HOSPITAL</v>
      </c>
      <c r="D93" s="10">
        <f>ROUND(+'Aggregate Screens'!Z88,0)</f>
        <v>864</v>
      </c>
      <c r="E93" s="13">
        <f>ROUND(+'Aggregate Screens'!AN88,0)</f>
        <v>2956</v>
      </c>
      <c r="F93" s="11">
        <f t="shared" si="3"/>
        <v>0.28999999999999998</v>
      </c>
      <c r="G93" s="10">
        <f>ROUND(+'Aggregate Screens'!Z193,0)</f>
        <v>167</v>
      </c>
      <c r="H93" s="13">
        <f>ROUND(+'Aggregate Screens'!AN193,0)</f>
        <v>2554</v>
      </c>
      <c r="I93" s="11">
        <f t="shared" si="4"/>
        <v>7.0000000000000007E-2</v>
      </c>
      <c r="K93" s="12">
        <f t="shared" si="5"/>
        <v>-0.75862068965517238</v>
      </c>
    </row>
    <row r="94" spans="2:11" x14ac:dyDescent="0.2">
      <c r="B94">
        <f>+'Aggregate Screens'!A89</f>
        <v>201</v>
      </c>
      <c r="C94" t="str">
        <f>+'Aggregate Screens'!B89</f>
        <v>ST FRANCIS COMMUNITY HOSPITAL</v>
      </c>
      <c r="D94" s="10">
        <f>ROUND(+'Aggregate Screens'!Z89,0)</f>
        <v>166500</v>
      </c>
      <c r="E94" s="13">
        <f>ROUND(+'Aggregate Screens'!AN89,0)</f>
        <v>16708</v>
      </c>
      <c r="F94" s="11">
        <f t="shared" si="3"/>
        <v>9.9700000000000006</v>
      </c>
      <c r="G94" s="10">
        <f>ROUND(+'Aggregate Screens'!Z194,0)</f>
        <v>132695</v>
      </c>
      <c r="H94" s="13">
        <f>ROUND(+'Aggregate Screens'!AN194,0)</f>
        <v>15975</v>
      </c>
      <c r="I94" s="11">
        <f t="shared" si="4"/>
        <v>8.31</v>
      </c>
      <c r="K94" s="12">
        <f t="shared" si="5"/>
        <v>-0.16649949849548651</v>
      </c>
    </row>
    <row r="95" spans="2:11" x14ac:dyDescent="0.2">
      <c r="B95">
        <f>+'Aggregate Screens'!A90</f>
        <v>202</v>
      </c>
      <c r="C95" t="str">
        <f>+'Aggregate Screens'!B90</f>
        <v>REGIONAL HOSPITAL</v>
      </c>
      <c r="D95" s="10">
        <f>ROUND(+'Aggregate Screens'!Z90,0)</f>
        <v>26810</v>
      </c>
      <c r="E95" s="13">
        <f>ROUND(+'Aggregate Screens'!AN90,0)</f>
        <v>694</v>
      </c>
      <c r="F95" s="11">
        <f t="shared" si="3"/>
        <v>38.630000000000003</v>
      </c>
      <c r="G95" s="10">
        <f>ROUND(+'Aggregate Screens'!Z195,0)</f>
        <v>19802</v>
      </c>
      <c r="H95" s="13">
        <f>ROUND(+'Aggregate Screens'!AN195,0)</f>
        <v>707</v>
      </c>
      <c r="I95" s="11">
        <f t="shared" si="4"/>
        <v>28.01</v>
      </c>
      <c r="K95" s="12">
        <f t="shared" si="5"/>
        <v>-0.27491586849598759</v>
      </c>
    </row>
    <row r="96" spans="2:11" x14ac:dyDescent="0.2">
      <c r="B96">
        <f>+'Aggregate Screens'!A91</f>
        <v>204</v>
      </c>
      <c r="C96" t="str">
        <f>+'Aggregate Screens'!B91</f>
        <v>SEATTLE CANCER CARE ALLIANCE</v>
      </c>
      <c r="D96" s="10">
        <f>ROUND(+'Aggregate Screens'!Z91,0)</f>
        <v>6504748</v>
      </c>
      <c r="E96" s="13">
        <f>ROUND(+'Aggregate Screens'!AN91,0)</f>
        <v>14038</v>
      </c>
      <c r="F96" s="11">
        <f t="shared" si="3"/>
        <v>463.37</v>
      </c>
      <c r="G96" s="10">
        <f>ROUND(+'Aggregate Screens'!Z196,0)</f>
        <v>6429938</v>
      </c>
      <c r="H96" s="13">
        <f>ROUND(+'Aggregate Screens'!AN196,0)</f>
        <v>13817</v>
      </c>
      <c r="I96" s="11">
        <f t="shared" si="4"/>
        <v>465.36</v>
      </c>
      <c r="K96" s="12">
        <f t="shared" si="5"/>
        <v>4.2946241664327811E-3</v>
      </c>
    </row>
    <row r="97" spans="2:11" x14ac:dyDescent="0.2">
      <c r="B97">
        <f>+'Aggregate Screens'!A92</f>
        <v>205</v>
      </c>
      <c r="C97" t="str">
        <f>+'Aggregate Screens'!B92</f>
        <v>WENATCHEE VALLEY HOSPITAL</v>
      </c>
      <c r="D97" s="10">
        <f>ROUND(+'Aggregate Screens'!Z92,0)</f>
        <v>0</v>
      </c>
      <c r="E97" s="13">
        <f>ROUND(+'Aggregate Screens'!AN92,0)</f>
        <v>0</v>
      </c>
      <c r="F97" s="11" t="str">
        <f t="shared" si="3"/>
        <v/>
      </c>
      <c r="G97" s="10">
        <f>ROUND(+'Aggregate Screens'!Z197,0)</f>
        <v>0</v>
      </c>
      <c r="H97" s="13">
        <f>ROUND(+'Aggregate Screens'!AN197,0)</f>
        <v>12549</v>
      </c>
      <c r="I97" s="11" t="str">
        <f t="shared" si="4"/>
        <v/>
      </c>
      <c r="K97" s="12" t="str">
        <f t="shared" si="5"/>
        <v/>
      </c>
    </row>
    <row r="98" spans="2:11" x14ac:dyDescent="0.2">
      <c r="B98">
        <f>+'Aggregate Screens'!A93</f>
        <v>206</v>
      </c>
      <c r="C98" t="str">
        <f>+'Aggregate Screens'!B93</f>
        <v>PEACEHEALTH UNITED GENERAL MEDICAL CENTER</v>
      </c>
      <c r="D98" s="10">
        <f>ROUND(+'Aggregate Screens'!Z93,0)</f>
        <v>0</v>
      </c>
      <c r="E98" s="13">
        <f>ROUND(+'Aggregate Screens'!AN93,0)</f>
        <v>3520</v>
      </c>
      <c r="F98" s="11" t="str">
        <f t="shared" si="3"/>
        <v/>
      </c>
      <c r="G98" s="10">
        <f>ROUND(+'Aggregate Screens'!Z198,0)</f>
        <v>0</v>
      </c>
      <c r="H98" s="13">
        <f>ROUND(+'Aggregate Screens'!AN198,0)</f>
        <v>3615</v>
      </c>
      <c r="I98" s="11" t="str">
        <f t="shared" si="4"/>
        <v/>
      </c>
      <c r="K98" s="12" t="str">
        <f t="shared" si="5"/>
        <v/>
      </c>
    </row>
    <row r="99" spans="2:11" x14ac:dyDescent="0.2">
      <c r="B99">
        <f>+'Aggregate Screens'!A94</f>
        <v>207</v>
      </c>
      <c r="C99" t="str">
        <f>+'Aggregate Screens'!B94</f>
        <v>SKAGIT VALLEY HOSPITAL</v>
      </c>
      <c r="D99" s="10">
        <f>ROUND(+'Aggregate Screens'!Z94,0)</f>
        <v>6287729</v>
      </c>
      <c r="E99" s="13">
        <f>ROUND(+'Aggregate Screens'!AN94,0)</f>
        <v>21062</v>
      </c>
      <c r="F99" s="11">
        <f t="shared" si="3"/>
        <v>298.52999999999997</v>
      </c>
      <c r="G99" s="10">
        <f>ROUND(+'Aggregate Screens'!Z199,0)</f>
        <v>6462515</v>
      </c>
      <c r="H99" s="13">
        <f>ROUND(+'Aggregate Screens'!AN199,0)</f>
        <v>20806</v>
      </c>
      <c r="I99" s="11">
        <f t="shared" si="4"/>
        <v>310.61</v>
      </c>
      <c r="K99" s="12">
        <f t="shared" si="5"/>
        <v>4.0464944896660526E-2</v>
      </c>
    </row>
    <row r="100" spans="2:11" x14ac:dyDescent="0.2">
      <c r="B100">
        <f>+'Aggregate Screens'!A95</f>
        <v>208</v>
      </c>
      <c r="C100" t="str">
        <f>+'Aggregate Screens'!B95</f>
        <v>LEGACY SALMON CREEK HOSPITAL</v>
      </c>
      <c r="D100" s="10">
        <f>ROUND(+'Aggregate Screens'!Z95,0)</f>
        <v>0</v>
      </c>
      <c r="E100" s="13">
        <f>ROUND(+'Aggregate Screens'!AN95,0)</f>
        <v>18153</v>
      </c>
      <c r="F100" s="11" t="str">
        <f t="shared" si="3"/>
        <v/>
      </c>
      <c r="G100" s="10">
        <f>ROUND(+'Aggregate Screens'!Z200,0)</f>
        <v>0</v>
      </c>
      <c r="H100" s="13">
        <f>ROUND(+'Aggregate Screens'!AN200,0)</f>
        <v>18334</v>
      </c>
      <c r="I100" s="11" t="str">
        <f t="shared" si="4"/>
        <v/>
      </c>
      <c r="K100" s="12" t="str">
        <f t="shared" si="5"/>
        <v/>
      </c>
    </row>
    <row r="101" spans="2:11" x14ac:dyDescent="0.2">
      <c r="B101">
        <f>+'Aggregate Screens'!A96</f>
        <v>209</v>
      </c>
      <c r="C101" t="str">
        <f>+'Aggregate Screens'!B96</f>
        <v>ST ANTHONY HOSPITAL</v>
      </c>
      <c r="D101" s="10">
        <f>ROUND(+'Aggregate Screens'!Z96,0)</f>
        <v>3919793</v>
      </c>
      <c r="E101" s="13">
        <f>ROUND(+'Aggregate Screens'!AN96,0)</f>
        <v>9478</v>
      </c>
      <c r="F101" s="11">
        <f t="shared" si="3"/>
        <v>413.57</v>
      </c>
      <c r="G101" s="10">
        <f>ROUND(+'Aggregate Screens'!Z201,0)</f>
        <v>3767475</v>
      </c>
      <c r="H101" s="13">
        <f>ROUND(+'Aggregate Screens'!AN201,0)</f>
        <v>9231</v>
      </c>
      <c r="I101" s="11">
        <f t="shared" si="4"/>
        <v>408.13</v>
      </c>
      <c r="K101" s="12">
        <f t="shared" si="5"/>
        <v>-1.3153758734917864E-2</v>
      </c>
    </row>
    <row r="102" spans="2:11" x14ac:dyDescent="0.2">
      <c r="B102">
        <f>+'Aggregate Screens'!A97</f>
        <v>210</v>
      </c>
      <c r="C102" t="str">
        <f>+'Aggregate Screens'!B97</f>
        <v>SWEDISH MEDICAL CENTER - ISSAQUAH CAMPUS</v>
      </c>
      <c r="D102" s="10">
        <f>ROUND(+'Aggregate Screens'!Z97,0)</f>
        <v>12187826</v>
      </c>
      <c r="E102" s="13">
        <f>ROUND(+'Aggregate Screens'!AN97,0)</f>
        <v>10561</v>
      </c>
      <c r="F102" s="11">
        <f t="shared" si="3"/>
        <v>1154.04</v>
      </c>
      <c r="G102" s="10">
        <f>ROUND(+'Aggregate Screens'!Z202,0)</f>
        <v>14068949</v>
      </c>
      <c r="H102" s="13">
        <f>ROUND(+'Aggregate Screens'!AN202,0)</f>
        <v>12277</v>
      </c>
      <c r="I102" s="11">
        <f t="shared" si="4"/>
        <v>1145.96</v>
      </c>
      <c r="K102" s="12">
        <f t="shared" si="5"/>
        <v>-7.0014904162766234E-3</v>
      </c>
    </row>
    <row r="103" spans="2:11" x14ac:dyDescent="0.2">
      <c r="B103">
        <f>+'Aggregate Screens'!A98</f>
        <v>211</v>
      </c>
      <c r="C103" t="str">
        <f>+'Aggregate Screens'!B98</f>
        <v>PEACEHEALTH PEACE ISLAND MEDICAL CENTER</v>
      </c>
      <c r="D103" s="10">
        <f>ROUND(+'Aggregate Screens'!Z98,0)</f>
        <v>0</v>
      </c>
      <c r="E103" s="13">
        <f>ROUND(+'Aggregate Screens'!AN98,0)</f>
        <v>0</v>
      </c>
      <c r="F103" s="11" t="str">
        <f t="shared" si="3"/>
        <v/>
      </c>
      <c r="G103" s="10">
        <f>ROUND(+'Aggregate Screens'!Z203,0)</f>
        <v>-410529</v>
      </c>
      <c r="H103" s="13">
        <f>ROUND(+'Aggregate Screens'!AN203,0)</f>
        <v>433</v>
      </c>
      <c r="I103" s="11">
        <f t="shared" si="4"/>
        <v>-948.1</v>
      </c>
      <c r="K103" s="12" t="str">
        <f t="shared" si="5"/>
        <v/>
      </c>
    </row>
    <row r="104" spans="2:11" x14ac:dyDescent="0.2">
      <c r="B104">
        <f>+'Aggregate Screens'!A99</f>
        <v>904</v>
      </c>
      <c r="C104" t="str">
        <f>+'Aggregate Screens'!B99</f>
        <v>BHC FAIRFAX HOSPITAL</v>
      </c>
      <c r="D104" s="10">
        <f>ROUND(+'Aggregate Screens'!Z99,0)</f>
        <v>413</v>
      </c>
      <c r="E104" s="13">
        <f>ROUND(+'Aggregate Screens'!AN99,0)</f>
        <v>2399</v>
      </c>
      <c r="F104" s="11">
        <f t="shared" si="3"/>
        <v>0.17</v>
      </c>
      <c r="G104" s="10">
        <f>ROUND(+'Aggregate Screens'!Z204,0)</f>
        <v>35</v>
      </c>
      <c r="H104" s="13">
        <f>ROUND(+'Aggregate Screens'!AN204,0)</f>
        <v>2354</v>
      </c>
      <c r="I104" s="11">
        <f t="shared" si="4"/>
        <v>0.01</v>
      </c>
      <c r="K104" s="12">
        <f t="shared" si="5"/>
        <v>-0.94117647058823528</v>
      </c>
    </row>
    <row r="105" spans="2:11" x14ac:dyDescent="0.2">
      <c r="B105">
        <f>+'Aggregate Screens'!A100</f>
        <v>915</v>
      </c>
      <c r="C105" t="str">
        <f>+'Aggregate Screens'!B100</f>
        <v>LOURDES COUNSELING CENTER</v>
      </c>
      <c r="D105" s="10">
        <f>ROUND(+'Aggregate Screens'!Z100,0)</f>
        <v>0</v>
      </c>
      <c r="E105" s="13">
        <f>ROUND(+'Aggregate Screens'!AN100,0)</f>
        <v>846</v>
      </c>
      <c r="F105" s="11" t="str">
        <f t="shared" si="3"/>
        <v/>
      </c>
      <c r="G105" s="10">
        <f>ROUND(+'Aggregate Screens'!Z205,0)</f>
        <v>0</v>
      </c>
      <c r="H105" s="13">
        <f>ROUND(+'Aggregate Screens'!AN205,0)</f>
        <v>744</v>
      </c>
      <c r="I105" s="11" t="str">
        <f t="shared" si="4"/>
        <v/>
      </c>
      <c r="K105" s="12" t="str">
        <f t="shared" si="5"/>
        <v/>
      </c>
    </row>
    <row r="106" spans="2:11" x14ac:dyDescent="0.2">
      <c r="B106">
        <f>+'Aggregate Screens'!A101</f>
        <v>919</v>
      </c>
      <c r="C106" t="str">
        <f>+'Aggregate Screens'!B101</f>
        <v>NAVOS</v>
      </c>
      <c r="D106" s="10">
        <f>ROUND(+'Aggregate Screens'!Z101,0)</f>
        <v>109990</v>
      </c>
      <c r="E106" s="13">
        <f>ROUND(+'Aggregate Screens'!AN101,0)</f>
        <v>962</v>
      </c>
      <c r="F106" s="11">
        <f t="shared" si="3"/>
        <v>114.33</v>
      </c>
      <c r="G106" s="10">
        <f>ROUND(+'Aggregate Screens'!Z206,0)</f>
        <v>119359</v>
      </c>
      <c r="H106" s="13">
        <f>ROUND(+'Aggregate Screens'!AN206,0)</f>
        <v>1090</v>
      </c>
      <c r="I106" s="11">
        <f t="shared" si="4"/>
        <v>109.5</v>
      </c>
      <c r="K106" s="12">
        <f t="shared" si="5"/>
        <v>-4.2246129624770368E-2</v>
      </c>
    </row>
    <row r="107" spans="2:11" x14ac:dyDescent="0.2">
      <c r="B107">
        <f>+'Aggregate Screens'!A102</f>
        <v>921</v>
      </c>
      <c r="C107" t="str">
        <f>+'Aggregate Screens'!B102</f>
        <v>Cascade Behavioral Health</v>
      </c>
      <c r="D107" s="10">
        <f>ROUND(+'Aggregate Screens'!Z102,0)</f>
        <v>0</v>
      </c>
      <c r="E107" s="13">
        <f>ROUND(+'Aggregate Screens'!AN102,0)</f>
        <v>0</v>
      </c>
      <c r="F107" s="11" t="str">
        <f t="shared" si="3"/>
        <v/>
      </c>
      <c r="G107" s="10">
        <f>ROUND(+'Aggregate Screens'!Z207,0)</f>
        <v>0</v>
      </c>
      <c r="H107" s="13">
        <f>ROUND(+'Aggregate Screens'!AN207,0)</f>
        <v>93</v>
      </c>
      <c r="I107" s="11" t="str">
        <f t="shared" si="4"/>
        <v/>
      </c>
      <c r="K107" s="12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7"/>
  <sheetViews>
    <sheetView zoomScale="75" workbookViewId="0">
      <selection activeCell="A11" sqref="A11:XFD107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3" bestFit="1" customWidth="1"/>
    <col min="5" max="5" width="7.88671875" bestFit="1" customWidth="1"/>
    <col min="6" max="6" width="7.109375" bestFit="1" customWidth="1"/>
    <col min="7" max="7" width="13" bestFit="1" customWidth="1"/>
    <col min="8" max="8" width="7.88671875" bestFit="1" customWidth="1"/>
    <col min="9" max="9" width="7.109375" bestFit="1" customWidth="1"/>
    <col min="10" max="10" width="2.6640625" customWidth="1"/>
    <col min="11" max="11" width="8.109375" bestFit="1" customWidth="1"/>
  </cols>
  <sheetData>
    <row r="1" spans="1:11" x14ac:dyDescent="0.2">
      <c r="A1" s="9" t="s">
        <v>48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4"/>
      <c r="F2" s="2"/>
      <c r="K2" s="5" t="s">
        <v>71</v>
      </c>
    </row>
    <row r="3" spans="1:11" x14ac:dyDescent="0.2">
      <c r="A3" s="4"/>
      <c r="D3" s="3"/>
      <c r="F3" s="2"/>
      <c r="K3">
        <v>34</v>
      </c>
    </row>
    <row r="4" spans="1:11" x14ac:dyDescent="0.2">
      <c r="A4" s="7" t="s">
        <v>29</v>
      </c>
      <c r="B4" s="6"/>
      <c r="C4" s="6"/>
      <c r="D4" s="6"/>
      <c r="E4" s="7"/>
      <c r="F4" s="6"/>
      <c r="G4" s="6"/>
      <c r="H4" s="6"/>
      <c r="I4" s="6"/>
    </row>
    <row r="5" spans="1:11" x14ac:dyDescent="0.2">
      <c r="A5" s="7" t="s">
        <v>70</v>
      </c>
      <c r="B5" s="6"/>
      <c r="C5" s="6"/>
      <c r="D5" s="6"/>
      <c r="E5" s="7"/>
      <c r="F5" s="6"/>
      <c r="G5" s="6"/>
      <c r="H5" s="6"/>
      <c r="I5" s="6"/>
    </row>
    <row r="7" spans="1:11" x14ac:dyDescent="0.2">
      <c r="E7" s="77">
        <f>ROUND(+'Aggregate Screens'!C5,0)</f>
        <v>2012</v>
      </c>
      <c r="F7" s="5">
        <f>+E7</f>
        <v>2012</v>
      </c>
      <c r="G7" s="5"/>
      <c r="H7" s="2">
        <f>+F7+1</f>
        <v>2013</v>
      </c>
      <c r="I7" s="5">
        <f>+H7</f>
        <v>2013</v>
      </c>
    </row>
    <row r="8" spans="1:11" x14ac:dyDescent="0.2">
      <c r="A8" s="5"/>
      <c r="B8" s="5"/>
      <c r="C8" s="5"/>
      <c r="D8" s="2" t="s">
        <v>20</v>
      </c>
      <c r="F8" s="14" t="s">
        <v>182</v>
      </c>
      <c r="G8" s="2" t="s">
        <v>20</v>
      </c>
      <c r="I8" s="14" t="s">
        <v>182</v>
      </c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49</v>
      </c>
      <c r="E9" s="2" t="s">
        <v>3</v>
      </c>
      <c r="F9" s="2" t="s">
        <v>3</v>
      </c>
      <c r="G9" s="2" t="s">
        <v>49</v>
      </c>
      <c r="H9" s="2" t="s">
        <v>3</v>
      </c>
      <c r="I9" s="2" t="s">
        <v>3</v>
      </c>
      <c r="K9" s="5" t="s">
        <v>181</v>
      </c>
    </row>
    <row r="10" spans="1:11" x14ac:dyDescent="0.2">
      <c r="B10">
        <f>+'Aggregate Screens'!A5</f>
        <v>1</v>
      </c>
      <c r="C10" t="str">
        <f>+'Aggregate Screens'!B5</f>
        <v>SWEDISH MEDICAL CENTER - FIRST HILL</v>
      </c>
      <c r="D10" s="10">
        <f>ROUND(+'Aggregate Screens'!D5*2080,0)</f>
        <v>6563648</v>
      </c>
      <c r="E10" s="13">
        <f>ROUND(+'Aggregate Screens'!AN5,0)</f>
        <v>69385</v>
      </c>
      <c r="F10" s="11">
        <f>ROUND(+D10/E10,2)</f>
        <v>94.6</v>
      </c>
      <c r="G10" s="11">
        <f>ROUND(+'Aggregate Screens'!D110*2080,0)</f>
        <v>6603542</v>
      </c>
      <c r="H10" s="13">
        <f>ROUND(+'Aggregate Screens'!AN110,0)</f>
        <v>67759</v>
      </c>
      <c r="I10" s="11">
        <f>ROUND(+G10/H10,2)</f>
        <v>97.46</v>
      </c>
      <c r="K10" s="12">
        <f>IF(D10=0,"",IF(E10=0,"",IF(G10=0,"",IF(H10=0,"",+I10/F10-1))))</f>
        <v>3.0232558139534849E-2</v>
      </c>
    </row>
    <row r="11" spans="1:11" x14ac:dyDescent="0.2">
      <c r="B11">
        <f>+'Aggregate Screens'!A6</f>
        <v>3</v>
      </c>
      <c r="C11" t="str">
        <f>+'Aggregate Screens'!B6</f>
        <v>SWEDISH MEDICAL CENTER - CHERRY HILL</v>
      </c>
      <c r="D11" s="10">
        <f>ROUND(+'Aggregate Screens'!D6*2080,0)</f>
        <v>2406560</v>
      </c>
      <c r="E11" s="13">
        <f>ROUND(+'Aggregate Screens'!AN6,0)</f>
        <v>24129</v>
      </c>
      <c r="F11" s="11">
        <f t="shared" ref="F11:F74" si="0">ROUND(+D11/E11,2)</f>
        <v>99.74</v>
      </c>
      <c r="G11" s="11">
        <f>ROUND(+'Aggregate Screens'!D111*2080,0)</f>
        <v>2407850</v>
      </c>
      <c r="H11" s="13">
        <f>ROUND(+'Aggregate Screens'!AN111,0)</f>
        <v>28415</v>
      </c>
      <c r="I11" s="11">
        <f t="shared" ref="I11:I74" si="1">ROUND(+G11/H11,2)</f>
        <v>84.74</v>
      </c>
      <c r="K11" s="12">
        <f t="shared" ref="K11:K74" si="2">IF(D11=0,"",IF(E11=0,"",IF(G11=0,"",IF(H11=0,"",+I11/F11-1))))</f>
        <v>-0.15039101664327248</v>
      </c>
    </row>
    <row r="12" spans="1:11" x14ac:dyDescent="0.2">
      <c r="B12">
        <f>+'Aggregate Screens'!A7</f>
        <v>8</v>
      </c>
      <c r="C12" t="str">
        <f>+'Aggregate Screens'!B7</f>
        <v>KLICKITAT VALLEY HEALTH</v>
      </c>
      <c r="D12" s="10">
        <f>ROUND(+'Aggregate Screens'!D7*2080,0)</f>
        <v>379912</v>
      </c>
      <c r="E12" s="13">
        <f>ROUND(+'Aggregate Screens'!AN7,0)</f>
        <v>1777</v>
      </c>
      <c r="F12" s="11">
        <f t="shared" si="0"/>
        <v>213.79</v>
      </c>
      <c r="G12" s="11">
        <f>ROUND(+'Aggregate Screens'!D112*2080,0)</f>
        <v>335795</v>
      </c>
      <c r="H12" s="13">
        <f>ROUND(+'Aggregate Screens'!AN112,0)</f>
        <v>1281</v>
      </c>
      <c r="I12" s="11">
        <f t="shared" si="1"/>
        <v>262.14</v>
      </c>
      <c r="K12" s="12">
        <f t="shared" si="2"/>
        <v>0.22615650872351378</v>
      </c>
    </row>
    <row r="13" spans="1:11" x14ac:dyDescent="0.2">
      <c r="B13">
        <f>+'Aggregate Screens'!A8</f>
        <v>10</v>
      </c>
      <c r="C13" t="str">
        <f>+'Aggregate Screens'!B8</f>
        <v>VIRGINIA MASON MEDICAL CENTER</v>
      </c>
      <c r="D13" s="10">
        <f>ROUND(+'Aggregate Screens'!D8*2080,0)</f>
        <v>9996418</v>
      </c>
      <c r="E13" s="13">
        <f>ROUND(+'Aggregate Screens'!AN8,0)</f>
        <v>72231</v>
      </c>
      <c r="F13" s="11">
        <f t="shared" si="0"/>
        <v>138.4</v>
      </c>
      <c r="G13" s="11">
        <f>ROUND(+'Aggregate Screens'!D113*2080,0)</f>
        <v>10129662</v>
      </c>
      <c r="H13" s="13">
        <f>ROUND(+'Aggregate Screens'!AN113,0)</f>
        <v>70317</v>
      </c>
      <c r="I13" s="11">
        <f t="shared" si="1"/>
        <v>144.06</v>
      </c>
      <c r="K13" s="12">
        <f t="shared" si="2"/>
        <v>4.0895953757225323E-2</v>
      </c>
    </row>
    <row r="14" spans="1:11" x14ac:dyDescent="0.2">
      <c r="B14">
        <f>+'Aggregate Screens'!A9</f>
        <v>14</v>
      </c>
      <c r="C14" t="str">
        <f>+'Aggregate Screens'!B9</f>
        <v>SEATTLE CHILDRENS HOSPITAL</v>
      </c>
      <c r="D14" s="10">
        <f>ROUND(+'Aggregate Screens'!D9*2080,0)</f>
        <v>7555912</v>
      </c>
      <c r="E14" s="13">
        <f>ROUND(+'Aggregate Screens'!AN9,0)</f>
        <v>30610</v>
      </c>
      <c r="F14" s="11">
        <f t="shared" si="0"/>
        <v>246.84</v>
      </c>
      <c r="G14" s="11">
        <f>ROUND(+'Aggregate Screens'!D114*2080,0)</f>
        <v>8019378</v>
      </c>
      <c r="H14" s="13">
        <f>ROUND(+'Aggregate Screens'!AN114,0)</f>
        <v>31340</v>
      </c>
      <c r="I14" s="11">
        <f t="shared" si="1"/>
        <v>255.88</v>
      </c>
      <c r="K14" s="12">
        <f t="shared" si="2"/>
        <v>3.66229136282612E-2</v>
      </c>
    </row>
    <row r="15" spans="1:11" x14ac:dyDescent="0.2">
      <c r="B15">
        <f>+'Aggregate Screens'!A10</f>
        <v>20</v>
      </c>
      <c r="C15" t="str">
        <f>+'Aggregate Screens'!B10</f>
        <v>GROUP HEALTH CENTRAL HOSPITAL</v>
      </c>
      <c r="D15" s="10">
        <f>ROUND(+'Aggregate Screens'!D10*2080,0)</f>
        <v>390915</v>
      </c>
      <c r="E15" s="13">
        <f>ROUND(+'Aggregate Screens'!AN10,0)</f>
        <v>1260</v>
      </c>
      <c r="F15" s="11">
        <f t="shared" si="0"/>
        <v>310.25</v>
      </c>
      <c r="G15" s="11">
        <f>ROUND(+'Aggregate Screens'!D115*2080,0)</f>
        <v>399963</v>
      </c>
      <c r="H15" s="13">
        <f>ROUND(+'Aggregate Screens'!AN115,0)</f>
        <v>1104</v>
      </c>
      <c r="I15" s="11">
        <f t="shared" si="1"/>
        <v>362.29</v>
      </c>
      <c r="K15" s="12">
        <f t="shared" si="2"/>
        <v>0.16773569701853352</v>
      </c>
    </row>
    <row r="16" spans="1:11" x14ac:dyDescent="0.2">
      <c r="B16">
        <f>+'Aggregate Screens'!A11</f>
        <v>21</v>
      </c>
      <c r="C16" t="str">
        <f>+'Aggregate Screens'!B11</f>
        <v>NEWPORT HOSPITAL AND HEALTH SERVICES</v>
      </c>
      <c r="D16" s="10">
        <f>ROUND(+'Aggregate Screens'!D11*2080,0)</f>
        <v>474053</v>
      </c>
      <c r="E16" s="13">
        <f>ROUND(+'Aggregate Screens'!AN11,0)</f>
        <v>1991</v>
      </c>
      <c r="F16" s="11">
        <f t="shared" si="0"/>
        <v>238.1</v>
      </c>
      <c r="G16" s="11">
        <f>ROUND(+'Aggregate Screens'!D116*2080,0)</f>
        <v>468624</v>
      </c>
      <c r="H16" s="13">
        <f>ROUND(+'Aggregate Screens'!AN116,0)</f>
        <v>1924</v>
      </c>
      <c r="I16" s="11">
        <f t="shared" si="1"/>
        <v>243.57</v>
      </c>
      <c r="K16" s="12">
        <f t="shared" si="2"/>
        <v>2.2973540529189318E-2</v>
      </c>
    </row>
    <row r="17" spans="2:11" x14ac:dyDescent="0.2">
      <c r="B17">
        <f>+'Aggregate Screens'!A12</f>
        <v>22</v>
      </c>
      <c r="C17" t="str">
        <f>+'Aggregate Screens'!B12</f>
        <v>LOURDES MEDICAL CENTER</v>
      </c>
      <c r="D17" s="10">
        <f>ROUND(+'Aggregate Screens'!D12*2080,0)</f>
        <v>948355</v>
      </c>
      <c r="E17" s="13">
        <f>ROUND(+'Aggregate Screens'!AN12,0)</f>
        <v>5695</v>
      </c>
      <c r="F17" s="11">
        <f t="shared" si="0"/>
        <v>166.52</v>
      </c>
      <c r="G17" s="11">
        <f>ROUND(+'Aggregate Screens'!D117*2080,0)</f>
        <v>932069</v>
      </c>
      <c r="H17" s="13">
        <f>ROUND(+'Aggregate Screens'!AN117,0)</f>
        <v>7861</v>
      </c>
      <c r="I17" s="11">
        <f t="shared" si="1"/>
        <v>118.57</v>
      </c>
      <c r="K17" s="12">
        <f t="shared" si="2"/>
        <v>-0.28795339899111227</v>
      </c>
    </row>
    <row r="18" spans="2:11" x14ac:dyDescent="0.2">
      <c r="B18">
        <f>+'Aggregate Screens'!A13</f>
        <v>23</v>
      </c>
      <c r="C18" t="str">
        <f>+'Aggregate Screens'!B13</f>
        <v>THREE RIVERS HOSPITAL</v>
      </c>
      <c r="D18" s="10">
        <f>ROUND(+'Aggregate Screens'!D13*2080,0)</f>
        <v>212410</v>
      </c>
      <c r="E18" s="13">
        <f>ROUND(+'Aggregate Screens'!AN13,0)</f>
        <v>875</v>
      </c>
      <c r="F18" s="11">
        <f t="shared" si="0"/>
        <v>242.75</v>
      </c>
      <c r="G18" s="11">
        <f>ROUND(+'Aggregate Screens'!D118*2080,0)</f>
        <v>205629</v>
      </c>
      <c r="H18" s="13">
        <f>ROUND(+'Aggregate Screens'!AN118,0)</f>
        <v>943</v>
      </c>
      <c r="I18" s="11">
        <f t="shared" si="1"/>
        <v>218.06</v>
      </c>
      <c r="K18" s="12">
        <f t="shared" si="2"/>
        <v>-0.10170957775489187</v>
      </c>
    </row>
    <row r="19" spans="2:11" x14ac:dyDescent="0.2">
      <c r="B19">
        <f>+'Aggregate Screens'!A14</f>
        <v>26</v>
      </c>
      <c r="C19" t="str">
        <f>+'Aggregate Screens'!B14</f>
        <v>PEACEHEALTH ST JOHN MEDICAL CENTER</v>
      </c>
      <c r="D19" s="10">
        <f>ROUND(+'Aggregate Screens'!D14*2080,0)</f>
        <v>3009490</v>
      </c>
      <c r="E19" s="13">
        <f>ROUND(+'Aggregate Screens'!AN14,0)</f>
        <v>22828</v>
      </c>
      <c r="F19" s="11">
        <f t="shared" si="0"/>
        <v>131.83000000000001</v>
      </c>
      <c r="G19" s="11">
        <f>ROUND(+'Aggregate Screens'!D119*2080,0)</f>
        <v>2675130</v>
      </c>
      <c r="H19" s="13">
        <f>ROUND(+'Aggregate Screens'!AN119,0)</f>
        <v>21531</v>
      </c>
      <c r="I19" s="11">
        <f t="shared" si="1"/>
        <v>124.25</v>
      </c>
      <c r="K19" s="12">
        <f t="shared" si="2"/>
        <v>-5.7498293256466715E-2</v>
      </c>
    </row>
    <row r="20" spans="2:11" x14ac:dyDescent="0.2">
      <c r="B20">
        <f>+'Aggregate Screens'!A15</f>
        <v>29</v>
      </c>
      <c r="C20" t="str">
        <f>+'Aggregate Screens'!B15</f>
        <v>HARBORVIEW MEDICAL CENTER</v>
      </c>
      <c r="D20" s="10">
        <f>ROUND(+'Aggregate Screens'!D15*2080,0)</f>
        <v>9790040</v>
      </c>
      <c r="E20" s="13">
        <f>ROUND(+'Aggregate Screens'!AN15,0)</f>
        <v>43704</v>
      </c>
      <c r="F20" s="11">
        <f t="shared" si="0"/>
        <v>224.01</v>
      </c>
      <c r="G20" s="11">
        <f>ROUND(+'Aggregate Screens'!D120*2080,0)</f>
        <v>9960038</v>
      </c>
      <c r="H20" s="13">
        <f>ROUND(+'Aggregate Screens'!AN120,0)</f>
        <v>42448</v>
      </c>
      <c r="I20" s="11">
        <f t="shared" si="1"/>
        <v>234.64</v>
      </c>
      <c r="K20" s="12">
        <f t="shared" si="2"/>
        <v>4.7453238694701083E-2</v>
      </c>
    </row>
    <row r="21" spans="2:11" x14ac:dyDescent="0.2">
      <c r="B21">
        <f>+'Aggregate Screens'!A16</f>
        <v>32</v>
      </c>
      <c r="C21" t="str">
        <f>+'Aggregate Screens'!B16</f>
        <v>ST JOSEPH MEDICAL CENTER</v>
      </c>
      <c r="D21" s="10">
        <f>ROUND(+'Aggregate Screens'!D16*2080,0)</f>
        <v>6861109</v>
      </c>
      <c r="E21" s="13">
        <f>ROUND(+'Aggregate Screens'!AN16,0)</f>
        <v>45992</v>
      </c>
      <c r="F21" s="11">
        <f t="shared" si="0"/>
        <v>149.18</v>
      </c>
      <c r="G21" s="11">
        <f>ROUND(+'Aggregate Screens'!D121*2080,0)</f>
        <v>6371206</v>
      </c>
      <c r="H21" s="13">
        <f>ROUND(+'Aggregate Screens'!AN121,0)</f>
        <v>43782</v>
      </c>
      <c r="I21" s="11">
        <f t="shared" si="1"/>
        <v>145.52000000000001</v>
      </c>
      <c r="K21" s="12">
        <f t="shared" si="2"/>
        <v>-2.453411985520848E-2</v>
      </c>
    </row>
    <row r="22" spans="2:11" x14ac:dyDescent="0.2">
      <c r="B22">
        <f>+'Aggregate Screens'!A17</f>
        <v>35</v>
      </c>
      <c r="C22" t="str">
        <f>+'Aggregate Screens'!B17</f>
        <v>ST ELIZABETH HOSPITAL</v>
      </c>
      <c r="D22" s="10">
        <f>ROUND(+'Aggregate Screens'!D17*2080,0)</f>
        <v>546125</v>
      </c>
      <c r="E22" s="13">
        <f>ROUND(+'Aggregate Screens'!AN17,0)</f>
        <v>3807</v>
      </c>
      <c r="F22" s="11">
        <f t="shared" si="0"/>
        <v>143.44999999999999</v>
      </c>
      <c r="G22" s="11">
        <f>ROUND(+'Aggregate Screens'!D122*2080,0)</f>
        <v>466565</v>
      </c>
      <c r="H22" s="13">
        <f>ROUND(+'Aggregate Screens'!AN122,0)</f>
        <v>3457</v>
      </c>
      <c r="I22" s="11">
        <f t="shared" si="1"/>
        <v>134.96</v>
      </c>
      <c r="K22" s="12">
        <f t="shared" si="2"/>
        <v>-5.9184384803067092E-2</v>
      </c>
    </row>
    <row r="23" spans="2:11" x14ac:dyDescent="0.2">
      <c r="B23">
        <f>+'Aggregate Screens'!A18</f>
        <v>37</v>
      </c>
      <c r="C23" t="str">
        <f>+'Aggregate Screens'!B18</f>
        <v>DEACONESS HOSPITAL</v>
      </c>
      <c r="D23" s="10">
        <f>ROUND(+'Aggregate Screens'!D18*2080,0)</f>
        <v>2538973</v>
      </c>
      <c r="E23" s="13">
        <f>ROUND(+'Aggregate Screens'!AN18,0)</f>
        <v>24589</v>
      </c>
      <c r="F23" s="11">
        <f t="shared" si="0"/>
        <v>103.26</v>
      </c>
      <c r="G23" s="11">
        <f>ROUND(+'Aggregate Screens'!D123*2080,0)</f>
        <v>2375547</v>
      </c>
      <c r="H23" s="13">
        <f>ROUND(+'Aggregate Screens'!AN123,0)</f>
        <v>23505</v>
      </c>
      <c r="I23" s="11">
        <f t="shared" si="1"/>
        <v>101.07</v>
      </c>
      <c r="K23" s="12">
        <f t="shared" si="2"/>
        <v>-2.1208599651365567E-2</v>
      </c>
    </row>
    <row r="24" spans="2:11" x14ac:dyDescent="0.2">
      <c r="B24">
        <f>+'Aggregate Screens'!A19</f>
        <v>38</v>
      </c>
      <c r="C24" t="str">
        <f>+'Aggregate Screens'!B19</f>
        <v>OLYMPIC MEDICAL CENTER</v>
      </c>
      <c r="D24" s="10">
        <f>ROUND(+'Aggregate Screens'!D19*2080,0)</f>
        <v>1938539</v>
      </c>
      <c r="E24" s="13">
        <f>ROUND(+'Aggregate Screens'!AN19,0)</f>
        <v>12477</v>
      </c>
      <c r="F24" s="11">
        <f t="shared" si="0"/>
        <v>155.37</v>
      </c>
      <c r="G24" s="11">
        <f>ROUND(+'Aggregate Screens'!D124*2080,0)</f>
        <v>1942096</v>
      </c>
      <c r="H24" s="13">
        <f>ROUND(+'Aggregate Screens'!AN124,0)</f>
        <v>12980</v>
      </c>
      <c r="I24" s="11">
        <f t="shared" si="1"/>
        <v>149.62</v>
      </c>
      <c r="K24" s="12">
        <f t="shared" si="2"/>
        <v>-3.7008431486129867E-2</v>
      </c>
    </row>
    <row r="25" spans="2:11" x14ac:dyDescent="0.2">
      <c r="B25">
        <f>+'Aggregate Screens'!A20</f>
        <v>39</v>
      </c>
      <c r="C25" t="str">
        <f>+'Aggregate Screens'!B20</f>
        <v>TRIOS HEALTH</v>
      </c>
      <c r="D25" s="10">
        <f>ROUND(+'Aggregate Screens'!D20*2080,0)</f>
        <v>1984798</v>
      </c>
      <c r="E25" s="13">
        <f>ROUND(+'Aggregate Screens'!AN20,0)</f>
        <v>13397</v>
      </c>
      <c r="F25" s="11">
        <f t="shared" si="0"/>
        <v>148.15</v>
      </c>
      <c r="G25" s="11">
        <f>ROUND(+'Aggregate Screens'!D125*2080,0)</f>
        <v>1966931</v>
      </c>
      <c r="H25" s="13">
        <f>ROUND(+'Aggregate Screens'!AN125,0)</f>
        <v>13307</v>
      </c>
      <c r="I25" s="11">
        <f t="shared" si="1"/>
        <v>147.81</v>
      </c>
      <c r="K25" s="12">
        <f t="shared" si="2"/>
        <v>-2.2949713128586069E-3</v>
      </c>
    </row>
    <row r="26" spans="2:11" x14ac:dyDescent="0.2">
      <c r="B26">
        <f>+'Aggregate Screens'!A21</f>
        <v>43</v>
      </c>
      <c r="C26" t="str">
        <f>+'Aggregate Screens'!B21</f>
        <v>WALLA WALLA GENERAL HOSPITAL</v>
      </c>
      <c r="D26" s="10">
        <f>ROUND(+'Aggregate Screens'!D21*2080,0)</f>
        <v>0</v>
      </c>
      <c r="E26" s="13">
        <f>ROUND(+'Aggregate Screens'!AN21,0)</f>
        <v>0</v>
      </c>
      <c r="F26" s="11" t="e">
        <f t="shared" si="0"/>
        <v>#DIV/0!</v>
      </c>
      <c r="G26" s="11">
        <f>ROUND(+'Aggregate Screens'!D126*2080,0)</f>
        <v>0</v>
      </c>
      <c r="H26" s="13">
        <f>ROUND(+'Aggregate Screens'!AN126,0)</f>
        <v>0</v>
      </c>
      <c r="I26" s="11" t="e">
        <f t="shared" si="1"/>
        <v>#DIV/0!</v>
      </c>
      <c r="K26" s="12" t="str">
        <f t="shared" si="2"/>
        <v/>
      </c>
    </row>
    <row r="27" spans="2:11" x14ac:dyDescent="0.2">
      <c r="B27">
        <f>+'Aggregate Screens'!A22</f>
        <v>45</v>
      </c>
      <c r="C27" t="str">
        <f>+'Aggregate Screens'!B22</f>
        <v>COLUMBIA BASIN HOSPITAL</v>
      </c>
      <c r="D27" s="10">
        <f>ROUND(+'Aggregate Screens'!D22*2080,0)</f>
        <v>284502</v>
      </c>
      <c r="E27" s="13">
        <f>ROUND(+'Aggregate Screens'!AN22,0)</f>
        <v>1016</v>
      </c>
      <c r="F27" s="11">
        <f t="shared" si="0"/>
        <v>280.02</v>
      </c>
      <c r="G27" s="11">
        <f>ROUND(+'Aggregate Screens'!D127*2080,0)</f>
        <v>279074</v>
      </c>
      <c r="H27" s="13">
        <f>ROUND(+'Aggregate Screens'!AN127,0)</f>
        <v>1075</v>
      </c>
      <c r="I27" s="11">
        <f t="shared" si="1"/>
        <v>259.60000000000002</v>
      </c>
      <c r="K27" s="12">
        <f t="shared" si="2"/>
        <v>-7.2923362616955756E-2</v>
      </c>
    </row>
    <row r="28" spans="2:11" x14ac:dyDescent="0.2">
      <c r="B28">
        <f>+'Aggregate Screens'!A23</f>
        <v>46</v>
      </c>
      <c r="C28" t="str">
        <f>+'Aggregate Screens'!B23</f>
        <v>PMH MEDICAL CENTER</v>
      </c>
      <c r="D28" s="10">
        <f>ROUND(+'Aggregate Screens'!D23*2080,0)</f>
        <v>424382</v>
      </c>
      <c r="E28" s="13">
        <f>ROUND(+'Aggregate Screens'!AN23,0)</f>
        <v>2055</v>
      </c>
      <c r="F28" s="11">
        <f t="shared" si="0"/>
        <v>206.51</v>
      </c>
      <c r="G28" s="11">
        <f>ROUND(+'Aggregate Screens'!D128*2080,0)</f>
        <v>422136</v>
      </c>
      <c r="H28" s="13">
        <f>ROUND(+'Aggregate Screens'!AN128,0)</f>
        <v>2094</v>
      </c>
      <c r="I28" s="11">
        <f t="shared" si="1"/>
        <v>201.59</v>
      </c>
      <c r="K28" s="12">
        <f t="shared" si="2"/>
        <v>-2.3824512130163122E-2</v>
      </c>
    </row>
    <row r="29" spans="2:11" x14ac:dyDescent="0.2">
      <c r="B29">
        <f>+'Aggregate Screens'!A24</f>
        <v>50</v>
      </c>
      <c r="C29" t="str">
        <f>+'Aggregate Screens'!B24</f>
        <v>PROVIDENCE ST MARY MEDICAL CENTER</v>
      </c>
      <c r="D29" s="10">
        <f>ROUND(+'Aggregate Screens'!D24*2080,0)</f>
        <v>1097907</v>
      </c>
      <c r="E29" s="13">
        <f>ROUND(+'Aggregate Screens'!AN24,0)</f>
        <v>23451</v>
      </c>
      <c r="F29" s="11">
        <f t="shared" si="0"/>
        <v>46.82</v>
      </c>
      <c r="G29" s="11">
        <f>ROUND(+'Aggregate Screens'!D129*2080,0)</f>
        <v>1117501</v>
      </c>
      <c r="H29" s="13">
        <f>ROUND(+'Aggregate Screens'!AN129,0)</f>
        <v>9836</v>
      </c>
      <c r="I29" s="11">
        <f t="shared" si="1"/>
        <v>113.61</v>
      </c>
      <c r="K29" s="12">
        <f t="shared" si="2"/>
        <v>1.4265271251601881</v>
      </c>
    </row>
    <row r="30" spans="2:11" x14ac:dyDescent="0.2">
      <c r="B30">
        <f>+'Aggregate Screens'!A25</f>
        <v>54</v>
      </c>
      <c r="C30" t="str">
        <f>+'Aggregate Screens'!B25</f>
        <v>FORKS COMMUNITY HOSPITAL</v>
      </c>
      <c r="D30" s="10">
        <f>ROUND(+'Aggregate Screens'!D25*2080,0)</f>
        <v>0</v>
      </c>
      <c r="E30" s="13">
        <f>ROUND(+'Aggregate Screens'!AN25,0)</f>
        <v>0</v>
      </c>
      <c r="F30" s="11" t="e">
        <f t="shared" si="0"/>
        <v>#DIV/0!</v>
      </c>
      <c r="G30" s="11">
        <f>ROUND(+'Aggregate Screens'!D130*2080,0)</f>
        <v>0</v>
      </c>
      <c r="H30" s="13">
        <f>ROUND(+'Aggregate Screens'!AN130,0)</f>
        <v>0</v>
      </c>
      <c r="I30" s="11" t="e">
        <f t="shared" si="1"/>
        <v>#DIV/0!</v>
      </c>
      <c r="K30" s="12" t="str">
        <f t="shared" si="2"/>
        <v/>
      </c>
    </row>
    <row r="31" spans="2:11" x14ac:dyDescent="0.2">
      <c r="B31">
        <f>+'Aggregate Screens'!A26</f>
        <v>56</v>
      </c>
      <c r="C31" t="str">
        <f>+'Aggregate Screens'!B26</f>
        <v>WILLAPA HARBOR HOSPITAL</v>
      </c>
      <c r="D31" s="10">
        <f>ROUND(+'Aggregate Screens'!D26*2080,0)</f>
        <v>241654</v>
      </c>
      <c r="E31" s="13">
        <f>ROUND(+'Aggregate Screens'!AN26,0)</f>
        <v>1945</v>
      </c>
      <c r="F31" s="11">
        <f t="shared" si="0"/>
        <v>124.24</v>
      </c>
      <c r="G31" s="11">
        <f>ROUND(+'Aggregate Screens'!D131*2080,0)</f>
        <v>235706</v>
      </c>
      <c r="H31" s="13">
        <f>ROUND(+'Aggregate Screens'!AN131,0)</f>
        <v>1010</v>
      </c>
      <c r="I31" s="11">
        <f t="shared" si="1"/>
        <v>233.37</v>
      </c>
      <c r="K31" s="12">
        <f t="shared" si="2"/>
        <v>0.87838055376690294</v>
      </c>
    </row>
    <row r="32" spans="2:11" x14ac:dyDescent="0.2">
      <c r="B32">
        <f>+'Aggregate Screens'!A27</f>
        <v>58</v>
      </c>
      <c r="C32" t="str">
        <f>+'Aggregate Screens'!B27</f>
        <v>YAKIMA VALLEY MEMORIAL HOSPITAL</v>
      </c>
      <c r="D32" s="10">
        <f>ROUND(+'Aggregate Screens'!D27*2080,0)</f>
        <v>3885752</v>
      </c>
      <c r="E32" s="13">
        <f>ROUND(+'Aggregate Screens'!AN27,0)</f>
        <v>34726</v>
      </c>
      <c r="F32" s="11">
        <f t="shared" si="0"/>
        <v>111.9</v>
      </c>
      <c r="G32" s="11">
        <f>ROUND(+'Aggregate Screens'!D132*2080,0)</f>
        <v>3844110</v>
      </c>
      <c r="H32" s="13">
        <f>ROUND(+'Aggregate Screens'!AN132,0)</f>
        <v>33150</v>
      </c>
      <c r="I32" s="11">
        <f t="shared" si="1"/>
        <v>115.96</v>
      </c>
      <c r="K32" s="12">
        <f t="shared" si="2"/>
        <v>3.6282394995531542E-2</v>
      </c>
    </row>
    <row r="33" spans="2:11" x14ac:dyDescent="0.2">
      <c r="B33">
        <f>+'Aggregate Screens'!A28</f>
        <v>63</v>
      </c>
      <c r="C33" t="str">
        <f>+'Aggregate Screens'!B28</f>
        <v>GRAYS HARBOR COMMUNITY HOSPITAL</v>
      </c>
      <c r="D33" s="10">
        <f>ROUND(+'Aggregate Screens'!D28*2080,0)</f>
        <v>1319094</v>
      </c>
      <c r="E33" s="13">
        <f>ROUND(+'Aggregate Screens'!AN28,0)</f>
        <v>11451</v>
      </c>
      <c r="F33" s="11">
        <f t="shared" si="0"/>
        <v>115.19</v>
      </c>
      <c r="G33" s="11">
        <f>ROUND(+'Aggregate Screens'!D133*2080,0)</f>
        <v>1283194</v>
      </c>
      <c r="H33" s="13">
        <f>ROUND(+'Aggregate Screens'!AN133,0)</f>
        <v>10592</v>
      </c>
      <c r="I33" s="11">
        <f t="shared" si="1"/>
        <v>121.15</v>
      </c>
      <c r="K33" s="12">
        <f t="shared" si="2"/>
        <v>5.1740602482854392E-2</v>
      </c>
    </row>
    <row r="34" spans="2:11" x14ac:dyDescent="0.2">
      <c r="B34">
        <f>+'Aggregate Screens'!A29</f>
        <v>78</v>
      </c>
      <c r="C34" t="str">
        <f>+'Aggregate Screens'!B29</f>
        <v>SAMARITAN HEALTHCARE</v>
      </c>
      <c r="D34" s="10">
        <f>ROUND(+'Aggregate Screens'!D29*2080,0)</f>
        <v>739752</v>
      </c>
      <c r="E34" s="13">
        <f>ROUND(+'Aggregate Screens'!AN29,0)</f>
        <v>5725</v>
      </c>
      <c r="F34" s="11">
        <f t="shared" si="0"/>
        <v>129.21</v>
      </c>
      <c r="G34" s="11">
        <f>ROUND(+'Aggregate Screens'!D134*2080,0)</f>
        <v>824242</v>
      </c>
      <c r="H34" s="13">
        <f>ROUND(+'Aggregate Screens'!AN134,0)</f>
        <v>5653</v>
      </c>
      <c r="I34" s="11">
        <f t="shared" si="1"/>
        <v>145.81</v>
      </c>
      <c r="K34" s="12">
        <f t="shared" si="2"/>
        <v>0.12847302840337438</v>
      </c>
    </row>
    <row r="35" spans="2:11" x14ac:dyDescent="0.2">
      <c r="B35">
        <f>+'Aggregate Screens'!A30</f>
        <v>79</v>
      </c>
      <c r="C35" t="str">
        <f>+'Aggregate Screens'!B30</f>
        <v>OCEAN BEACH HOSPITAL</v>
      </c>
      <c r="D35" s="10">
        <f>ROUND(+'Aggregate Screens'!D30*2080,0)</f>
        <v>0</v>
      </c>
      <c r="E35" s="13">
        <f>ROUND(+'Aggregate Screens'!AN30,0)</f>
        <v>0</v>
      </c>
      <c r="F35" s="11" t="e">
        <f t="shared" si="0"/>
        <v>#DIV/0!</v>
      </c>
      <c r="G35" s="11">
        <f>ROUND(+'Aggregate Screens'!D135*2080,0)</f>
        <v>237682</v>
      </c>
      <c r="H35" s="13">
        <f>ROUND(+'Aggregate Screens'!AN135,0)</f>
        <v>1211</v>
      </c>
      <c r="I35" s="11">
        <f t="shared" si="1"/>
        <v>196.27</v>
      </c>
      <c r="K35" s="12" t="str">
        <f t="shared" si="2"/>
        <v/>
      </c>
    </row>
    <row r="36" spans="2:11" x14ac:dyDescent="0.2">
      <c r="B36">
        <f>+'Aggregate Screens'!A31</f>
        <v>80</v>
      </c>
      <c r="C36" t="str">
        <f>+'Aggregate Screens'!B31</f>
        <v>ODESSA MEMORIAL HEALTHCARE CENTER</v>
      </c>
      <c r="D36" s="10">
        <f>ROUND(+'Aggregate Screens'!D31*2080,0)</f>
        <v>137322</v>
      </c>
      <c r="E36" s="13">
        <f>ROUND(+'Aggregate Screens'!AN31,0)</f>
        <v>103</v>
      </c>
      <c r="F36" s="11">
        <f t="shared" si="0"/>
        <v>1333.22</v>
      </c>
      <c r="G36" s="11">
        <f>ROUND(+'Aggregate Screens'!D136*2080,0)</f>
        <v>133619</v>
      </c>
      <c r="H36" s="13">
        <f>ROUND(+'Aggregate Screens'!AN136,0)</f>
        <v>103</v>
      </c>
      <c r="I36" s="11">
        <f t="shared" si="1"/>
        <v>1297.27</v>
      </c>
      <c r="K36" s="12">
        <f t="shared" si="2"/>
        <v>-2.6964792007320604E-2</v>
      </c>
    </row>
    <row r="37" spans="2:11" x14ac:dyDescent="0.2">
      <c r="B37">
        <f>+'Aggregate Screens'!A32</f>
        <v>81</v>
      </c>
      <c r="C37" t="str">
        <f>+'Aggregate Screens'!B32</f>
        <v>MULTICARE GOOD SAMARITAN</v>
      </c>
      <c r="D37" s="10">
        <f>ROUND(+'Aggregate Screens'!D32*2080,0)</f>
        <v>3537934</v>
      </c>
      <c r="E37" s="13">
        <f>ROUND(+'Aggregate Screens'!AN32,0)</f>
        <v>28945</v>
      </c>
      <c r="F37" s="11">
        <f t="shared" si="0"/>
        <v>122.23</v>
      </c>
      <c r="G37" s="11">
        <f>ROUND(+'Aggregate Screens'!D137*2080,0)</f>
        <v>3857131</v>
      </c>
      <c r="H37" s="13">
        <f>ROUND(+'Aggregate Screens'!AN137,0)</f>
        <v>30512</v>
      </c>
      <c r="I37" s="11">
        <f t="shared" si="1"/>
        <v>126.41</v>
      </c>
      <c r="K37" s="12">
        <f t="shared" si="2"/>
        <v>3.4197823774850589E-2</v>
      </c>
    </row>
    <row r="38" spans="2:11" x14ac:dyDescent="0.2">
      <c r="B38">
        <f>+'Aggregate Screens'!A33</f>
        <v>82</v>
      </c>
      <c r="C38" t="str">
        <f>+'Aggregate Screens'!B33</f>
        <v>GARFIELD COUNTY MEMORIAL HOSPITAL</v>
      </c>
      <c r="D38" s="10">
        <f>ROUND(+'Aggregate Screens'!D33*2080,0)</f>
        <v>159973</v>
      </c>
      <c r="E38" s="13">
        <f>ROUND(+'Aggregate Screens'!AN33,0)</f>
        <v>130</v>
      </c>
      <c r="F38" s="11">
        <f t="shared" si="0"/>
        <v>1230.56</v>
      </c>
      <c r="G38" s="11">
        <f>ROUND(+'Aggregate Screens'!D138*2080,0)</f>
        <v>152942</v>
      </c>
      <c r="H38" s="13">
        <f>ROUND(+'Aggregate Screens'!AN138,0)</f>
        <v>131</v>
      </c>
      <c r="I38" s="11">
        <f t="shared" si="1"/>
        <v>1167.5</v>
      </c>
      <c r="K38" s="12">
        <f t="shared" si="2"/>
        <v>-5.1244961643479359E-2</v>
      </c>
    </row>
    <row r="39" spans="2:11" x14ac:dyDescent="0.2">
      <c r="B39">
        <f>+'Aggregate Screens'!A34</f>
        <v>84</v>
      </c>
      <c r="C39" t="str">
        <f>+'Aggregate Screens'!B34</f>
        <v>PROVIDENCE REGIONAL MEDICAL CENTER EVERETT</v>
      </c>
      <c r="D39" s="10">
        <f>ROUND(+'Aggregate Screens'!D34*2080,0)</f>
        <v>5273029</v>
      </c>
      <c r="E39" s="13">
        <f>ROUND(+'Aggregate Screens'!AN34,0)</f>
        <v>75807</v>
      </c>
      <c r="F39" s="11">
        <f t="shared" si="0"/>
        <v>69.56</v>
      </c>
      <c r="G39" s="11">
        <f>ROUND(+'Aggregate Screens'!D139*2080,0)</f>
        <v>5497440</v>
      </c>
      <c r="H39" s="13">
        <f>ROUND(+'Aggregate Screens'!AN139,0)</f>
        <v>49191</v>
      </c>
      <c r="I39" s="11">
        <f t="shared" si="1"/>
        <v>111.76</v>
      </c>
      <c r="K39" s="12">
        <f t="shared" si="2"/>
        <v>0.60667050028752167</v>
      </c>
    </row>
    <row r="40" spans="2:11" x14ac:dyDescent="0.2">
      <c r="B40">
        <f>+'Aggregate Screens'!A35</f>
        <v>85</v>
      </c>
      <c r="C40" t="str">
        <f>+'Aggregate Screens'!B35</f>
        <v>JEFFERSON HEALTHCARE</v>
      </c>
      <c r="D40" s="10">
        <f>ROUND(+'Aggregate Screens'!D35*2080,0)</f>
        <v>802173</v>
      </c>
      <c r="E40" s="13">
        <f>ROUND(+'Aggregate Screens'!AN35,0)</f>
        <v>4691</v>
      </c>
      <c r="F40" s="11">
        <f t="shared" si="0"/>
        <v>171</v>
      </c>
      <c r="G40" s="11">
        <f>ROUND(+'Aggregate Screens'!D140*2080,0)</f>
        <v>865550</v>
      </c>
      <c r="H40" s="13">
        <f>ROUND(+'Aggregate Screens'!AN140,0)</f>
        <v>4845</v>
      </c>
      <c r="I40" s="11">
        <f t="shared" si="1"/>
        <v>178.65</v>
      </c>
      <c r="K40" s="12">
        <f t="shared" si="2"/>
        <v>4.4736842105263186E-2</v>
      </c>
    </row>
    <row r="41" spans="2:11" x14ac:dyDescent="0.2">
      <c r="B41">
        <f>+'Aggregate Screens'!A36</f>
        <v>96</v>
      </c>
      <c r="C41" t="str">
        <f>+'Aggregate Screens'!B36</f>
        <v>SKYLINE HOSPITAL</v>
      </c>
      <c r="D41" s="10">
        <f>ROUND(+'Aggregate Screens'!D36*2080,0)</f>
        <v>260749</v>
      </c>
      <c r="E41" s="13">
        <f>ROUND(+'Aggregate Screens'!AN36,0)</f>
        <v>1282</v>
      </c>
      <c r="F41" s="11">
        <f t="shared" si="0"/>
        <v>203.39</v>
      </c>
      <c r="G41" s="11">
        <f>ROUND(+'Aggregate Screens'!D141*2080,0)</f>
        <v>103230</v>
      </c>
      <c r="H41" s="13">
        <f>ROUND(+'Aggregate Screens'!AN141,0)</f>
        <v>1213</v>
      </c>
      <c r="I41" s="11">
        <f t="shared" si="1"/>
        <v>85.1</v>
      </c>
      <c r="K41" s="12">
        <f t="shared" si="2"/>
        <v>-0.58159201533998717</v>
      </c>
    </row>
    <row r="42" spans="2:11" x14ac:dyDescent="0.2">
      <c r="B42">
        <f>+'Aggregate Screens'!A37</f>
        <v>102</v>
      </c>
      <c r="C42" t="str">
        <f>+'Aggregate Screens'!B37</f>
        <v>YAKIMA REGIONAL MEDICAL AND CARDIAC CENTER</v>
      </c>
      <c r="D42" s="10">
        <f>ROUND(+'Aggregate Screens'!D37*2080,0)</f>
        <v>1267136</v>
      </c>
      <c r="E42" s="13">
        <f>ROUND(+'Aggregate Screens'!AN37,0)</f>
        <v>13611</v>
      </c>
      <c r="F42" s="11">
        <f t="shared" si="0"/>
        <v>93.1</v>
      </c>
      <c r="G42" s="11">
        <f>ROUND(+'Aggregate Screens'!D142*2080,0)</f>
        <v>1197664</v>
      </c>
      <c r="H42" s="13">
        <f>ROUND(+'Aggregate Screens'!AN142,0)</f>
        <v>12486</v>
      </c>
      <c r="I42" s="11">
        <f t="shared" si="1"/>
        <v>95.92</v>
      </c>
      <c r="K42" s="12">
        <f t="shared" si="2"/>
        <v>3.0290010741138573E-2</v>
      </c>
    </row>
    <row r="43" spans="2:11" x14ac:dyDescent="0.2">
      <c r="B43">
        <f>+'Aggregate Screens'!A38</f>
        <v>104</v>
      </c>
      <c r="C43" t="str">
        <f>+'Aggregate Screens'!B38</f>
        <v>VALLEY GENERAL HOSPITAL</v>
      </c>
      <c r="D43" s="10">
        <f>ROUND(+'Aggregate Screens'!D38*2080,0)</f>
        <v>0</v>
      </c>
      <c r="E43" s="13">
        <f>ROUND(+'Aggregate Screens'!AN38,0)</f>
        <v>0</v>
      </c>
      <c r="F43" s="11" t="e">
        <f t="shared" si="0"/>
        <v>#DIV/0!</v>
      </c>
      <c r="G43" s="11">
        <f>ROUND(+'Aggregate Screens'!D143*2080,0)</f>
        <v>0</v>
      </c>
      <c r="H43" s="13">
        <f>ROUND(+'Aggregate Screens'!AN143,0)</f>
        <v>0</v>
      </c>
      <c r="I43" s="11" t="e">
        <f t="shared" si="1"/>
        <v>#DIV/0!</v>
      </c>
      <c r="K43" s="12" t="str">
        <f t="shared" si="2"/>
        <v/>
      </c>
    </row>
    <row r="44" spans="2:11" x14ac:dyDescent="0.2">
      <c r="B44">
        <f>+'Aggregate Screens'!A39</f>
        <v>106</v>
      </c>
      <c r="C44" t="str">
        <f>+'Aggregate Screens'!B39</f>
        <v>CASCADE VALLEY HOSPITAL</v>
      </c>
      <c r="D44" s="10">
        <f>ROUND(+'Aggregate Screens'!D39*2080,0)</f>
        <v>577720</v>
      </c>
      <c r="E44" s="13">
        <f>ROUND(+'Aggregate Screens'!AN39,0)</f>
        <v>4364</v>
      </c>
      <c r="F44" s="11">
        <f t="shared" si="0"/>
        <v>132.38</v>
      </c>
      <c r="G44" s="11">
        <f>ROUND(+'Aggregate Screens'!D144*2080,0)</f>
        <v>561891</v>
      </c>
      <c r="H44" s="13">
        <f>ROUND(+'Aggregate Screens'!AN144,0)</f>
        <v>3957</v>
      </c>
      <c r="I44" s="11">
        <f t="shared" si="1"/>
        <v>142</v>
      </c>
      <c r="K44" s="12">
        <f t="shared" si="2"/>
        <v>7.2669587550989512E-2</v>
      </c>
    </row>
    <row r="45" spans="2:11" x14ac:dyDescent="0.2">
      <c r="B45">
        <f>+'Aggregate Screens'!A40</f>
        <v>107</v>
      </c>
      <c r="C45" t="str">
        <f>+'Aggregate Screens'!B40</f>
        <v>NORTH VALLEY HOSPITAL</v>
      </c>
      <c r="D45" s="10">
        <f>ROUND(+'Aggregate Screens'!D40*2080,0)</f>
        <v>425194</v>
      </c>
      <c r="E45" s="13">
        <f>ROUND(+'Aggregate Screens'!AN40,0)</f>
        <v>2329</v>
      </c>
      <c r="F45" s="11">
        <f t="shared" si="0"/>
        <v>182.57</v>
      </c>
      <c r="G45" s="11">
        <f>ROUND(+'Aggregate Screens'!D145*2080,0)</f>
        <v>411778</v>
      </c>
      <c r="H45" s="13">
        <f>ROUND(+'Aggregate Screens'!AN145,0)</f>
        <v>2549</v>
      </c>
      <c r="I45" s="11">
        <f t="shared" si="1"/>
        <v>161.54</v>
      </c>
      <c r="K45" s="12">
        <f t="shared" si="2"/>
        <v>-0.11518869474722027</v>
      </c>
    </row>
    <row r="46" spans="2:11" x14ac:dyDescent="0.2">
      <c r="B46">
        <f>+'Aggregate Screens'!A41</f>
        <v>108</v>
      </c>
      <c r="C46" t="str">
        <f>+'Aggregate Screens'!B41</f>
        <v>TRI-STATE MEMORIAL HOSPITAL</v>
      </c>
      <c r="D46" s="10">
        <f>ROUND(+'Aggregate Screens'!D41*2080,0)</f>
        <v>787405</v>
      </c>
      <c r="E46" s="13">
        <f>ROUND(+'Aggregate Screens'!AN41,0)</f>
        <v>5258</v>
      </c>
      <c r="F46" s="11">
        <f t="shared" si="0"/>
        <v>149.75</v>
      </c>
      <c r="G46" s="11">
        <f>ROUND(+'Aggregate Screens'!D146*2080,0)</f>
        <v>766106</v>
      </c>
      <c r="H46" s="13">
        <f>ROUND(+'Aggregate Screens'!AN146,0)</f>
        <v>5633</v>
      </c>
      <c r="I46" s="11">
        <f t="shared" si="1"/>
        <v>136</v>
      </c>
      <c r="K46" s="12">
        <f t="shared" si="2"/>
        <v>-9.1819699499165242E-2</v>
      </c>
    </row>
    <row r="47" spans="2:11" x14ac:dyDescent="0.2">
      <c r="B47">
        <f>+'Aggregate Screens'!A42</f>
        <v>111</v>
      </c>
      <c r="C47" t="str">
        <f>+'Aggregate Screens'!B42</f>
        <v>EAST ADAMS RURAL HEALTHCARE</v>
      </c>
      <c r="D47" s="10">
        <f>ROUND(+'Aggregate Screens'!D42*2080,0)</f>
        <v>72509</v>
      </c>
      <c r="E47" s="13">
        <f>ROUND(+'Aggregate Screens'!AN42,0)</f>
        <v>285</v>
      </c>
      <c r="F47" s="11">
        <f t="shared" si="0"/>
        <v>254.42</v>
      </c>
      <c r="G47" s="11">
        <f>ROUND(+'Aggregate Screens'!D147*2080,0)</f>
        <v>68162</v>
      </c>
      <c r="H47" s="13">
        <f>ROUND(+'Aggregate Screens'!AN147,0)</f>
        <v>318</v>
      </c>
      <c r="I47" s="11">
        <f t="shared" si="1"/>
        <v>214.35</v>
      </c>
      <c r="K47" s="12">
        <f t="shared" si="2"/>
        <v>-0.15749547991510104</v>
      </c>
    </row>
    <row r="48" spans="2:11" x14ac:dyDescent="0.2">
      <c r="B48">
        <f>+'Aggregate Screens'!A43</f>
        <v>125</v>
      </c>
      <c r="C48" t="str">
        <f>+'Aggregate Screens'!B43</f>
        <v>OTHELLO COMMUNITY HOSPITAL</v>
      </c>
      <c r="D48" s="10">
        <f>ROUND(+'Aggregate Screens'!D43*2080,0)</f>
        <v>0</v>
      </c>
      <c r="E48" s="13">
        <f>ROUND(+'Aggregate Screens'!AN43,0)</f>
        <v>0</v>
      </c>
      <c r="F48" s="11" t="e">
        <f t="shared" si="0"/>
        <v>#DIV/0!</v>
      </c>
      <c r="G48" s="11">
        <f>ROUND(+'Aggregate Screens'!D148*2080,0)</f>
        <v>0</v>
      </c>
      <c r="H48" s="13">
        <f>ROUND(+'Aggregate Screens'!AN148,0)</f>
        <v>0</v>
      </c>
      <c r="I48" s="11" t="e">
        <f t="shared" si="1"/>
        <v>#DIV/0!</v>
      </c>
      <c r="K48" s="12" t="str">
        <f t="shared" si="2"/>
        <v/>
      </c>
    </row>
    <row r="49" spans="2:11" x14ac:dyDescent="0.2">
      <c r="B49">
        <f>+'Aggregate Screens'!A44</f>
        <v>126</v>
      </c>
      <c r="C49" t="str">
        <f>+'Aggregate Screens'!B44</f>
        <v>HIGHLINE MEDICAL CENTER</v>
      </c>
      <c r="D49" s="10">
        <f>ROUND(+'Aggregate Screens'!D44*2080,0)</f>
        <v>2409243</v>
      </c>
      <c r="E49" s="13">
        <f>ROUND(+'Aggregate Screens'!AN44,0)</f>
        <v>17455</v>
      </c>
      <c r="F49" s="11">
        <f t="shared" si="0"/>
        <v>138.03</v>
      </c>
      <c r="G49" s="11">
        <f>ROUND(+'Aggregate Screens'!D149*2080,0)</f>
        <v>2497685</v>
      </c>
      <c r="H49" s="13">
        <f>ROUND(+'Aggregate Screens'!AN149,0)</f>
        <v>9121</v>
      </c>
      <c r="I49" s="11">
        <f t="shared" si="1"/>
        <v>273.83999999999997</v>
      </c>
      <c r="K49" s="12">
        <f t="shared" si="2"/>
        <v>0.98391653988263394</v>
      </c>
    </row>
    <row r="50" spans="2:11" x14ac:dyDescent="0.2">
      <c r="B50">
        <f>+'Aggregate Screens'!A45</f>
        <v>128</v>
      </c>
      <c r="C50" t="str">
        <f>+'Aggregate Screens'!B45</f>
        <v>UNIVERSITY OF WASHINGTON MEDICAL CENTER</v>
      </c>
      <c r="D50" s="10">
        <f>ROUND(+'Aggregate Screens'!D45*2080,0)</f>
        <v>9116266</v>
      </c>
      <c r="E50" s="13">
        <f>ROUND(+'Aggregate Screens'!AN45,0)</f>
        <v>50232</v>
      </c>
      <c r="F50" s="11">
        <f t="shared" si="0"/>
        <v>181.48</v>
      </c>
      <c r="G50" s="11">
        <f>ROUND(+'Aggregate Screens'!D150*2080,0)</f>
        <v>9504061</v>
      </c>
      <c r="H50" s="13">
        <f>ROUND(+'Aggregate Screens'!AN150,0)</f>
        <v>51747</v>
      </c>
      <c r="I50" s="11">
        <f t="shared" si="1"/>
        <v>183.66</v>
      </c>
      <c r="K50" s="12">
        <f t="shared" si="2"/>
        <v>1.2012342957901767E-2</v>
      </c>
    </row>
    <row r="51" spans="2:11" x14ac:dyDescent="0.2">
      <c r="B51">
        <f>+'Aggregate Screens'!A46</f>
        <v>129</v>
      </c>
      <c r="C51" t="str">
        <f>+'Aggregate Screens'!B46</f>
        <v>QUINCY VALLEY MEDICAL CENTER</v>
      </c>
      <c r="D51" s="10">
        <f>ROUND(+'Aggregate Screens'!D46*2080,0)</f>
        <v>189342</v>
      </c>
      <c r="E51" s="13">
        <f>ROUND(+'Aggregate Screens'!AN46,0)</f>
        <v>391</v>
      </c>
      <c r="F51" s="11">
        <f t="shared" si="0"/>
        <v>484.25</v>
      </c>
      <c r="G51" s="11">
        <f>ROUND(+'Aggregate Screens'!D151*2080,0)</f>
        <v>0</v>
      </c>
      <c r="H51" s="13">
        <f>ROUND(+'Aggregate Screens'!AN151,0)</f>
        <v>0</v>
      </c>
      <c r="I51" s="11" t="e">
        <f t="shared" si="1"/>
        <v>#DIV/0!</v>
      </c>
      <c r="K51" s="12" t="str">
        <f t="shared" si="2"/>
        <v/>
      </c>
    </row>
    <row r="52" spans="2:11" x14ac:dyDescent="0.2">
      <c r="B52">
        <f>+'Aggregate Screens'!A47</f>
        <v>130</v>
      </c>
      <c r="C52" t="str">
        <f>+'Aggregate Screens'!B47</f>
        <v>UW MEDICINE/NORTHWEST HOSPITAL</v>
      </c>
      <c r="D52" s="10">
        <f>ROUND(+'Aggregate Screens'!D47*2080,0)</f>
        <v>3210605</v>
      </c>
      <c r="E52" s="13">
        <f>ROUND(+'Aggregate Screens'!AN47,0)</f>
        <v>22493</v>
      </c>
      <c r="F52" s="11">
        <f t="shared" si="0"/>
        <v>142.74</v>
      </c>
      <c r="G52" s="11">
        <f>ROUND(+'Aggregate Screens'!D152*2080,0)</f>
        <v>3360365</v>
      </c>
      <c r="H52" s="13">
        <f>ROUND(+'Aggregate Screens'!AN152,0)</f>
        <v>23935</v>
      </c>
      <c r="I52" s="11">
        <f t="shared" si="1"/>
        <v>140.4</v>
      </c>
      <c r="K52" s="12">
        <f t="shared" si="2"/>
        <v>-1.6393442622950838E-2</v>
      </c>
    </row>
    <row r="53" spans="2:11" x14ac:dyDescent="0.2">
      <c r="B53">
        <f>+'Aggregate Screens'!A48</f>
        <v>131</v>
      </c>
      <c r="C53" t="str">
        <f>+'Aggregate Screens'!B48</f>
        <v>OVERLAKE HOSPITAL MEDICAL CENTER</v>
      </c>
      <c r="D53" s="10">
        <f>ROUND(+'Aggregate Screens'!D48*2080,0)</f>
        <v>4371827</v>
      </c>
      <c r="E53" s="13">
        <f>ROUND(+'Aggregate Screens'!AN48,0)</f>
        <v>38887</v>
      </c>
      <c r="F53" s="11">
        <f t="shared" si="0"/>
        <v>112.42</v>
      </c>
      <c r="G53" s="11">
        <f>ROUND(+'Aggregate Screens'!D153*2080,0)</f>
        <v>4394582</v>
      </c>
      <c r="H53" s="13">
        <f>ROUND(+'Aggregate Screens'!AN153,0)</f>
        <v>36167</v>
      </c>
      <c r="I53" s="11">
        <f t="shared" si="1"/>
        <v>121.51</v>
      </c>
      <c r="K53" s="12">
        <f t="shared" si="2"/>
        <v>8.0857498665717786E-2</v>
      </c>
    </row>
    <row r="54" spans="2:11" x14ac:dyDescent="0.2">
      <c r="B54">
        <f>+'Aggregate Screens'!A49</f>
        <v>132</v>
      </c>
      <c r="C54" t="str">
        <f>+'Aggregate Screens'!B49</f>
        <v>ST CLARE HOSPITAL</v>
      </c>
      <c r="D54" s="10">
        <f>ROUND(+'Aggregate Screens'!D49*2080,0)</f>
        <v>1766274</v>
      </c>
      <c r="E54" s="13">
        <f>ROUND(+'Aggregate Screens'!AN49,0)</f>
        <v>12826</v>
      </c>
      <c r="F54" s="11">
        <f t="shared" si="0"/>
        <v>137.71</v>
      </c>
      <c r="G54" s="11">
        <f>ROUND(+'Aggregate Screens'!D154*2080,0)</f>
        <v>1619218</v>
      </c>
      <c r="H54" s="13">
        <f>ROUND(+'Aggregate Screens'!AN154,0)</f>
        <v>11781</v>
      </c>
      <c r="I54" s="11">
        <f t="shared" si="1"/>
        <v>137.44</v>
      </c>
      <c r="K54" s="12">
        <f t="shared" si="2"/>
        <v>-1.9606419286908316E-3</v>
      </c>
    </row>
    <row r="55" spans="2:11" x14ac:dyDescent="0.2">
      <c r="B55">
        <f>+'Aggregate Screens'!A50</f>
        <v>134</v>
      </c>
      <c r="C55" t="str">
        <f>+'Aggregate Screens'!B50</f>
        <v>ISLAND HOSPITAL</v>
      </c>
      <c r="D55" s="10">
        <f>ROUND(+'Aggregate Screens'!D50*2080,0)</f>
        <v>1095661</v>
      </c>
      <c r="E55" s="13">
        <f>ROUND(+'Aggregate Screens'!AN50,0)</f>
        <v>9561</v>
      </c>
      <c r="F55" s="11">
        <f t="shared" si="0"/>
        <v>114.6</v>
      </c>
      <c r="G55" s="11">
        <f>ROUND(+'Aggregate Screens'!D155*2080,0)</f>
        <v>1088048</v>
      </c>
      <c r="H55" s="13">
        <f>ROUND(+'Aggregate Screens'!AN155,0)</f>
        <v>9429</v>
      </c>
      <c r="I55" s="11">
        <f t="shared" si="1"/>
        <v>115.39</v>
      </c>
      <c r="K55" s="12">
        <f t="shared" si="2"/>
        <v>6.8935427574170483E-3</v>
      </c>
    </row>
    <row r="56" spans="2:11" x14ac:dyDescent="0.2">
      <c r="B56">
        <f>+'Aggregate Screens'!A51</f>
        <v>137</v>
      </c>
      <c r="C56" t="str">
        <f>+'Aggregate Screens'!B51</f>
        <v>LINCOLN HOSPITAL</v>
      </c>
      <c r="D56" s="10">
        <f>ROUND(+'Aggregate Screens'!D51*2080,0)</f>
        <v>366142</v>
      </c>
      <c r="E56" s="13">
        <f>ROUND(+'Aggregate Screens'!AN51,0)</f>
        <v>1220</v>
      </c>
      <c r="F56" s="11">
        <f t="shared" si="0"/>
        <v>300.12</v>
      </c>
      <c r="G56" s="11">
        <f>ROUND(+'Aggregate Screens'!D156*2080,0)</f>
        <v>336128</v>
      </c>
      <c r="H56" s="13">
        <f>ROUND(+'Aggregate Screens'!AN156,0)</f>
        <v>1029</v>
      </c>
      <c r="I56" s="11">
        <f t="shared" si="1"/>
        <v>326.66000000000003</v>
      </c>
      <c r="K56" s="12">
        <f t="shared" si="2"/>
        <v>8.8431294149007078E-2</v>
      </c>
    </row>
    <row r="57" spans="2:11" x14ac:dyDescent="0.2">
      <c r="B57">
        <f>+'Aggregate Screens'!A52</f>
        <v>138</v>
      </c>
      <c r="C57" t="str">
        <f>+'Aggregate Screens'!B52</f>
        <v>SWEDISH EDMONDS</v>
      </c>
      <c r="D57" s="10">
        <f>ROUND(+'Aggregate Screens'!D52*2080,0)</f>
        <v>2317827</v>
      </c>
      <c r="E57" s="13">
        <f>ROUND(+'Aggregate Screens'!AN52,0)</f>
        <v>9622</v>
      </c>
      <c r="F57" s="11">
        <f t="shared" si="0"/>
        <v>240.89</v>
      </c>
      <c r="G57" s="11">
        <f>ROUND(+'Aggregate Screens'!D157*2080,0)</f>
        <v>2201077</v>
      </c>
      <c r="H57" s="13">
        <f>ROUND(+'Aggregate Screens'!AN157,0)</f>
        <v>17222</v>
      </c>
      <c r="I57" s="11">
        <f t="shared" si="1"/>
        <v>127.81</v>
      </c>
      <c r="K57" s="12">
        <f t="shared" si="2"/>
        <v>-0.46942587903192323</v>
      </c>
    </row>
    <row r="58" spans="2:11" x14ac:dyDescent="0.2">
      <c r="B58">
        <f>+'Aggregate Screens'!A53</f>
        <v>139</v>
      </c>
      <c r="C58" t="str">
        <f>+'Aggregate Screens'!B53</f>
        <v>PROVIDENCE HOLY FAMILY HOSPITAL</v>
      </c>
      <c r="D58" s="10">
        <f>ROUND(+'Aggregate Screens'!D53*2080,0)</f>
        <v>1748677</v>
      </c>
      <c r="E58" s="13">
        <f>ROUND(+'Aggregate Screens'!AN53,0)</f>
        <v>20054</v>
      </c>
      <c r="F58" s="11">
        <f t="shared" si="0"/>
        <v>87.2</v>
      </c>
      <c r="G58" s="11">
        <f>ROUND(+'Aggregate Screens'!D158*2080,0)</f>
        <v>1764131</v>
      </c>
      <c r="H58" s="13">
        <f>ROUND(+'Aggregate Screens'!AN158,0)</f>
        <v>18640</v>
      </c>
      <c r="I58" s="11">
        <f t="shared" si="1"/>
        <v>94.64</v>
      </c>
      <c r="K58" s="12">
        <f t="shared" si="2"/>
        <v>8.5321100917431059E-2</v>
      </c>
    </row>
    <row r="59" spans="2:11" x14ac:dyDescent="0.2">
      <c r="B59">
        <f>+'Aggregate Screens'!A54</f>
        <v>140</v>
      </c>
      <c r="C59" t="str">
        <f>+'Aggregate Screens'!B54</f>
        <v>KITTITAS VALLEY HEALTHCARE</v>
      </c>
      <c r="D59" s="10">
        <f>ROUND(+'Aggregate Screens'!D54*2080,0)</f>
        <v>889616</v>
      </c>
      <c r="E59" s="13">
        <f>ROUND(+'Aggregate Screens'!AN54,0)</f>
        <v>4943</v>
      </c>
      <c r="F59" s="11">
        <f t="shared" si="0"/>
        <v>179.97</v>
      </c>
      <c r="G59" s="11">
        <f>ROUND(+'Aggregate Screens'!D159*2080,0)</f>
        <v>888347</v>
      </c>
      <c r="H59" s="13">
        <f>ROUND(+'Aggregate Screens'!AN159,0)</f>
        <v>5064</v>
      </c>
      <c r="I59" s="11">
        <f t="shared" si="1"/>
        <v>175.42</v>
      </c>
      <c r="K59" s="12">
        <f t="shared" si="2"/>
        <v>-2.5281991443018348E-2</v>
      </c>
    </row>
    <row r="60" spans="2:11" x14ac:dyDescent="0.2">
      <c r="B60">
        <f>+'Aggregate Screens'!A55</f>
        <v>141</v>
      </c>
      <c r="C60" t="str">
        <f>+'Aggregate Screens'!B55</f>
        <v>DAYTON GENERAL HOSPITAL</v>
      </c>
      <c r="D60" s="10">
        <f>ROUND(+'Aggregate Screens'!D55*2080,0)</f>
        <v>249163</v>
      </c>
      <c r="E60" s="13">
        <f>ROUND(+'Aggregate Screens'!AN55,0)</f>
        <v>122</v>
      </c>
      <c r="F60" s="11">
        <f t="shared" si="0"/>
        <v>2042.32</v>
      </c>
      <c r="G60" s="11">
        <f>ROUND(+'Aggregate Screens'!D160*2080,0)</f>
        <v>0</v>
      </c>
      <c r="H60" s="13">
        <f>ROUND(+'Aggregate Screens'!AN160,0)</f>
        <v>0</v>
      </c>
      <c r="I60" s="11" t="e">
        <f t="shared" si="1"/>
        <v>#DIV/0!</v>
      </c>
      <c r="K60" s="12" t="str">
        <f t="shared" si="2"/>
        <v/>
      </c>
    </row>
    <row r="61" spans="2:11" x14ac:dyDescent="0.2">
      <c r="B61">
        <f>+'Aggregate Screens'!A56</f>
        <v>142</v>
      </c>
      <c r="C61" t="str">
        <f>+'Aggregate Screens'!B56</f>
        <v>HARRISON MEDICAL CENTER</v>
      </c>
      <c r="D61" s="10">
        <f>ROUND(+'Aggregate Screens'!D56*2080,0)</f>
        <v>3986341</v>
      </c>
      <c r="E61" s="13">
        <f>ROUND(+'Aggregate Screens'!AN56,0)</f>
        <v>28256</v>
      </c>
      <c r="F61" s="11">
        <f t="shared" si="0"/>
        <v>141.08000000000001</v>
      </c>
      <c r="G61" s="11">
        <f>ROUND(+'Aggregate Screens'!D161*2080,0)</f>
        <v>4010074</v>
      </c>
      <c r="H61" s="13">
        <f>ROUND(+'Aggregate Screens'!AN161,0)</f>
        <v>27923</v>
      </c>
      <c r="I61" s="11">
        <f t="shared" si="1"/>
        <v>143.61000000000001</v>
      </c>
      <c r="K61" s="12">
        <f t="shared" si="2"/>
        <v>1.7933087609866671E-2</v>
      </c>
    </row>
    <row r="62" spans="2:11" x14ac:dyDescent="0.2">
      <c r="B62">
        <f>+'Aggregate Screens'!A57</f>
        <v>145</v>
      </c>
      <c r="C62" t="str">
        <f>+'Aggregate Screens'!B57</f>
        <v>PEACEHEALTH ST JOSEPH HOSPITAL</v>
      </c>
      <c r="D62" s="10">
        <f>ROUND(+'Aggregate Screens'!D57*2080,0)</f>
        <v>4244469</v>
      </c>
      <c r="E62" s="13">
        <f>ROUND(+'Aggregate Screens'!AN57,0)</f>
        <v>33112</v>
      </c>
      <c r="F62" s="11">
        <f t="shared" si="0"/>
        <v>128.19</v>
      </c>
      <c r="G62" s="11">
        <f>ROUND(+'Aggregate Screens'!D162*2080,0)</f>
        <v>3933093</v>
      </c>
      <c r="H62" s="13">
        <f>ROUND(+'Aggregate Screens'!AN162,0)</f>
        <v>32561</v>
      </c>
      <c r="I62" s="11">
        <f t="shared" si="1"/>
        <v>120.79</v>
      </c>
      <c r="K62" s="12">
        <f t="shared" si="2"/>
        <v>-5.7726811763788022E-2</v>
      </c>
    </row>
    <row r="63" spans="2:11" x14ac:dyDescent="0.2">
      <c r="B63">
        <f>+'Aggregate Screens'!A58</f>
        <v>147</v>
      </c>
      <c r="C63" t="str">
        <f>+'Aggregate Screens'!B58</f>
        <v>MID VALLEY HOSPITAL</v>
      </c>
      <c r="D63" s="10">
        <f>ROUND(+'Aggregate Screens'!D58*2080,0)</f>
        <v>410155</v>
      </c>
      <c r="E63" s="13">
        <f>ROUND(+'Aggregate Screens'!AN58,0)</f>
        <v>2585</v>
      </c>
      <c r="F63" s="11">
        <f t="shared" si="0"/>
        <v>158.66999999999999</v>
      </c>
      <c r="G63" s="11">
        <f>ROUND(+'Aggregate Screens'!D163*2080,0)</f>
        <v>420784</v>
      </c>
      <c r="H63" s="13">
        <f>ROUND(+'Aggregate Screens'!AN163,0)</f>
        <v>2557</v>
      </c>
      <c r="I63" s="11">
        <f t="shared" si="1"/>
        <v>164.56</v>
      </c>
      <c r="K63" s="12">
        <f t="shared" si="2"/>
        <v>3.7121068885107578E-2</v>
      </c>
    </row>
    <row r="64" spans="2:11" x14ac:dyDescent="0.2">
      <c r="B64">
        <f>+'Aggregate Screens'!A59</f>
        <v>148</v>
      </c>
      <c r="C64" t="str">
        <f>+'Aggregate Screens'!B59</f>
        <v>KINDRED HOSPITAL SEATTLE - NORTHGATE</v>
      </c>
      <c r="D64" s="10">
        <f>ROUND(+'Aggregate Screens'!D59*2080,0)</f>
        <v>441792</v>
      </c>
      <c r="E64" s="13">
        <f>ROUND(+'Aggregate Screens'!AN59,0)</f>
        <v>1133</v>
      </c>
      <c r="F64" s="11">
        <f t="shared" si="0"/>
        <v>389.93</v>
      </c>
      <c r="G64" s="11">
        <f>ROUND(+'Aggregate Screens'!D164*2080,0)</f>
        <v>484224</v>
      </c>
      <c r="H64" s="13">
        <f>ROUND(+'Aggregate Screens'!AN164,0)</f>
        <v>898</v>
      </c>
      <c r="I64" s="11">
        <f t="shared" si="1"/>
        <v>539.22</v>
      </c>
      <c r="K64" s="12">
        <f t="shared" si="2"/>
        <v>0.38286359090093103</v>
      </c>
    </row>
    <row r="65" spans="2:11" x14ac:dyDescent="0.2">
      <c r="B65">
        <f>+'Aggregate Screens'!A60</f>
        <v>150</v>
      </c>
      <c r="C65" t="str">
        <f>+'Aggregate Screens'!B60</f>
        <v>COULEE MEDICAL CENTER</v>
      </c>
      <c r="D65" s="10">
        <f>ROUND(+'Aggregate Screens'!D60*2080,0)</f>
        <v>372320</v>
      </c>
      <c r="E65" s="13">
        <f>ROUND(+'Aggregate Screens'!AN60,0)</f>
        <v>1419</v>
      </c>
      <c r="F65" s="11">
        <f t="shared" si="0"/>
        <v>262.38</v>
      </c>
      <c r="G65" s="11">
        <f>ROUND(+'Aggregate Screens'!D165*2080,0)</f>
        <v>326560</v>
      </c>
      <c r="H65" s="13">
        <f>ROUND(+'Aggregate Screens'!AN165,0)</f>
        <v>1288</v>
      </c>
      <c r="I65" s="11">
        <f t="shared" si="1"/>
        <v>253.54</v>
      </c>
      <c r="K65" s="12">
        <f t="shared" si="2"/>
        <v>-3.3691592346977717E-2</v>
      </c>
    </row>
    <row r="66" spans="2:11" x14ac:dyDescent="0.2">
      <c r="B66">
        <f>+'Aggregate Screens'!A61</f>
        <v>152</v>
      </c>
      <c r="C66" t="str">
        <f>+'Aggregate Screens'!B61</f>
        <v>MASON GENERAL HOSPITAL</v>
      </c>
      <c r="D66" s="10">
        <f>ROUND(+'Aggregate Screens'!D61*2080,0)</f>
        <v>919630</v>
      </c>
      <c r="E66" s="13">
        <f>ROUND(+'Aggregate Screens'!AN61,0)</f>
        <v>4217</v>
      </c>
      <c r="F66" s="11">
        <f t="shared" si="0"/>
        <v>218.08</v>
      </c>
      <c r="G66" s="11">
        <f>ROUND(+'Aggregate Screens'!D166*2080,0)</f>
        <v>922334</v>
      </c>
      <c r="H66" s="13">
        <f>ROUND(+'Aggregate Screens'!AN166,0)</f>
        <v>4287</v>
      </c>
      <c r="I66" s="11">
        <f t="shared" si="1"/>
        <v>215.15</v>
      </c>
      <c r="K66" s="12">
        <f t="shared" si="2"/>
        <v>-1.3435436537050705E-2</v>
      </c>
    </row>
    <row r="67" spans="2:11" x14ac:dyDescent="0.2">
      <c r="B67">
        <f>+'Aggregate Screens'!A62</f>
        <v>153</v>
      </c>
      <c r="C67" t="str">
        <f>+'Aggregate Screens'!B62</f>
        <v>WHITMAN HOSPITAL AND MEDICAL CENTER</v>
      </c>
      <c r="D67" s="10">
        <f>ROUND(+'Aggregate Screens'!D62*2080,0)</f>
        <v>305323</v>
      </c>
      <c r="E67" s="13">
        <f>ROUND(+'Aggregate Screens'!AN62,0)</f>
        <v>1426</v>
      </c>
      <c r="F67" s="11">
        <f t="shared" si="0"/>
        <v>214.11</v>
      </c>
      <c r="G67" s="11">
        <f>ROUND(+'Aggregate Screens'!D167*2080,0)</f>
        <v>297357</v>
      </c>
      <c r="H67" s="13">
        <f>ROUND(+'Aggregate Screens'!AN167,0)</f>
        <v>1377</v>
      </c>
      <c r="I67" s="11">
        <f t="shared" si="1"/>
        <v>215.95</v>
      </c>
      <c r="K67" s="12">
        <f t="shared" si="2"/>
        <v>8.5937135117462038E-3</v>
      </c>
    </row>
    <row r="68" spans="2:11" x14ac:dyDescent="0.2">
      <c r="B68">
        <f>+'Aggregate Screens'!A63</f>
        <v>155</v>
      </c>
      <c r="C68" t="str">
        <f>+'Aggregate Screens'!B63</f>
        <v>UW MEDICINE/VALLEY MEDICAL CENTER</v>
      </c>
      <c r="D68" s="10">
        <f>ROUND(+'Aggregate Screens'!D63*2080,0)</f>
        <v>5515078</v>
      </c>
      <c r="E68" s="13">
        <f>ROUND(+'Aggregate Screens'!AN63,0)</f>
        <v>17416</v>
      </c>
      <c r="F68" s="11">
        <f t="shared" si="0"/>
        <v>316.67</v>
      </c>
      <c r="G68" s="11">
        <f>ROUND(+'Aggregate Screens'!D168*2080,0)</f>
        <v>4841221</v>
      </c>
      <c r="H68" s="13">
        <f>ROUND(+'Aggregate Screens'!AN168,0)</f>
        <v>37373</v>
      </c>
      <c r="I68" s="11">
        <f t="shared" si="1"/>
        <v>129.54</v>
      </c>
      <c r="K68" s="12">
        <f t="shared" si="2"/>
        <v>-0.59093062178292866</v>
      </c>
    </row>
    <row r="69" spans="2:11" x14ac:dyDescent="0.2">
      <c r="B69">
        <f>+'Aggregate Screens'!A64</f>
        <v>156</v>
      </c>
      <c r="C69" t="str">
        <f>+'Aggregate Screens'!B64</f>
        <v>WHIDBEY GENERAL HOSPITAL</v>
      </c>
      <c r="D69" s="10">
        <f>ROUND(+'Aggregate Screens'!D64*2080,0)</f>
        <v>1087362</v>
      </c>
      <c r="E69" s="13">
        <f>ROUND(+'Aggregate Screens'!AN64,0)</f>
        <v>8294</v>
      </c>
      <c r="F69" s="11">
        <f t="shared" si="0"/>
        <v>131.1</v>
      </c>
      <c r="G69" s="11">
        <f>ROUND(+'Aggregate Screens'!D169*2080,0)</f>
        <v>0</v>
      </c>
      <c r="H69" s="13">
        <f>ROUND(+'Aggregate Screens'!AN169,0)</f>
        <v>0</v>
      </c>
      <c r="I69" s="11" t="e">
        <f t="shared" si="1"/>
        <v>#DIV/0!</v>
      </c>
      <c r="K69" s="12" t="str">
        <f t="shared" si="2"/>
        <v/>
      </c>
    </row>
    <row r="70" spans="2:11" x14ac:dyDescent="0.2">
      <c r="B70">
        <f>+'Aggregate Screens'!A65</f>
        <v>157</v>
      </c>
      <c r="C70" t="str">
        <f>+'Aggregate Screens'!B65</f>
        <v>ST LUKES REHABILIATION INSTITUTE</v>
      </c>
      <c r="D70" s="10">
        <f>ROUND(+'Aggregate Screens'!D65*2080,0)</f>
        <v>788882</v>
      </c>
      <c r="E70" s="13">
        <f>ROUND(+'Aggregate Screens'!AN65,0)</f>
        <v>2559</v>
      </c>
      <c r="F70" s="11">
        <f t="shared" si="0"/>
        <v>308.27999999999997</v>
      </c>
      <c r="G70" s="11">
        <f>ROUND(+'Aggregate Screens'!D170*2080,0)</f>
        <v>798720</v>
      </c>
      <c r="H70" s="13">
        <f>ROUND(+'Aggregate Screens'!AN170,0)</f>
        <v>2467</v>
      </c>
      <c r="I70" s="11">
        <f t="shared" si="1"/>
        <v>323.76</v>
      </c>
      <c r="K70" s="12">
        <f t="shared" si="2"/>
        <v>5.0214091086025814E-2</v>
      </c>
    </row>
    <row r="71" spans="2:11" x14ac:dyDescent="0.2">
      <c r="B71">
        <f>+'Aggregate Screens'!A66</f>
        <v>158</v>
      </c>
      <c r="C71" t="str">
        <f>+'Aggregate Screens'!B66</f>
        <v>CASCADE MEDICAL CENTER</v>
      </c>
      <c r="D71" s="10">
        <f>ROUND(+'Aggregate Screens'!D66*2080,0)</f>
        <v>190341</v>
      </c>
      <c r="E71" s="13">
        <f>ROUND(+'Aggregate Screens'!AN66,0)</f>
        <v>472</v>
      </c>
      <c r="F71" s="11">
        <f t="shared" si="0"/>
        <v>403.26</v>
      </c>
      <c r="G71" s="11">
        <f>ROUND(+'Aggregate Screens'!D171*2080,0)</f>
        <v>189800</v>
      </c>
      <c r="H71" s="13">
        <f>ROUND(+'Aggregate Screens'!AN171,0)</f>
        <v>573</v>
      </c>
      <c r="I71" s="11">
        <f t="shared" si="1"/>
        <v>331.24</v>
      </c>
      <c r="K71" s="12">
        <f t="shared" si="2"/>
        <v>-0.17859445519019979</v>
      </c>
    </row>
    <row r="72" spans="2:11" x14ac:dyDescent="0.2">
      <c r="B72">
        <f>+'Aggregate Screens'!A67</f>
        <v>159</v>
      </c>
      <c r="C72" t="str">
        <f>+'Aggregate Screens'!B67</f>
        <v>PROVIDENCE ST PETER HOSPITAL</v>
      </c>
      <c r="D72" s="10">
        <f>ROUND(+'Aggregate Screens'!D67*2080,0)</f>
        <v>3633760</v>
      </c>
      <c r="E72" s="13">
        <f>ROUND(+'Aggregate Screens'!AN67,0)</f>
        <v>36893</v>
      </c>
      <c r="F72" s="11">
        <f t="shared" si="0"/>
        <v>98.49</v>
      </c>
      <c r="G72" s="11">
        <f>ROUND(+'Aggregate Screens'!D172*2080,0)</f>
        <v>3673280</v>
      </c>
      <c r="H72" s="13">
        <f>ROUND(+'Aggregate Screens'!AN172,0)</f>
        <v>33274</v>
      </c>
      <c r="I72" s="11">
        <f t="shared" si="1"/>
        <v>110.39</v>
      </c>
      <c r="K72" s="12">
        <f t="shared" si="2"/>
        <v>0.12082444918265822</v>
      </c>
    </row>
    <row r="73" spans="2:11" x14ac:dyDescent="0.2">
      <c r="B73">
        <f>+'Aggregate Screens'!A68</f>
        <v>161</v>
      </c>
      <c r="C73" t="str">
        <f>+'Aggregate Screens'!B68</f>
        <v>KADLEC REGIONAL MEDICAL CENTER</v>
      </c>
      <c r="D73" s="10">
        <f>ROUND(+'Aggregate Screens'!D68*2080,0)</f>
        <v>3310965</v>
      </c>
      <c r="E73" s="13">
        <f>ROUND(+'Aggregate Screens'!AN68,0)</f>
        <v>31196</v>
      </c>
      <c r="F73" s="11">
        <f t="shared" si="0"/>
        <v>106.13</v>
      </c>
      <c r="G73" s="11">
        <f>ROUND(+'Aggregate Screens'!D173*2080,0)</f>
        <v>4238333</v>
      </c>
      <c r="H73" s="13">
        <f>ROUND(+'Aggregate Screens'!AN173,0)</f>
        <v>35689</v>
      </c>
      <c r="I73" s="11">
        <f t="shared" si="1"/>
        <v>118.76</v>
      </c>
      <c r="K73" s="12">
        <f t="shared" si="2"/>
        <v>0.11900499387543584</v>
      </c>
    </row>
    <row r="74" spans="2:11" x14ac:dyDescent="0.2">
      <c r="B74">
        <f>+'Aggregate Screens'!A69</f>
        <v>162</v>
      </c>
      <c r="C74" t="str">
        <f>+'Aggregate Screens'!B69</f>
        <v>PROVIDENCE SACRED HEART MEDICAL CENTER</v>
      </c>
      <c r="D74" s="10">
        <f>ROUND(+'Aggregate Screens'!D69*2080,0)</f>
        <v>6681750</v>
      </c>
      <c r="E74" s="13">
        <f>ROUND(+'Aggregate Screens'!AN69,0)</f>
        <v>63456</v>
      </c>
      <c r="F74" s="11">
        <f t="shared" si="0"/>
        <v>105.3</v>
      </c>
      <c r="G74" s="11">
        <f>ROUND(+'Aggregate Screens'!D174*2080,0)</f>
        <v>6739242</v>
      </c>
      <c r="H74" s="13">
        <f>ROUND(+'Aggregate Screens'!AN174,0)</f>
        <v>61703</v>
      </c>
      <c r="I74" s="11">
        <f t="shared" si="1"/>
        <v>109.22</v>
      </c>
      <c r="K74" s="12">
        <f t="shared" si="2"/>
        <v>3.7226970560303885E-2</v>
      </c>
    </row>
    <row r="75" spans="2:11" x14ac:dyDescent="0.2">
      <c r="B75">
        <f>+'Aggregate Screens'!A70</f>
        <v>164</v>
      </c>
      <c r="C75" t="str">
        <f>+'Aggregate Screens'!B70</f>
        <v>EVERGREENHEALTH MEDICAL CENTER</v>
      </c>
      <c r="D75" s="10">
        <f>ROUND(+'Aggregate Screens'!D70*2080,0)</f>
        <v>5649634</v>
      </c>
      <c r="E75" s="13">
        <f>ROUND(+'Aggregate Screens'!AN70,0)</f>
        <v>32912</v>
      </c>
      <c r="F75" s="11">
        <f t="shared" ref="F75:F107" si="3">ROUND(+D75/E75,2)</f>
        <v>171.66</v>
      </c>
      <c r="G75" s="11">
        <f>ROUND(+'Aggregate Screens'!D175*2080,0)</f>
        <v>6124269</v>
      </c>
      <c r="H75" s="13">
        <f>ROUND(+'Aggregate Screens'!AN175,0)</f>
        <v>33213</v>
      </c>
      <c r="I75" s="11">
        <f t="shared" ref="I75:I107" si="4">ROUND(+G75/H75,2)</f>
        <v>184.39</v>
      </c>
      <c r="K75" s="12">
        <f t="shared" ref="K75:K107" si="5">IF(D75=0,"",IF(E75=0,"",IF(G75=0,"",IF(H75=0,"",+I75/F75-1))))</f>
        <v>7.4158219736688791E-2</v>
      </c>
    </row>
    <row r="76" spans="2:11" x14ac:dyDescent="0.2">
      <c r="B76">
        <f>+'Aggregate Screens'!A71</f>
        <v>165</v>
      </c>
      <c r="C76" t="str">
        <f>+'Aggregate Screens'!B71</f>
        <v>LAKE CHELAN COMMUNITY HOSPITAL</v>
      </c>
      <c r="D76" s="10">
        <f>ROUND(+'Aggregate Screens'!D71*2080,0)</f>
        <v>378560</v>
      </c>
      <c r="E76" s="13">
        <f>ROUND(+'Aggregate Screens'!AN71,0)</f>
        <v>1504</v>
      </c>
      <c r="F76" s="11">
        <f t="shared" si="3"/>
        <v>251.7</v>
      </c>
      <c r="G76" s="11">
        <f>ROUND(+'Aggregate Screens'!D176*2080,0)</f>
        <v>395387</v>
      </c>
      <c r="H76" s="13">
        <f>ROUND(+'Aggregate Screens'!AN176,0)</f>
        <v>1122</v>
      </c>
      <c r="I76" s="11">
        <f t="shared" si="4"/>
        <v>352.39</v>
      </c>
      <c r="K76" s="12">
        <f t="shared" si="5"/>
        <v>0.40003972983710767</v>
      </c>
    </row>
    <row r="77" spans="2:11" x14ac:dyDescent="0.2">
      <c r="B77">
        <f>+'Aggregate Screens'!A72</f>
        <v>167</v>
      </c>
      <c r="C77" t="str">
        <f>+'Aggregate Screens'!B72</f>
        <v>FERRY COUNTY MEMORIAL HOSPITAL</v>
      </c>
      <c r="D77" s="10">
        <f>ROUND(+'Aggregate Screens'!D72*2080,0)</f>
        <v>0</v>
      </c>
      <c r="E77" s="13">
        <f>ROUND(+'Aggregate Screens'!AN72,0)</f>
        <v>0</v>
      </c>
      <c r="F77" s="11" t="e">
        <f t="shared" si="3"/>
        <v>#DIV/0!</v>
      </c>
      <c r="G77" s="11">
        <f>ROUND(+'Aggregate Screens'!D177*2080,0)</f>
        <v>0</v>
      </c>
      <c r="H77" s="13">
        <f>ROUND(+'Aggregate Screens'!AN177,0)</f>
        <v>0</v>
      </c>
      <c r="I77" s="11" t="e">
        <f t="shared" si="4"/>
        <v>#DIV/0!</v>
      </c>
      <c r="K77" s="12" t="str">
        <f t="shared" si="5"/>
        <v/>
      </c>
    </row>
    <row r="78" spans="2:11" x14ac:dyDescent="0.2">
      <c r="B78">
        <f>+'Aggregate Screens'!A73</f>
        <v>168</v>
      </c>
      <c r="C78" t="str">
        <f>+'Aggregate Screens'!B73</f>
        <v>CENTRAL WASHINGTON HOSPITAL</v>
      </c>
      <c r="D78" s="10">
        <f>ROUND(+'Aggregate Screens'!D73*2080,0)</f>
        <v>2456854</v>
      </c>
      <c r="E78" s="13">
        <f>ROUND(+'Aggregate Screens'!AN73,0)</f>
        <v>19877</v>
      </c>
      <c r="F78" s="11">
        <f t="shared" si="3"/>
        <v>123.6</v>
      </c>
      <c r="G78" s="11">
        <f>ROUND(+'Aggregate Screens'!D178*2080,0)</f>
        <v>2227659</v>
      </c>
      <c r="H78" s="13">
        <f>ROUND(+'Aggregate Screens'!AN178,0)</f>
        <v>20242</v>
      </c>
      <c r="I78" s="11">
        <f t="shared" si="4"/>
        <v>110.05</v>
      </c>
      <c r="K78" s="12">
        <f t="shared" si="5"/>
        <v>-0.10962783171521029</v>
      </c>
    </row>
    <row r="79" spans="2:11" x14ac:dyDescent="0.2">
      <c r="B79">
        <f>+'Aggregate Screens'!A74</f>
        <v>170</v>
      </c>
      <c r="C79" t="str">
        <f>+'Aggregate Screens'!B74</f>
        <v>PEACEHEALTH SOUTHWEST MEDICAL CENTER</v>
      </c>
      <c r="D79" s="10">
        <f>ROUND(+'Aggregate Screens'!D74*2080,0)</f>
        <v>6211941</v>
      </c>
      <c r="E79" s="13">
        <f>ROUND(+'Aggregate Screens'!AN74,0)</f>
        <v>50767</v>
      </c>
      <c r="F79" s="11">
        <f t="shared" si="3"/>
        <v>122.36</v>
      </c>
      <c r="G79" s="11">
        <f>ROUND(+'Aggregate Screens'!D179*2080,0)</f>
        <v>5823085</v>
      </c>
      <c r="H79" s="13">
        <f>ROUND(+'Aggregate Screens'!AN179,0)</f>
        <v>48533</v>
      </c>
      <c r="I79" s="11">
        <f t="shared" si="4"/>
        <v>119.98</v>
      </c>
      <c r="K79" s="12">
        <f t="shared" si="5"/>
        <v>-1.9450800915331801E-2</v>
      </c>
    </row>
    <row r="80" spans="2:11" x14ac:dyDescent="0.2">
      <c r="B80">
        <f>+'Aggregate Screens'!A75</f>
        <v>172</v>
      </c>
      <c r="C80" t="str">
        <f>+'Aggregate Screens'!B75</f>
        <v>PULLMAN REGIONAL HOSPITAL</v>
      </c>
      <c r="D80" s="10">
        <f>ROUND(+'Aggregate Screens'!D75*2080,0)</f>
        <v>659152</v>
      </c>
      <c r="E80" s="13">
        <f>ROUND(+'Aggregate Screens'!AN75,0)</f>
        <v>3623</v>
      </c>
      <c r="F80" s="11">
        <f t="shared" si="3"/>
        <v>181.94</v>
      </c>
      <c r="G80" s="11">
        <f>ROUND(+'Aggregate Screens'!D180*2080,0)</f>
        <v>671570</v>
      </c>
      <c r="H80" s="13">
        <f>ROUND(+'Aggregate Screens'!AN180,0)</f>
        <v>3914</v>
      </c>
      <c r="I80" s="11">
        <f t="shared" si="4"/>
        <v>171.58</v>
      </c>
      <c r="K80" s="12">
        <f t="shared" si="5"/>
        <v>-5.6941848961195918E-2</v>
      </c>
    </row>
    <row r="81" spans="2:11" x14ac:dyDescent="0.2">
      <c r="B81">
        <f>+'Aggregate Screens'!A76</f>
        <v>173</v>
      </c>
      <c r="C81" t="str">
        <f>+'Aggregate Screens'!B76</f>
        <v>MORTON GENERAL HOSPITAL</v>
      </c>
      <c r="D81" s="10">
        <f>ROUND(+'Aggregate Screens'!D76*2080,0)</f>
        <v>369554</v>
      </c>
      <c r="E81" s="13">
        <f>ROUND(+'Aggregate Screens'!AN76,0)</f>
        <v>1101</v>
      </c>
      <c r="F81" s="11">
        <f t="shared" si="3"/>
        <v>335.65</v>
      </c>
      <c r="G81" s="11">
        <f>ROUND(+'Aggregate Screens'!D181*2080,0)</f>
        <v>389272</v>
      </c>
      <c r="H81" s="13">
        <f>ROUND(+'Aggregate Screens'!AN181,0)</f>
        <v>1070</v>
      </c>
      <c r="I81" s="11">
        <f t="shared" si="4"/>
        <v>363.81</v>
      </c>
      <c r="K81" s="12">
        <f t="shared" si="5"/>
        <v>8.3896916430805879E-2</v>
      </c>
    </row>
    <row r="82" spans="2:11" x14ac:dyDescent="0.2">
      <c r="B82">
        <f>+'Aggregate Screens'!A77</f>
        <v>175</v>
      </c>
      <c r="C82" t="str">
        <f>+'Aggregate Screens'!B77</f>
        <v>MARY BRIDGE CHILDRENS HEALTH CENTER</v>
      </c>
      <c r="D82" s="10">
        <f>ROUND(+'Aggregate Screens'!D77*2080,0)</f>
        <v>1104230</v>
      </c>
      <c r="E82" s="13">
        <f>ROUND(+'Aggregate Screens'!AN77,0)</f>
        <v>9620</v>
      </c>
      <c r="F82" s="11">
        <f t="shared" si="3"/>
        <v>114.78</v>
      </c>
      <c r="G82" s="11">
        <f>ROUND(+'Aggregate Screens'!D182*2080,0)</f>
        <v>1133642</v>
      </c>
      <c r="H82" s="13">
        <f>ROUND(+'Aggregate Screens'!AN182,0)</f>
        <v>10786</v>
      </c>
      <c r="I82" s="11">
        <f t="shared" si="4"/>
        <v>105.1</v>
      </c>
      <c r="K82" s="12">
        <f t="shared" si="5"/>
        <v>-8.4335250043561683E-2</v>
      </c>
    </row>
    <row r="83" spans="2:11" x14ac:dyDescent="0.2">
      <c r="B83">
        <f>+'Aggregate Screens'!A78</f>
        <v>176</v>
      </c>
      <c r="C83" t="str">
        <f>+'Aggregate Screens'!B78</f>
        <v>TACOMA GENERAL/ALLENMORE HOSPITAL</v>
      </c>
      <c r="D83" s="10">
        <f>ROUND(+'Aggregate Screens'!D78*2080,0)</f>
        <v>4706499</v>
      </c>
      <c r="E83" s="13">
        <f>ROUND(+'Aggregate Screens'!AN78,0)</f>
        <v>48651</v>
      </c>
      <c r="F83" s="11">
        <f t="shared" si="3"/>
        <v>96.74</v>
      </c>
      <c r="G83" s="11">
        <f>ROUND(+'Aggregate Screens'!D183*2080,0)</f>
        <v>4814680</v>
      </c>
      <c r="H83" s="13">
        <f>ROUND(+'Aggregate Screens'!AN183,0)</f>
        <v>41823</v>
      </c>
      <c r="I83" s="11">
        <f t="shared" si="4"/>
        <v>115.12</v>
      </c>
      <c r="K83" s="12">
        <f t="shared" si="5"/>
        <v>0.18999379780855907</v>
      </c>
    </row>
    <row r="84" spans="2:11" x14ac:dyDescent="0.2">
      <c r="B84">
        <f>+'Aggregate Screens'!A79</f>
        <v>180</v>
      </c>
      <c r="C84" t="str">
        <f>+'Aggregate Screens'!B79</f>
        <v>VALLEY HOSPITAL</v>
      </c>
      <c r="D84" s="10">
        <f>ROUND(+'Aggregate Screens'!D79*2080,0)</f>
        <v>1207898</v>
      </c>
      <c r="E84" s="13">
        <f>ROUND(+'Aggregate Screens'!AN79,0)</f>
        <v>10946</v>
      </c>
      <c r="F84" s="11">
        <f t="shared" si="3"/>
        <v>110.35</v>
      </c>
      <c r="G84" s="11">
        <f>ROUND(+'Aggregate Screens'!D184*2080,0)</f>
        <v>1180462</v>
      </c>
      <c r="H84" s="13">
        <f>ROUND(+'Aggregate Screens'!AN184,0)</f>
        <v>11479</v>
      </c>
      <c r="I84" s="11">
        <f t="shared" si="4"/>
        <v>102.84</v>
      </c>
      <c r="K84" s="12">
        <f t="shared" si="5"/>
        <v>-6.8056184866334357E-2</v>
      </c>
    </row>
    <row r="85" spans="2:11" x14ac:dyDescent="0.2">
      <c r="B85">
        <f>+'Aggregate Screens'!A80</f>
        <v>183</v>
      </c>
      <c r="C85" t="str">
        <f>+'Aggregate Screens'!B80</f>
        <v>MULTICARE AUBURN MEDICAL CENTER</v>
      </c>
      <c r="D85" s="10">
        <f>ROUND(+'Aggregate Screens'!D80*2080,0)</f>
        <v>1093622</v>
      </c>
      <c r="E85" s="13">
        <f>ROUND(+'Aggregate Screens'!AN80,0)</f>
        <v>11784</v>
      </c>
      <c r="F85" s="11">
        <f t="shared" si="3"/>
        <v>92.81</v>
      </c>
      <c r="G85" s="11">
        <f>ROUND(+'Aggregate Screens'!D185*2080,0)</f>
        <v>1322859</v>
      </c>
      <c r="H85" s="13">
        <f>ROUND(+'Aggregate Screens'!AN185,0)</f>
        <v>10417</v>
      </c>
      <c r="I85" s="11">
        <f t="shared" si="4"/>
        <v>126.99</v>
      </c>
      <c r="K85" s="12">
        <f t="shared" si="5"/>
        <v>0.36827928024997303</v>
      </c>
    </row>
    <row r="86" spans="2:11" x14ac:dyDescent="0.2">
      <c r="B86">
        <f>+'Aggregate Screens'!A81</f>
        <v>186</v>
      </c>
      <c r="C86" t="str">
        <f>+'Aggregate Screens'!B81</f>
        <v>SUMMIT PACIFIC MEDICAL CENTER</v>
      </c>
      <c r="D86" s="10">
        <f>ROUND(+'Aggregate Screens'!D81*2080,0)</f>
        <v>157477</v>
      </c>
      <c r="E86" s="13">
        <f>ROUND(+'Aggregate Screens'!AN81,0)</f>
        <v>1238</v>
      </c>
      <c r="F86" s="11">
        <f t="shared" si="3"/>
        <v>127.2</v>
      </c>
      <c r="G86" s="11">
        <f>ROUND(+'Aggregate Screens'!D186*2080,0)</f>
        <v>216840</v>
      </c>
      <c r="H86" s="13">
        <f>ROUND(+'Aggregate Screens'!AN186,0)</f>
        <v>1042</v>
      </c>
      <c r="I86" s="11">
        <f t="shared" si="4"/>
        <v>208.1</v>
      </c>
      <c r="K86" s="12">
        <f t="shared" si="5"/>
        <v>0.63600628930817593</v>
      </c>
    </row>
    <row r="87" spans="2:11" x14ac:dyDescent="0.2">
      <c r="B87">
        <f>+'Aggregate Screens'!A82</f>
        <v>191</v>
      </c>
      <c r="C87" t="str">
        <f>+'Aggregate Screens'!B82</f>
        <v>PROVIDENCE CENTRALIA HOSPITAL</v>
      </c>
      <c r="D87" s="10">
        <f>ROUND(+'Aggregate Screens'!D82*2080,0)</f>
        <v>1240158</v>
      </c>
      <c r="E87" s="13">
        <f>ROUND(+'Aggregate Screens'!AN82,0)</f>
        <v>12024</v>
      </c>
      <c r="F87" s="11">
        <f t="shared" si="3"/>
        <v>103.14</v>
      </c>
      <c r="G87" s="11">
        <f>ROUND(+'Aggregate Screens'!D187*2080,0)</f>
        <v>1158560</v>
      </c>
      <c r="H87" s="13">
        <f>ROUND(+'Aggregate Screens'!AN187,0)</f>
        <v>12339</v>
      </c>
      <c r="I87" s="11">
        <f t="shared" si="4"/>
        <v>93.89</v>
      </c>
      <c r="K87" s="12">
        <f t="shared" si="5"/>
        <v>-8.9683924762458789E-2</v>
      </c>
    </row>
    <row r="88" spans="2:11" x14ac:dyDescent="0.2">
      <c r="B88">
        <f>+'Aggregate Screens'!A83</f>
        <v>193</v>
      </c>
      <c r="C88" t="str">
        <f>+'Aggregate Screens'!B83</f>
        <v>PROVIDENCE MOUNT CARMEL HOSPITAL</v>
      </c>
      <c r="D88" s="10">
        <f>ROUND(+'Aggregate Screens'!D83*2080,0)</f>
        <v>407139</v>
      </c>
      <c r="E88" s="13">
        <f>ROUND(+'Aggregate Screens'!AN83,0)</f>
        <v>3409</v>
      </c>
      <c r="F88" s="11">
        <f t="shared" si="3"/>
        <v>119.43</v>
      </c>
      <c r="G88" s="11">
        <f>ROUND(+'Aggregate Screens'!D188*2080,0)</f>
        <v>449862</v>
      </c>
      <c r="H88" s="13">
        <f>ROUND(+'Aggregate Screens'!AN188,0)</f>
        <v>3543</v>
      </c>
      <c r="I88" s="11">
        <f t="shared" si="4"/>
        <v>126.97</v>
      </c>
      <c r="K88" s="12">
        <f t="shared" si="5"/>
        <v>6.3133216109855006E-2</v>
      </c>
    </row>
    <row r="89" spans="2:11" x14ac:dyDescent="0.2">
      <c r="B89">
        <f>+'Aggregate Screens'!A84</f>
        <v>194</v>
      </c>
      <c r="C89" t="str">
        <f>+'Aggregate Screens'!B84</f>
        <v>PROVIDENCE ST JOSEPHS HOSPITAL</v>
      </c>
      <c r="D89" s="10">
        <f>ROUND(+'Aggregate Screens'!D84*2080,0)</f>
        <v>271586</v>
      </c>
      <c r="E89" s="13">
        <f>ROUND(+'Aggregate Screens'!AN84,0)</f>
        <v>1183</v>
      </c>
      <c r="F89" s="11">
        <f t="shared" si="3"/>
        <v>229.57</v>
      </c>
      <c r="G89" s="11">
        <f>ROUND(+'Aggregate Screens'!D189*2080,0)</f>
        <v>290056</v>
      </c>
      <c r="H89" s="13">
        <f>ROUND(+'Aggregate Screens'!AN189,0)</f>
        <v>1316</v>
      </c>
      <c r="I89" s="11">
        <f t="shared" si="4"/>
        <v>220.41</v>
      </c>
      <c r="K89" s="12">
        <f t="shared" si="5"/>
        <v>-3.990068388726753E-2</v>
      </c>
    </row>
    <row r="90" spans="2:11" x14ac:dyDescent="0.2">
      <c r="B90">
        <f>+'Aggregate Screens'!A85</f>
        <v>195</v>
      </c>
      <c r="C90" t="str">
        <f>+'Aggregate Screens'!B85</f>
        <v>SNOQUALMIE VALLEY HOSPITAL</v>
      </c>
      <c r="D90" s="10">
        <f>ROUND(+'Aggregate Screens'!D85*2080,0)</f>
        <v>447824</v>
      </c>
      <c r="E90" s="13">
        <f>ROUND(+'Aggregate Screens'!AN85,0)</f>
        <v>2523</v>
      </c>
      <c r="F90" s="11">
        <f t="shared" si="3"/>
        <v>177.5</v>
      </c>
      <c r="G90" s="11">
        <f>ROUND(+'Aggregate Screens'!D190*2080,0)</f>
        <v>475904</v>
      </c>
      <c r="H90" s="13">
        <f>ROUND(+'Aggregate Screens'!AN190,0)</f>
        <v>1874</v>
      </c>
      <c r="I90" s="11">
        <f t="shared" si="4"/>
        <v>253.95</v>
      </c>
      <c r="K90" s="12">
        <f t="shared" si="5"/>
        <v>0.4307042253521125</v>
      </c>
    </row>
    <row r="91" spans="2:11" x14ac:dyDescent="0.2">
      <c r="B91">
        <f>+'Aggregate Screens'!A86</f>
        <v>197</v>
      </c>
      <c r="C91" t="str">
        <f>+'Aggregate Screens'!B86</f>
        <v>CAPITAL MEDICAL CENTER</v>
      </c>
      <c r="D91" s="10">
        <f>ROUND(+'Aggregate Screens'!D86*2080,0)</f>
        <v>784118</v>
      </c>
      <c r="E91" s="13">
        <f>ROUND(+'Aggregate Screens'!AN86,0)</f>
        <v>10176</v>
      </c>
      <c r="F91" s="11">
        <f t="shared" si="3"/>
        <v>77.06</v>
      </c>
      <c r="G91" s="11">
        <f>ROUND(+'Aggregate Screens'!D191*2080,0)</f>
        <v>794893</v>
      </c>
      <c r="H91" s="13">
        <f>ROUND(+'Aggregate Screens'!AN191,0)</f>
        <v>10620</v>
      </c>
      <c r="I91" s="11">
        <f t="shared" si="4"/>
        <v>74.849999999999994</v>
      </c>
      <c r="K91" s="12">
        <f t="shared" si="5"/>
        <v>-2.8678951466389879E-2</v>
      </c>
    </row>
    <row r="92" spans="2:11" x14ac:dyDescent="0.2">
      <c r="B92">
        <f>+'Aggregate Screens'!A87</f>
        <v>198</v>
      </c>
      <c r="C92" t="str">
        <f>+'Aggregate Screens'!B87</f>
        <v>SUNNYSIDE COMMUNITY HOSPITAL</v>
      </c>
      <c r="D92" s="10">
        <f>ROUND(+'Aggregate Screens'!D87*2080,0)</f>
        <v>650541</v>
      </c>
      <c r="E92" s="13">
        <f>ROUND(+'Aggregate Screens'!AN87,0)</f>
        <v>3877</v>
      </c>
      <c r="F92" s="11">
        <f t="shared" si="3"/>
        <v>167.79</v>
      </c>
      <c r="G92" s="11">
        <f>ROUND(+'Aggregate Screens'!D192*2080,0)</f>
        <v>0</v>
      </c>
      <c r="H92" s="13">
        <f>ROUND(+'Aggregate Screens'!AN192,0)</f>
        <v>0</v>
      </c>
      <c r="I92" s="11" t="e">
        <f t="shared" si="4"/>
        <v>#DIV/0!</v>
      </c>
      <c r="K92" s="12" t="str">
        <f t="shared" si="5"/>
        <v/>
      </c>
    </row>
    <row r="93" spans="2:11" x14ac:dyDescent="0.2">
      <c r="B93">
        <f>+'Aggregate Screens'!A88</f>
        <v>199</v>
      </c>
      <c r="C93" t="str">
        <f>+'Aggregate Screens'!B88</f>
        <v>TOPPENISH COMMUNITY HOSPITAL</v>
      </c>
      <c r="D93" s="10">
        <f>ROUND(+'Aggregate Screens'!D88*2080,0)</f>
        <v>300976</v>
      </c>
      <c r="E93" s="13">
        <f>ROUND(+'Aggregate Screens'!AN88,0)</f>
        <v>2956</v>
      </c>
      <c r="F93" s="11">
        <f t="shared" si="3"/>
        <v>101.82</v>
      </c>
      <c r="G93" s="11">
        <f>ROUND(+'Aggregate Screens'!D193*2080,0)</f>
        <v>288288</v>
      </c>
      <c r="H93" s="13">
        <f>ROUND(+'Aggregate Screens'!AN193,0)</f>
        <v>2554</v>
      </c>
      <c r="I93" s="11">
        <f t="shared" si="4"/>
        <v>112.88</v>
      </c>
      <c r="K93" s="12">
        <f t="shared" si="5"/>
        <v>0.10862306030249469</v>
      </c>
    </row>
    <row r="94" spans="2:11" x14ac:dyDescent="0.2">
      <c r="B94">
        <f>+'Aggregate Screens'!A89</f>
        <v>201</v>
      </c>
      <c r="C94" t="str">
        <f>+'Aggregate Screens'!B89</f>
        <v>ST FRANCIS COMMUNITY HOSPITAL</v>
      </c>
      <c r="D94" s="10">
        <f>ROUND(+'Aggregate Screens'!D89*2080,0)</f>
        <v>2185893</v>
      </c>
      <c r="E94" s="13">
        <f>ROUND(+'Aggregate Screens'!AN89,0)</f>
        <v>16708</v>
      </c>
      <c r="F94" s="11">
        <f t="shared" si="3"/>
        <v>130.83000000000001</v>
      </c>
      <c r="G94" s="11">
        <f>ROUND(+'Aggregate Screens'!D194*2080,0)</f>
        <v>1984986</v>
      </c>
      <c r="H94" s="13">
        <f>ROUND(+'Aggregate Screens'!AN194,0)</f>
        <v>15975</v>
      </c>
      <c r="I94" s="11">
        <f t="shared" si="4"/>
        <v>124.26</v>
      </c>
      <c r="K94" s="12">
        <f t="shared" si="5"/>
        <v>-5.0217839944966758E-2</v>
      </c>
    </row>
    <row r="95" spans="2:11" x14ac:dyDescent="0.2">
      <c r="B95">
        <f>+'Aggregate Screens'!A90</f>
        <v>202</v>
      </c>
      <c r="C95" t="str">
        <f>+'Aggregate Screens'!B90</f>
        <v>REGIONAL HOSPITAL</v>
      </c>
      <c r="D95" s="10">
        <f>ROUND(+'Aggregate Screens'!D90*2080,0)</f>
        <v>175947</v>
      </c>
      <c r="E95" s="13">
        <f>ROUND(+'Aggregate Screens'!AN90,0)</f>
        <v>694</v>
      </c>
      <c r="F95" s="11">
        <f t="shared" si="3"/>
        <v>253.53</v>
      </c>
      <c r="G95" s="11">
        <f>ROUND(+'Aggregate Screens'!D195*2080,0)</f>
        <v>172328</v>
      </c>
      <c r="H95" s="13">
        <f>ROUND(+'Aggregate Screens'!AN195,0)</f>
        <v>707</v>
      </c>
      <c r="I95" s="11">
        <f t="shared" si="4"/>
        <v>243.75</v>
      </c>
      <c r="K95" s="12">
        <f t="shared" si="5"/>
        <v>-3.85753165305881E-2</v>
      </c>
    </row>
    <row r="96" spans="2:11" x14ac:dyDescent="0.2">
      <c r="B96">
        <f>+'Aggregate Screens'!A91</f>
        <v>204</v>
      </c>
      <c r="C96" t="str">
        <f>+'Aggregate Screens'!B91</f>
        <v>SEATTLE CANCER CARE ALLIANCE</v>
      </c>
      <c r="D96" s="10">
        <f>ROUND(+'Aggregate Screens'!D91*2080,0)</f>
        <v>2005682</v>
      </c>
      <c r="E96" s="13">
        <f>ROUND(+'Aggregate Screens'!AN91,0)</f>
        <v>14038</v>
      </c>
      <c r="F96" s="11">
        <f t="shared" si="3"/>
        <v>142.88</v>
      </c>
      <c r="G96" s="11">
        <f>ROUND(+'Aggregate Screens'!D196*2080,0)</f>
        <v>2138074</v>
      </c>
      <c r="H96" s="13">
        <f>ROUND(+'Aggregate Screens'!AN196,0)</f>
        <v>13817</v>
      </c>
      <c r="I96" s="11">
        <f t="shared" si="4"/>
        <v>154.74</v>
      </c>
      <c r="K96" s="12">
        <f t="shared" si="5"/>
        <v>8.3006718924972134E-2</v>
      </c>
    </row>
    <row r="97" spans="2:11" x14ac:dyDescent="0.2">
      <c r="B97">
        <f>+'Aggregate Screens'!A92</f>
        <v>205</v>
      </c>
      <c r="C97" t="str">
        <f>+'Aggregate Screens'!B92</f>
        <v>WENATCHEE VALLEY HOSPITAL</v>
      </c>
      <c r="D97" s="10">
        <f>ROUND(+'Aggregate Screens'!D92*2080,0)</f>
        <v>0</v>
      </c>
      <c r="E97" s="13">
        <f>ROUND(+'Aggregate Screens'!AN92,0)</f>
        <v>0</v>
      </c>
      <c r="F97" s="11" t="e">
        <f t="shared" si="3"/>
        <v>#DIV/0!</v>
      </c>
      <c r="G97" s="11">
        <f>ROUND(+'Aggregate Screens'!D197*2080,0)</f>
        <v>615430</v>
      </c>
      <c r="H97" s="13">
        <f>ROUND(+'Aggregate Screens'!AN197,0)</f>
        <v>12549</v>
      </c>
      <c r="I97" s="11">
        <f t="shared" si="4"/>
        <v>49.04</v>
      </c>
      <c r="K97" s="12" t="str">
        <f t="shared" si="5"/>
        <v/>
      </c>
    </row>
    <row r="98" spans="2:11" x14ac:dyDescent="0.2">
      <c r="B98">
        <f>+'Aggregate Screens'!A93</f>
        <v>206</v>
      </c>
      <c r="C98" t="str">
        <f>+'Aggregate Screens'!B93</f>
        <v>PEACEHEALTH UNITED GENERAL MEDICAL CENTER</v>
      </c>
      <c r="D98" s="10">
        <f>ROUND(+'Aggregate Screens'!D93*2080,0)</f>
        <v>509538</v>
      </c>
      <c r="E98" s="13">
        <f>ROUND(+'Aggregate Screens'!AN93,0)</f>
        <v>3520</v>
      </c>
      <c r="F98" s="11">
        <f t="shared" si="3"/>
        <v>144.76</v>
      </c>
      <c r="G98" s="11">
        <f>ROUND(+'Aggregate Screens'!D198*2080,0)</f>
        <v>508061</v>
      </c>
      <c r="H98" s="13">
        <f>ROUND(+'Aggregate Screens'!AN198,0)</f>
        <v>3615</v>
      </c>
      <c r="I98" s="11">
        <f t="shared" si="4"/>
        <v>140.54</v>
      </c>
      <c r="K98" s="12">
        <f t="shared" si="5"/>
        <v>-2.9151699364465267E-2</v>
      </c>
    </row>
    <row r="99" spans="2:11" x14ac:dyDescent="0.2">
      <c r="B99">
        <f>+'Aggregate Screens'!A94</f>
        <v>207</v>
      </c>
      <c r="C99" t="str">
        <f>+'Aggregate Screens'!B94</f>
        <v>SKAGIT VALLEY HOSPITAL</v>
      </c>
      <c r="D99" s="10">
        <f>ROUND(+'Aggregate Screens'!D94*2080,0)</f>
        <v>2718602</v>
      </c>
      <c r="E99" s="13">
        <f>ROUND(+'Aggregate Screens'!AN94,0)</f>
        <v>21062</v>
      </c>
      <c r="F99" s="11">
        <f t="shared" si="3"/>
        <v>129.08000000000001</v>
      </c>
      <c r="G99" s="11">
        <f>ROUND(+'Aggregate Screens'!D199*2080,0)</f>
        <v>2794106</v>
      </c>
      <c r="H99" s="13">
        <f>ROUND(+'Aggregate Screens'!AN199,0)</f>
        <v>20806</v>
      </c>
      <c r="I99" s="11">
        <f t="shared" si="4"/>
        <v>134.29</v>
      </c>
      <c r="K99" s="12">
        <f t="shared" si="5"/>
        <v>4.0362565850635024E-2</v>
      </c>
    </row>
    <row r="100" spans="2:11" x14ac:dyDescent="0.2">
      <c r="B100">
        <f>+'Aggregate Screens'!A95</f>
        <v>208</v>
      </c>
      <c r="C100" t="str">
        <f>+'Aggregate Screens'!B95</f>
        <v>LEGACY SALMON CREEK HOSPITAL</v>
      </c>
      <c r="D100" s="10">
        <f>ROUND(+'Aggregate Screens'!D95*2080,0)</f>
        <v>2931552</v>
      </c>
      <c r="E100" s="13">
        <f>ROUND(+'Aggregate Screens'!AN95,0)</f>
        <v>18153</v>
      </c>
      <c r="F100" s="11">
        <f t="shared" si="3"/>
        <v>161.49</v>
      </c>
      <c r="G100" s="11">
        <f>ROUND(+'Aggregate Screens'!D200*2080,0)</f>
        <v>2918011</v>
      </c>
      <c r="H100" s="13">
        <f>ROUND(+'Aggregate Screens'!AN200,0)</f>
        <v>18334</v>
      </c>
      <c r="I100" s="11">
        <f t="shared" si="4"/>
        <v>159.16</v>
      </c>
      <c r="K100" s="12">
        <f t="shared" si="5"/>
        <v>-1.442813796519915E-2</v>
      </c>
    </row>
    <row r="101" spans="2:11" x14ac:dyDescent="0.2">
      <c r="B101">
        <f>+'Aggregate Screens'!A96</f>
        <v>209</v>
      </c>
      <c r="C101" t="str">
        <f>+'Aggregate Screens'!B96</f>
        <v>ST ANTHONY HOSPITAL</v>
      </c>
      <c r="D101" s="10">
        <f>ROUND(+'Aggregate Screens'!D96*2080,0)</f>
        <v>1170354</v>
      </c>
      <c r="E101" s="13">
        <f>ROUND(+'Aggregate Screens'!AN96,0)</f>
        <v>9478</v>
      </c>
      <c r="F101" s="11">
        <f t="shared" si="3"/>
        <v>123.48</v>
      </c>
      <c r="G101" s="11">
        <f>ROUND(+'Aggregate Screens'!D201*2080,0)</f>
        <v>1081018</v>
      </c>
      <c r="H101" s="13">
        <f>ROUND(+'Aggregate Screens'!AN201,0)</f>
        <v>9231</v>
      </c>
      <c r="I101" s="11">
        <f t="shared" si="4"/>
        <v>117.11</v>
      </c>
      <c r="K101" s="12">
        <f t="shared" si="5"/>
        <v>-5.1587301587301626E-2</v>
      </c>
    </row>
    <row r="102" spans="2:11" x14ac:dyDescent="0.2">
      <c r="B102">
        <f>+'Aggregate Screens'!A97</f>
        <v>210</v>
      </c>
      <c r="C102" t="str">
        <f>+'Aggregate Screens'!B97</f>
        <v>SWEDISH MEDICAL CENTER - ISSAQUAH CAMPUS</v>
      </c>
      <c r="D102" s="10">
        <f>ROUND(+'Aggregate Screens'!D97*2080,0)</f>
        <v>12016160</v>
      </c>
      <c r="E102" s="13">
        <f>ROUND(+'Aggregate Screens'!AN97,0)</f>
        <v>10561</v>
      </c>
      <c r="F102" s="11">
        <f t="shared" si="3"/>
        <v>1137.79</v>
      </c>
      <c r="G102" s="11">
        <f>ROUND(+'Aggregate Screens'!D202*2080,0)</f>
        <v>1120642</v>
      </c>
      <c r="H102" s="13">
        <f>ROUND(+'Aggregate Screens'!AN202,0)</f>
        <v>12277</v>
      </c>
      <c r="I102" s="11">
        <f t="shared" si="4"/>
        <v>91.28</v>
      </c>
      <c r="K102" s="12">
        <f t="shared" si="5"/>
        <v>-0.91977429929951926</v>
      </c>
    </row>
    <row r="103" spans="2:11" x14ac:dyDescent="0.2">
      <c r="B103">
        <f>+'Aggregate Screens'!A98</f>
        <v>211</v>
      </c>
      <c r="C103" t="str">
        <f>+'Aggregate Screens'!B98</f>
        <v>PEACEHEALTH PEACE ISLAND MEDICAL CENTER</v>
      </c>
      <c r="D103" s="10">
        <f>ROUND(+'Aggregate Screens'!D98*2080,0)</f>
        <v>0</v>
      </c>
      <c r="E103" s="13">
        <f>ROUND(+'Aggregate Screens'!AN98,0)</f>
        <v>0</v>
      </c>
      <c r="F103" s="11" t="e">
        <f t="shared" si="3"/>
        <v>#DIV/0!</v>
      </c>
      <c r="G103" s="11">
        <f>ROUND(+'Aggregate Screens'!D203*2080,0)</f>
        <v>61630</v>
      </c>
      <c r="H103" s="13">
        <f>ROUND(+'Aggregate Screens'!AN203,0)</f>
        <v>433</v>
      </c>
      <c r="I103" s="11">
        <f t="shared" si="4"/>
        <v>142.33000000000001</v>
      </c>
      <c r="K103" s="12" t="str">
        <f t="shared" si="5"/>
        <v/>
      </c>
    </row>
    <row r="104" spans="2:11" x14ac:dyDescent="0.2">
      <c r="B104">
        <f>+'Aggregate Screens'!A99</f>
        <v>904</v>
      </c>
      <c r="C104" t="str">
        <f>+'Aggregate Screens'!B99</f>
        <v>BHC FAIRFAX HOSPITAL</v>
      </c>
      <c r="D104" s="10">
        <f>ROUND(+'Aggregate Screens'!D99*2080,0)</f>
        <v>442395</v>
      </c>
      <c r="E104" s="13">
        <f>ROUND(+'Aggregate Screens'!AN99,0)</f>
        <v>2399</v>
      </c>
      <c r="F104" s="11">
        <f t="shared" si="3"/>
        <v>184.41</v>
      </c>
      <c r="G104" s="11">
        <f>ROUND(+'Aggregate Screens'!D204*2080,0)</f>
        <v>500906</v>
      </c>
      <c r="H104" s="13">
        <f>ROUND(+'Aggregate Screens'!AN204,0)</f>
        <v>2354</v>
      </c>
      <c r="I104" s="11">
        <f t="shared" si="4"/>
        <v>212.79</v>
      </c>
      <c r="K104" s="12">
        <f t="shared" si="5"/>
        <v>0.15389620953310557</v>
      </c>
    </row>
    <row r="105" spans="2:11" x14ac:dyDescent="0.2">
      <c r="B105">
        <f>+'Aggregate Screens'!A100</f>
        <v>915</v>
      </c>
      <c r="C105" t="str">
        <f>+'Aggregate Screens'!B100</f>
        <v>LOURDES COUNSELING CENTER</v>
      </c>
      <c r="D105" s="10">
        <f>ROUND(+'Aggregate Screens'!D100*2080,0)</f>
        <v>265574</v>
      </c>
      <c r="E105" s="13">
        <f>ROUND(+'Aggregate Screens'!AN100,0)</f>
        <v>846</v>
      </c>
      <c r="F105" s="11">
        <f t="shared" si="3"/>
        <v>313.92</v>
      </c>
      <c r="G105" s="11">
        <f>ROUND(+'Aggregate Screens'!D205*2080,0)</f>
        <v>258898</v>
      </c>
      <c r="H105" s="13">
        <f>ROUND(+'Aggregate Screens'!AN205,0)</f>
        <v>744</v>
      </c>
      <c r="I105" s="11">
        <f t="shared" si="4"/>
        <v>347.98</v>
      </c>
      <c r="K105" s="12">
        <f t="shared" si="5"/>
        <v>0.10849898063200825</v>
      </c>
    </row>
    <row r="106" spans="2:11" x14ac:dyDescent="0.2">
      <c r="B106">
        <f>+'Aggregate Screens'!A101</f>
        <v>919</v>
      </c>
      <c r="C106" t="str">
        <f>+'Aggregate Screens'!B101</f>
        <v>NAVOS</v>
      </c>
      <c r="D106" s="10">
        <f>ROUND(+'Aggregate Screens'!D101*2080,0)</f>
        <v>177445</v>
      </c>
      <c r="E106" s="13">
        <f>ROUND(+'Aggregate Screens'!AN101,0)</f>
        <v>962</v>
      </c>
      <c r="F106" s="11">
        <f t="shared" si="3"/>
        <v>184.45</v>
      </c>
      <c r="G106" s="11">
        <f>ROUND(+'Aggregate Screens'!D206*2080,0)</f>
        <v>185390</v>
      </c>
      <c r="H106" s="13">
        <f>ROUND(+'Aggregate Screens'!AN206,0)</f>
        <v>1090</v>
      </c>
      <c r="I106" s="11">
        <f t="shared" si="4"/>
        <v>170.08</v>
      </c>
      <c r="K106" s="12">
        <f t="shared" si="5"/>
        <v>-7.790729194903756E-2</v>
      </c>
    </row>
    <row r="107" spans="2:11" x14ac:dyDescent="0.2">
      <c r="B107">
        <f>+'Aggregate Screens'!A102</f>
        <v>921</v>
      </c>
      <c r="C107" t="str">
        <f>+'Aggregate Screens'!B102</f>
        <v>Cascade Behavioral Health</v>
      </c>
      <c r="D107" s="10">
        <f>ROUND(+'Aggregate Screens'!D102*2080,0)</f>
        <v>0</v>
      </c>
      <c r="E107" s="13">
        <f>ROUND(+'Aggregate Screens'!AN102,0)</f>
        <v>0</v>
      </c>
      <c r="F107" s="11" t="e">
        <f t="shared" si="3"/>
        <v>#DIV/0!</v>
      </c>
      <c r="G107" s="11">
        <f>ROUND(+'Aggregate Screens'!D207*2080,0)</f>
        <v>202280</v>
      </c>
      <c r="H107" s="13">
        <f>ROUND(+'Aggregate Screens'!AN207,0)</f>
        <v>93</v>
      </c>
      <c r="I107" s="11">
        <f t="shared" si="4"/>
        <v>2175.0500000000002</v>
      </c>
      <c r="K107" s="12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7"/>
  <sheetViews>
    <sheetView topLeftCell="A62" zoomScale="75" workbookViewId="0">
      <selection activeCell="A11" sqref="A11:XFD107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88671875" customWidth="1"/>
    <col min="5" max="5" width="8.88671875" customWidth="1"/>
    <col min="6" max="6" width="8.88671875" bestFit="1" customWidth="1"/>
    <col min="7" max="7" width="11.88671875" customWidth="1"/>
    <col min="8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9" t="s">
        <v>4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4"/>
      <c r="F2" s="2"/>
      <c r="K2" s="5" t="s">
        <v>71</v>
      </c>
    </row>
    <row r="3" spans="1:11" x14ac:dyDescent="0.2">
      <c r="A3" s="4"/>
      <c r="D3" s="3"/>
      <c r="F3" s="2"/>
      <c r="K3">
        <v>3</v>
      </c>
    </row>
    <row r="4" spans="1:11" x14ac:dyDescent="0.2">
      <c r="A4" s="7" t="s">
        <v>0</v>
      </c>
      <c r="B4" s="6"/>
      <c r="C4" s="6"/>
      <c r="D4" s="6"/>
      <c r="E4" s="7"/>
      <c r="F4" s="6"/>
      <c r="G4" s="6"/>
      <c r="H4" s="6"/>
      <c r="I4" s="6"/>
    </row>
    <row r="5" spans="1:11" x14ac:dyDescent="0.2">
      <c r="A5" s="7" t="s">
        <v>54</v>
      </c>
      <c r="B5" s="6"/>
      <c r="C5" s="6"/>
      <c r="D5" s="6"/>
      <c r="E5" s="7"/>
      <c r="F5" s="6"/>
      <c r="G5" s="6"/>
      <c r="H5" s="6"/>
      <c r="I5" s="6"/>
    </row>
    <row r="7" spans="1:11" x14ac:dyDescent="0.2">
      <c r="E7" s="77">
        <f>ROUND(+'Aggregate Screens'!C5,0)</f>
        <v>2012</v>
      </c>
      <c r="F7" s="5">
        <f>+E7</f>
        <v>2012</v>
      </c>
      <c r="G7" s="5"/>
      <c r="H7" s="2">
        <f>+F7+1</f>
        <v>2013</v>
      </c>
      <c r="I7" s="5">
        <f>+H7</f>
        <v>2013</v>
      </c>
    </row>
    <row r="8" spans="1:11" x14ac:dyDescent="0.2">
      <c r="A8" s="5"/>
      <c r="B8" s="5"/>
      <c r="C8" s="5"/>
      <c r="D8" s="2" t="s">
        <v>1</v>
      </c>
      <c r="F8" s="5" t="s">
        <v>183</v>
      </c>
      <c r="G8" s="2" t="s">
        <v>1</v>
      </c>
      <c r="I8" s="5" t="s">
        <v>183</v>
      </c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2</v>
      </c>
      <c r="E9" s="2" t="s">
        <v>5</v>
      </c>
      <c r="F9" s="2" t="s">
        <v>13</v>
      </c>
      <c r="G9" s="2" t="s">
        <v>2</v>
      </c>
      <c r="H9" s="2" t="s">
        <v>5</v>
      </c>
      <c r="I9" s="2" t="s">
        <v>13</v>
      </c>
      <c r="K9" s="5" t="s">
        <v>181</v>
      </c>
    </row>
    <row r="10" spans="1:11" x14ac:dyDescent="0.2">
      <c r="A10" s="10"/>
      <c r="B10">
        <f>+'Aggregate Screens'!A5</f>
        <v>1</v>
      </c>
      <c r="C10" t="str">
        <f>+'Aggregate Screens'!B5</f>
        <v>SWEDISH MEDICAL CENTER - FIRST HILL</v>
      </c>
      <c r="D10" s="10">
        <f>ROUND(+'Aggregate Screens'!G5,0)</f>
        <v>2827538276</v>
      </c>
      <c r="E10" s="13">
        <f>ROUND(+'Aggregate Screens'!AO5,0)</f>
        <v>242121</v>
      </c>
      <c r="F10" s="11">
        <f>IF(D10=0,"",IF(E10=0,"",ROUND(D10/E10,2)))</f>
        <v>11678.2</v>
      </c>
      <c r="G10" s="10">
        <f>ROUND(+'Aggregate Screens'!G110,0)</f>
        <v>3181049565</v>
      </c>
      <c r="H10" s="13">
        <f>ROUND(+'Aggregate Screens'!AO110,0)</f>
        <v>224498</v>
      </c>
      <c r="I10" s="11">
        <f>IF(G10=0,"",IF(H10=0,"",ROUND(G10/H10,2)))</f>
        <v>14169.61</v>
      </c>
      <c r="K10" s="12">
        <f>IF(D10=0,"",IF(E10=0,"",IF(G10=0,"",IF(H10=0,"",+I10/F10-1))))</f>
        <v>0.21333852819783861</v>
      </c>
    </row>
    <row r="11" spans="1:11" x14ac:dyDescent="0.2">
      <c r="A11" s="10"/>
      <c r="B11">
        <f>+'Aggregate Screens'!A6</f>
        <v>3</v>
      </c>
      <c r="C11" t="str">
        <f>+'Aggregate Screens'!B6</f>
        <v>SWEDISH MEDICAL CENTER - CHERRY HILL</v>
      </c>
      <c r="D11" s="10">
        <f>ROUND(+'Aggregate Screens'!G6,0)</f>
        <v>1267790091</v>
      </c>
      <c r="E11" s="13">
        <f>ROUND(+'Aggregate Screens'!AO6,0)</f>
        <v>53347</v>
      </c>
      <c r="F11" s="11">
        <f t="shared" ref="F11:F74" si="0">IF(D11=0,"",IF(E11=0,"",ROUND(D11/E11,2)))</f>
        <v>23764.97</v>
      </c>
      <c r="G11" s="10">
        <f>ROUND(+'Aggregate Screens'!G111,0)</f>
        <v>1446599051</v>
      </c>
      <c r="H11" s="13">
        <f>ROUND(+'Aggregate Screens'!AO111,0)</f>
        <v>74566</v>
      </c>
      <c r="I11" s="11">
        <f t="shared" ref="I11:I74" si="1">IF(G11=0,"",IF(H11=0,"",ROUND(G11/H11,2)))</f>
        <v>19400.25</v>
      </c>
      <c r="K11" s="12">
        <f t="shared" ref="K11:K74" si="2">IF(D11=0,"",IF(E11=0,"",IF(G11=0,"",IF(H11=0,"",+I11/F11-1))))</f>
        <v>-0.18366191920292774</v>
      </c>
    </row>
    <row r="12" spans="1:11" x14ac:dyDescent="0.2">
      <c r="A12" s="10"/>
      <c r="B12">
        <f>+'Aggregate Screens'!A7</f>
        <v>8</v>
      </c>
      <c r="C12" t="str">
        <f>+'Aggregate Screens'!B7</f>
        <v>KLICKITAT VALLEY HEALTH</v>
      </c>
      <c r="D12" s="10">
        <f>ROUND(+'Aggregate Screens'!G7,0)</f>
        <v>27248150</v>
      </c>
      <c r="E12" s="13">
        <f>ROUND(+'Aggregate Screens'!AO7,0)</f>
        <v>7894</v>
      </c>
      <c r="F12" s="11">
        <f t="shared" si="0"/>
        <v>3451.75</v>
      </c>
      <c r="G12" s="10">
        <f>ROUND(+'Aggregate Screens'!G112,0)</f>
        <v>30128851</v>
      </c>
      <c r="H12" s="13">
        <f>ROUND(+'Aggregate Screens'!AO112,0)</f>
        <v>5056</v>
      </c>
      <c r="I12" s="11">
        <f t="shared" si="1"/>
        <v>5959.03</v>
      </c>
      <c r="K12" s="12">
        <f t="shared" si="2"/>
        <v>0.72637937278192211</v>
      </c>
    </row>
    <row r="13" spans="1:11" x14ac:dyDescent="0.2">
      <c r="A13" s="10"/>
      <c r="B13">
        <f>+'Aggregate Screens'!A8</f>
        <v>10</v>
      </c>
      <c r="C13" t="str">
        <f>+'Aggregate Screens'!B8</f>
        <v>VIRGINIA MASON MEDICAL CENTER</v>
      </c>
      <c r="D13" s="10">
        <f>ROUND(+'Aggregate Screens'!G8,0)</f>
        <v>1766389541</v>
      </c>
      <c r="E13" s="13">
        <f>ROUND(+'Aggregate Screens'!AO8,0)</f>
        <v>225373</v>
      </c>
      <c r="F13" s="11">
        <f t="shared" si="0"/>
        <v>7837.63</v>
      </c>
      <c r="G13" s="10">
        <f>ROUND(+'Aggregate Screens'!G113,0)</f>
        <v>1873202028</v>
      </c>
      <c r="H13" s="13">
        <f>ROUND(+'Aggregate Screens'!AO113,0)</f>
        <v>215923</v>
      </c>
      <c r="I13" s="11">
        <f t="shared" si="1"/>
        <v>8675.32</v>
      </c>
      <c r="K13" s="12">
        <f t="shared" si="2"/>
        <v>0.10688052383182156</v>
      </c>
    </row>
    <row r="14" spans="1:11" x14ac:dyDescent="0.2">
      <c r="A14" s="10"/>
      <c r="B14">
        <f>+'Aggregate Screens'!A9</f>
        <v>14</v>
      </c>
      <c r="C14" t="str">
        <f>+'Aggregate Screens'!B9</f>
        <v>SEATTLE CHILDRENS HOSPITAL</v>
      </c>
      <c r="D14" s="10">
        <f>ROUND(+'Aggregate Screens'!G9,0)</f>
        <v>1497692764</v>
      </c>
      <c r="E14" s="13">
        <f>ROUND(+'Aggregate Screens'!AO9,0)</f>
        <v>116328</v>
      </c>
      <c r="F14" s="11">
        <f t="shared" si="0"/>
        <v>12874.74</v>
      </c>
      <c r="G14" s="10">
        <f>ROUND(+'Aggregate Screens'!G114,0)</f>
        <v>1664910732</v>
      </c>
      <c r="H14" s="13">
        <f>ROUND(+'Aggregate Screens'!AO114,0)</f>
        <v>119327</v>
      </c>
      <c r="I14" s="11">
        <f t="shared" si="1"/>
        <v>13952.51</v>
      </c>
      <c r="K14" s="12">
        <f t="shared" si="2"/>
        <v>8.3711981756524834E-2</v>
      </c>
    </row>
    <row r="15" spans="1:11" x14ac:dyDescent="0.2">
      <c r="A15" s="10"/>
      <c r="B15">
        <f>+'Aggregate Screens'!A10</f>
        <v>20</v>
      </c>
      <c r="C15" t="str">
        <f>+'Aggregate Screens'!B10</f>
        <v>GROUP HEALTH CENTRAL HOSPITAL</v>
      </c>
      <c r="D15" s="10">
        <f>ROUND(+'Aggregate Screens'!G10,0)</f>
        <v>32374632</v>
      </c>
      <c r="E15" s="13">
        <f>ROUND(+'Aggregate Screens'!AO10,0)</f>
        <v>5148</v>
      </c>
      <c r="F15" s="11">
        <f t="shared" si="0"/>
        <v>6288.78</v>
      </c>
      <c r="G15" s="10">
        <f>ROUND(+'Aggregate Screens'!G115,0)</f>
        <v>32560639</v>
      </c>
      <c r="H15" s="13">
        <f>ROUND(+'Aggregate Screens'!AO115,0)</f>
        <v>5055</v>
      </c>
      <c r="I15" s="11">
        <f t="shared" si="1"/>
        <v>6441.27</v>
      </c>
      <c r="K15" s="12">
        <f t="shared" si="2"/>
        <v>2.4247946342534021E-2</v>
      </c>
    </row>
    <row r="16" spans="1:11" x14ac:dyDescent="0.2">
      <c r="A16" s="10"/>
      <c r="B16">
        <f>+'Aggregate Screens'!A11</f>
        <v>21</v>
      </c>
      <c r="C16" t="str">
        <f>+'Aggregate Screens'!B11</f>
        <v>NEWPORT HOSPITAL AND HEALTH SERVICES</v>
      </c>
      <c r="D16" s="10">
        <f>ROUND(+'Aggregate Screens'!G11,0)</f>
        <v>34319877</v>
      </c>
      <c r="E16" s="13">
        <f>ROUND(+'Aggregate Screens'!AO11,0)</f>
        <v>7972</v>
      </c>
      <c r="F16" s="11">
        <f t="shared" si="0"/>
        <v>4305.05</v>
      </c>
      <c r="G16" s="10">
        <f>ROUND(+'Aggregate Screens'!G116,0)</f>
        <v>35049758</v>
      </c>
      <c r="H16" s="13">
        <f>ROUND(+'Aggregate Screens'!AO116,0)</f>
        <v>8318</v>
      </c>
      <c r="I16" s="11">
        <f t="shared" si="1"/>
        <v>4213.72</v>
      </c>
      <c r="K16" s="12">
        <f t="shared" si="2"/>
        <v>-2.1214620039256227E-2</v>
      </c>
    </row>
    <row r="17" spans="1:11" x14ac:dyDescent="0.2">
      <c r="A17" s="10"/>
      <c r="B17">
        <f>+'Aggregate Screens'!A12</f>
        <v>22</v>
      </c>
      <c r="C17" t="str">
        <f>+'Aggregate Screens'!B12</f>
        <v>LOURDES MEDICAL CENTER</v>
      </c>
      <c r="D17" s="10">
        <f>ROUND(+'Aggregate Screens'!G12,0)</f>
        <v>235151790</v>
      </c>
      <c r="E17" s="13">
        <f>ROUND(+'Aggregate Screens'!AO12,0)</f>
        <v>15766</v>
      </c>
      <c r="F17" s="11">
        <f t="shared" si="0"/>
        <v>14915.12</v>
      </c>
      <c r="G17" s="10">
        <f>ROUND(+'Aggregate Screens'!G117,0)</f>
        <v>228819908</v>
      </c>
      <c r="H17" s="13">
        <f>ROUND(+'Aggregate Screens'!AO117,0)</f>
        <v>16806</v>
      </c>
      <c r="I17" s="11">
        <f t="shared" si="1"/>
        <v>13615.37</v>
      </c>
      <c r="K17" s="12">
        <f t="shared" si="2"/>
        <v>-8.7143113833479058E-2</v>
      </c>
    </row>
    <row r="18" spans="1:11" x14ac:dyDescent="0.2">
      <c r="A18" s="10"/>
      <c r="B18">
        <f>+'Aggregate Screens'!A13</f>
        <v>23</v>
      </c>
      <c r="C18" t="str">
        <f>+'Aggregate Screens'!B13</f>
        <v>THREE RIVERS HOSPITAL</v>
      </c>
      <c r="D18" s="10">
        <f>ROUND(+'Aggregate Screens'!G13,0)</f>
        <v>18535968</v>
      </c>
      <c r="E18" s="13">
        <f>ROUND(+'Aggregate Screens'!AO13,0)</f>
        <v>2951</v>
      </c>
      <c r="F18" s="11">
        <f t="shared" si="0"/>
        <v>6281.25</v>
      </c>
      <c r="G18" s="10">
        <f>ROUND(+'Aggregate Screens'!G118,0)</f>
        <v>17174065</v>
      </c>
      <c r="H18" s="13">
        <f>ROUND(+'Aggregate Screens'!AO118,0)</f>
        <v>2342</v>
      </c>
      <c r="I18" s="11">
        <f t="shared" si="1"/>
        <v>7333.08</v>
      </c>
      <c r="K18" s="12">
        <f t="shared" si="2"/>
        <v>0.16745552238805961</v>
      </c>
    </row>
    <row r="19" spans="1:11" x14ac:dyDescent="0.2">
      <c r="A19" s="10"/>
      <c r="B19">
        <f>+'Aggregate Screens'!A14</f>
        <v>26</v>
      </c>
      <c r="C19" t="str">
        <f>+'Aggregate Screens'!B14</f>
        <v>PEACEHEALTH ST JOHN MEDICAL CENTER</v>
      </c>
      <c r="D19" s="10">
        <f>ROUND(+'Aggregate Screens'!G14,0)</f>
        <v>594692917</v>
      </c>
      <c r="E19" s="13">
        <f>ROUND(+'Aggregate Screens'!AO14,0)</f>
        <v>95349</v>
      </c>
      <c r="F19" s="11">
        <f t="shared" si="0"/>
        <v>6237.01</v>
      </c>
      <c r="G19" s="10">
        <f>ROUND(+'Aggregate Screens'!G119,0)</f>
        <v>615289201</v>
      </c>
      <c r="H19" s="13">
        <f>ROUND(+'Aggregate Screens'!AO119,0)</f>
        <v>90050</v>
      </c>
      <c r="I19" s="11">
        <f t="shared" si="1"/>
        <v>6832.75</v>
      </c>
      <c r="K19" s="12">
        <f t="shared" si="2"/>
        <v>9.5516922371456703E-2</v>
      </c>
    </row>
    <row r="20" spans="1:11" x14ac:dyDescent="0.2">
      <c r="A20" s="10"/>
      <c r="B20">
        <f>+'Aggregate Screens'!A15</f>
        <v>29</v>
      </c>
      <c r="C20" t="str">
        <f>+'Aggregate Screens'!B15</f>
        <v>HARBORVIEW MEDICAL CENTER</v>
      </c>
      <c r="D20" s="10">
        <f>ROUND(+'Aggregate Screens'!G15,0)</f>
        <v>1640219000</v>
      </c>
      <c r="E20" s="13">
        <f>ROUND(+'Aggregate Screens'!AO15,0)</f>
        <v>198126</v>
      </c>
      <c r="F20" s="11">
        <f t="shared" si="0"/>
        <v>8278.67</v>
      </c>
      <c r="G20" s="10">
        <f>ROUND(+'Aggregate Screens'!G120,0)</f>
        <v>1785909000</v>
      </c>
      <c r="H20" s="13">
        <f>ROUND(+'Aggregate Screens'!AO120,0)</f>
        <v>201940</v>
      </c>
      <c r="I20" s="11">
        <f t="shared" si="1"/>
        <v>8843.76</v>
      </c>
      <c r="K20" s="12">
        <f t="shared" si="2"/>
        <v>6.8258548776554795E-2</v>
      </c>
    </row>
    <row r="21" spans="1:11" x14ac:dyDescent="0.2">
      <c r="A21" s="10"/>
      <c r="B21">
        <f>+'Aggregate Screens'!A16</f>
        <v>32</v>
      </c>
      <c r="C21" t="str">
        <f>+'Aggregate Screens'!B16</f>
        <v>ST JOSEPH MEDICAL CENTER</v>
      </c>
      <c r="D21" s="10">
        <f>ROUND(+'Aggregate Screens'!G16,0)</f>
        <v>2204345605</v>
      </c>
      <c r="E21" s="13">
        <f>ROUND(+'Aggregate Screens'!AO16,0)</f>
        <v>172780</v>
      </c>
      <c r="F21" s="11">
        <f t="shared" si="0"/>
        <v>12758.11</v>
      </c>
      <c r="G21" s="10">
        <f>ROUND(+'Aggregate Screens'!G121,0)</f>
        <v>2213050521</v>
      </c>
      <c r="H21" s="13">
        <f>ROUND(+'Aggregate Screens'!AO121,0)</f>
        <v>179166</v>
      </c>
      <c r="I21" s="11">
        <f t="shared" si="1"/>
        <v>12351.96</v>
      </c>
      <c r="K21" s="12">
        <f t="shared" si="2"/>
        <v>-3.18346526248795E-2</v>
      </c>
    </row>
    <row r="22" spans="1:11" x14ac:dyDescent="0.2">
      <c r="A22" s="10"/>
      <c r="B22">
        <f>+'Aggregate Screens'!A17</f>
        <v>35</v>
      </c>
      <c r="C22" t="str">
        <f>+'Aggregate Screens'!B17</f>
        <v>ST ELIZABETH HOSPITAL</v>
      </c>
      <c r="D22" s="10">
        <f>ROUND(+'Aggregate Screens'!G17,0)</f>
        <v>127367826</v>
      </c>
      <c r="E22" s="13">
        <f>ROUND(+'Aggregate Screens'!AO17,0)</f>
        <v>13923</v>
      </c>
      <c r="F22" s="11">
        <f t="shared" si="0"/>
        <v>9148.02</v>
      </c>
      <c r="G22" s="10">
        <f>ROUND(+'Aggregate Screens'!G122,0)</f>
        <v>124775295</v>
      </c>
      <c r="H22" s="13">
        <f>ROUND(+'Aggregate Screens'!AO122,0)</f>
        <v>13416</v>
      </c>
      <c r="I22" s="11">
        <f t="shared" si="1"/>
        <v>9300.48</v>
      </c>
      <c r="K22" s="12">
        <f t="shared" si="2"/>
        <v>1.6665901473761346E-2</v>
      </c>
    </row>
    <row r="23" spans="1:11" x14ac:dyDescent="0.2">
      <c r="A23" s="10"/>
      <c r="B23">
        <f>+'Aggregate Screens'!A18</f>
        <v>37</v>
      </c>
      <c r="C23" t="str">
        <f>+'Aggregate Screens'!B18</f>
        <v>DEACONESS HOSPITAL</v>
      </c>
      <c r="D23" s="10">
        <f>ROUND(+'Aggregate Screens'!G18,0)</f>
        <v>854997761</v>
      </c>
      <c r="E23" s="13">
        <f>ROUND(+'Aggregate Screens'!AO18,0)</f>
        <v>97281</v>
      </c>
      <c r="F23" s="11">
        <f t="shared" si="0"/>
        <v>8788.9500000000007</v>
      </c>
      <c r="G23" s="10">
        <f>ROUND(+'Aggregate Screens'!G123,0)</f>
        <v>917668598</v>
      </c>
      <c r="H23" s="13">
        <f>ROUND(+'Aggregate Screens'!AO123,0)</f>
        <v>92318</v>
      </c>
      <c r="I23" s="11">
        <f t="shared" si="1"/>
        <v>9940.2999999999993</v>
      </c>
      <c r="K23" s="12">
        <f t="shared" si="2"/>
        <v>0.13099972124087622</v>
      </c>
    </row>
    <row r="24" spans="1:11" x14ac:dyDescent="0.2">
      <c r="A24" s="10"/>
      <c r="B24">
        <f>+'Aggregate Screens'!A19</f>
        <v>38</v>
      </c>
      <c r="C24" t="str">
        <f>+'Aggregate Screens'!B19</f>
        <v>OLYMPIC MEDICAL CENTER</v>
      </c>
      <c r="D24" s="10">
        <f>ROUND(+'Aggregate Screens'!G19,0)</f>
        <v>236455110</v>
      </c>
      <c r="E24" s="13">
        <f>ROUND(+'Aggregate Screens'!AO19,0)</f>
        <v>45696</v>
      </c>
      <c r="F24" s="11">
        <f t="shared" si="0"/>
        <v>5174.53</v>
      </c>
      <c r="G24" s="10">
        <f>ROUND(+'Aggregate Screens'!G124,0)</f>
        <v>242927182</v>
      </c>
      <c r="H24" s="13">
        <f>ROUND(+'Aggregate Screens'!AO124,0)</f>
        <v>47785</v>
      </c>
      <c r="I24" s="11">
        <f t="shared" si="1"/>
        <v>5083.75</v>
      </c>
      <c r="K24" s="12">
        <f t="shared" si="2"/>
        <v>-1.7543622319321717E-2</v>
      </c>
    </row>
    <row r="25" spans="1:11" x14ac:dyDescent="0.2">
      <c r="A25" s="10"/>
      <c r="B25">
        <f>+'Aggregate Screens'!A20</f>
        <v>39</v>
      </c>
      <c r="C25" t="str">
        <f>+'Aggregate Screens'!B20</f>
        <v>TRIOS HEALTH</v>
      </c>
      <c r="D25" s="10">
        <f>ROUND(+'Aggregate Screens'!G20,0)</f>
        <v>369547322</v>
      </c>
      <c r="E25" s="13">
        <f>ROUND(+'Aggregate Screens'!AO20,0)</f>
        <v>50334</v>
      </c>
      <c r="F25" s="11">
        <f t="shared" si="0"/>
        <v>7341.9</v>
      </c>
      <c r="G25" s="10">
        <f>ROUND(+'Aggregate Screens'!G125,0)</f>
        <v>394303924</v>
      </c>
      <c r="H25" s="13">
        <f>ROUND(+'Aggregate Screens'!AO125,0)</f>
        <v>50037</v>
      </c>
      <c r="I25" s="11">
        <f t="shared" si="1"/>
        <v>7880.25</v>
      </c>
      <c r="K25" s="12">
        <f t="shared" si="2"/>
        <v>7.3325705879949465E-2</v>
      </c>
    </row>
    <row r="26" spans="1:11" x14ac:dyDescent="0.2">
      <c r="A26" s="10"/>
      <c r="B26">
        <f>+'Aggregate Screens'!A21</f>
        <v>43</v>
      </c>
      <c r="C26" t="str">
        <f>+'Aggregate Screens'!B21</f>
        <v>WALLA WALLA GENERAL HOSPITAL</v>
      </c>
      <c r="D26" s="10">
        <f>ROUND(+'Aggregate Screens'!G21,0)</f>
        <v>0</v>
      </c>
      <c r="E26" s="13">
        <f>ROUND(+'Aggregate Screens'!AO21,0)</f>
        <v>0</v>
      </c>
      <c r="F26" s="11" t="str">
        <f t="shared" si="0"/>
        <v/>
      </c>
      <c r="G26" s="10">
        <f>ROUND(+'Aggregate Screens'!G126,0)</f>
        <v>0</v>
      </c>
      <c r="H26" s="13">
        <f>ROUND(+'Aggregate Screens'!AO126,0)</f>
        <v>0</v>
      </c>
      <c r="I26" s="11" t="str">
        <f t="shared" si="1"/>
        <v/>
      </c>
      <c r="K26" s="12" t="str">
        <f t="shared" si="2"/>
        <v/>
      </c>
    </row>
    <row r="27" spans="1:11" x14ac:dyDescent="0.2">
      <c r="A27" s="10"/>
      <c r="B27">
        <f>+'Aggregate Screens'!A22</f>
        <v>45</v>
      </c>
      <c r="C27" t="str">
        <f>+'Aggregate Screens'!B22</f>
        <v>COLUMBIA BASIN HOSPITAL</v>
      </c>
      <c r="D27" s="10">
        <f>ROUND(+'Aggregate Screens'!G22,0)</f>
        <v>16210062</v>
      </c>
      <c r="E27" s="13">
        <f>ROUND(+'Aggregate Screens'!AO22,0)</f>
        <v>2922</v>
      </c>
      <c r="F27" s="11">
        <f t="shared" si="0"/>
        <v>5547.59</v>
      </c>
      <c r="G27" s="10">
        <f>ROUND(+'Aggregate Screens'!G127,0)</f>
        <v>16713014</v>
      </c>
      <c r="H27" s="13">
        <f>ROUND(+'Aggregate Screens'!AO127,0)</f>
        <v>3260</v>
      </c>
      <c r="I27" s="11">
        <f t="shared" si="1"/>
        <v>5126.6899999999996</v>
      </c>
      <c r="K27" s="12">
        <f t="shared" si="2"/>
        <v>-7.5870783529424557E-2</v>
      </c>
    </row>
    <row r="28" spans="1:11" x14ac:dyDescent="0.2">
      <c r="A28" s="10"/>
      <c r="B28">
        <f>+'Aggregate Screens'!A23</f>
        <v>46</v>
      </c>
      <c r="C28" t="str">
        <f>+'Aggregate Screens'!B23</f>
        <v>PMH MEDICAL CENTER</v>
      </c>
      <c r="D28" s="10">
        <f>ROUND(+'Aggregate Screens'!G23,0)</f>
        <v>58194848</v>
      </c>
      <c r="E28" s="13">
        <f>ROUND(+'Aggregate Screens'!AO23,0)</f>
        <v>7613</v>
      </c>
      <c r="F28" s="11">
        <f t="shared" si="0"/>
        <v>7644.14</v>
      </c>
      <c r="G28" s="10">
        <f>ROUND(+'Aggregate Screens'!G128,0)</f>
        <v>63197068</v>
      </c>
      <c r="H28" s="13">
        <f>ROUND(+'Aggregate Screens'!AO128,0)</f>
        <v>9875</v>
      </c>
      <c r="I28" s="11">
        <f t="shared" si="1"/>
        <v>6399.7</v>
      </c>
      <c r="K28" s="12">
        <f t="shared" si="2"/>
        <v>-0.16279659974830396</v>
      </c>
    </row>
    <row r="29" spans="1:11" x14ac:dyDescent="0.2">
      <c r="A29" s="10"/>
      <c r="B29">
        <f>+'Aggregate Screens'!A24</f>
        <v>50</v>
      </c>
      <c r="C29" t="str">
        <f>+'Aggregate Screens'!B24</f>
        <v>PROVIDENCE ST MARY MEDICAL CENTER</v>
      </c>
      <c r="D29" s="10">
        <f>ROUND(+'Aggregate Screens'!G24,0)</f>
        <v>319758880</v>
      </c>
      <c r="E29" s="13">
        <f>ROUND(+'Aggregate Screens'!AO24,0)</f>
        <v>34201</v>
      </c>
      <c r="F29" s="11">
        <f t="shared" si="0"/>
        <v>9349.4</v>
      </c>
      <c r="G29" s="10">
        <f>ROUND(+'Aggregate Screens'!G129,0)</f>
        <v>338613313</v>
      </c>
      <c r="H29" s="13">
        <f>ROUND(+'Aggregate Screens'!AO129,0)</f>
        <v>33701</v>
      </c>
      <c r="I29" s="11">
        <f t="shared" si="1"/>
        <v>10047.57</v>
      </c>
      <c r="K29" s="12">
        <f t="shared" si="2"/>
        <v>7.4675380238304001E-2</v>
      </c>
    </row>
    <row r="30" spans="1:11" x14ac:dyDescent="0.2">
      <c r="A30" s="10"/>
      <c r="B30">
        <f>+'Aggregate Screens'!A25</f>
        <v>54</v>
      </c>
      <c r="C30" t="str">
        <f>+'Aggregate Screens'!B25</f>
        <v>FORKS COMMUNITY HOSPITAL</v>
      </c>
      <c r="D30" s="10">
        <f>ROUND(+'Aggregate Screens'!G25,0)</f>
        <v>0</v>
      </c>
      <c r="E30" s="13">
        <f>ROUND(+'Aggregate Screens'!AO25,0)</f>
        <v>0</v>
      </c>
      <c r="F30" s="11" t="str">
        <f t="shared" si="0"/>
        <v/>
      </c>
      <c r="G30" s="10">
        <f>ROUND(+'Aggregate Screens'!G130,0)</f>
        <v>0</v>
      </c>
      <c r="H30" s="13">
        <f>ROUND(+'Aggregate Screens'!AO130,0)</f>
        <v>0</v>
      </c>
      <c r="I30" s="11" t="str">
        <f t="shared" si="1"/>
        <v/>
      </c>
      <c r="K30" s="12" t="str">
        <f t="shared" si="2"/>
        <v/>
      </c>
    </row>
    <row r="31" spans="1:11" x14ac:dyDescent="0.2">
      <c r="A31" s="10"/>
      <c r="B31">
        <f>+'Aggregate Screens'!A26</f>
        <v>56</v>
      </c>
      <c r="C31" t="str">
        <f>+'Aggregate Screens'!B26</f>
        <v>WILLAPA HARBOR HOSPITAL</v>
      </c>
      <c r="D31" s="10">
        <f>ROUND(+'Aggregate Screens'!G26,0)</f>
        <v>18299533</v>
      </c>
      <c r="E31" s="13">
        <f>ROUND(+'Aggregate Screens'!AO26,0)</f>
        <v>6783</v>
      </c>
      <c r="F31" s="11">
        <f t="shared" si="0"/>
        <v>2697.85</v>
      </c>
      <c r="G31" s="10">
        <f>ROUND(+'Aggregate Screens'!G131,0)</f>
        <v>21954421</v>
      </c>
      <c r="H31" s="13">
        <f>ROUND(+'Aggregate Screens'!AO131,0)</f>
        <v>5430</v>
      </c>
      <c r="I31" s="11">
        <f t="shared" si="1"/>
        <v>4043.17</v>
      </c>
      <c r="K31" s="12">
        <f t="shared" si="2"/>
        <v>0.49866375076449776</v>
      </c>
    </row>
    <row r="32" spans="1:11" x14ac:dyDescent="0.2">
      <c r="A32" s="10"/>
      <c r="B32">
        <f>+'Aggregate Screens'!A27</f>
        <v>58</v>
      </c>
      <c r="C32" t="str">
        <f>+'Aggregate Screens'!B27</f>
        <v>YAKIMA VALLEY MEMORIAL HOSPITAL</v>
      </c>
      <c r="D32" s="10">
        <f>ROUND(+'Aggregate Screens'!G27,0)</f>
        <v>730656473</v>
      </c>
      <c r="E32" s="13">
        <f>ROUND(+'Aggregate Screens'!AO27,0)</f>
        <v>136354</v>
      </c>
      <c r="F32" s="11">
        <f t="shared" si="0"/>
        <v>5358.53</v>
      </c>
      <c r="G32" s="10">
        <f>ROUND(+'Aggregate Screens'!G132,0)</f>
        <v>742210689</v>
      </c>
      <c r="H32" s="13">
        <f>ROUND(+'Aggregate Screens'!AO132,0)</f>
        <v>135145</v>
      </c>
      <c r="I32" s="11">
        <f t="shared" si="1"/>
        <v>5491.96</v>
      </c>
      <c r="K32" s="12">
        <f t="shared" si="2"/>
        <v>2.4900485767551883E-2</v>
      </c>
    </row>
    <row r="33" spans="1:11" x14ac:dyDescent="0.2">
      <c r="A33" s="10"/>
      <c r="B33">
        <f>+'Aggregate Screens'!A28</f>
        <v>63</v>
      </c>
      <c r="C33" t="str">
        <f>+'Aggregate Screens'!B28</f>
        <v>GRAYS HARBOR COMMUNITY HOSPITAL</v>
      </c>
      <c r="D33" s="10">
        <f>ROUND(+'Aggregate Screens'!G28,0)</f>
        <v>340789738</v>
      </c>
      <c r="E33" s="13">
        <f>ROUND(+'Aggregate Screens'!AO28,0)</f>
        <v>37129</v>
      </c>
      <c r="F33" s="11">
        <f t="shared" si="0"/>
        <v>9178.5300000000007</v>
      </c>
      <c r="G33" s="10">
        <f>ROUND(+'Aggregate Screens'!G133,0)</f>
        <v>335568966</v>
      </c>
      <c r="H33" s="13">
        <f>ROUND(+'Aggregate Screens'!AO133,0)</f>
        <v>35780</v>
      </c>
      <c r="I33" s="11">
        <f t="shared" si="1"/>
        <v>9378.67</v>
      </c>
      <c r="K33" s="12">
        <f t="shared" si="2"/>
        <v>2.1805234607284563E-2</v>
      </c>
    </row>
    <row r="34" spans="1:11" x14ac:dyDescent="0.2">
      <c r="A34" s="10"/>
      <c r="B34">
        <f>+'Aggregate Screens'!A29</f>
        <v>78</v>
      </c>
      <c r="C34" t="str">
        <f>+'Aggregate Screens'!B29</f>
        <v>SAMARITAN HEALTHCARE</v>
      </c>
      <c r="D34" s="10">
        <f>ROUND(+'Aggregate Screens'!G29,0)</f>
        <v>127625842</v>
      </c>
      <c r="E34" s="13">
        <f>ROUND(+'Aggregate Screens'!AO29,0)</f>
        <v>17160</v>
      </c>
      <c r="F34" s="11">
        <f t="shared" si="0"/>
        <v>7437.4</v>
      </c>
      <c r="G34" s="10">
        <f>ROUND(+'Aggregate Screens'!G134,0)</f>
        <v>140846568</v>
      </c>
      <c r="H34" s="13">
        <f>ROUND(+'Aggregate Screens'!AO134,0)</f>
        <v>18473</v>
      </c>
      <c r="I34" s="11">
        <f t="shared" si="1"/>
        <v>7624.46</v>
      </c>
      <c r="K34" s="12">
        <f t="shared" si="2"/>
        <v>2.5151262537983721E-2</v>
      </c>
    </row>
    <row r="35" spans="1:11" x14ac:dyDescent="0.2">
      <c r="A35" s="10"/>
      <c r="B35">
        <f>+'Aggregate Screens'!A30</f>
        <v>79</v>
      </c>
      <c r="C35" t="str">
        <f>+'Aggregate Screens'!B30</f>
        <v>OCEAN BEACH HOSPITAL</v>
      </c>
      <c r="D35" s="10">
        <f>ROUND(+'Aggregate Screens'!G30,0)</f>
        <v>0</v>
      </c>
      <c r="E35" s="13">
        <f>ROUND(+'Aggregate Screens'!AO30,0)</f>
        <v>0</v>
      </c>
      <c r="F35" s="11" t="str">
        <f t="shared" si="0"/>
        <v/>
      </c>
      <c r="G35" s="10">
        <f>ROUND(+'Aggregate Screens'!G135,0)</f>
        <v>25529349</v>
      </c>
      <c r="H35" s="13">
        <f>ROUND(+'Aggregate Screens'!AO135,0)</f>
        <v>5332</v>
      </c>
      <c r="I35" s="11">
        <f t="shared" si="1"/>
        <v>4787.95</v>
      </c>
      <c r="K35" s="12" t="str">
        <f t="shared" si="2"/>
        <v/>
      </c>
    </row>
    <row r="36" spans="1:11" x14ac:dyDescent="0.2">
      <c r="A36" s="10"/>
      <c r="B36">
        <f>+'Aggregate Screens'!A31</f>
        <v>80</v>
      </c>
      <c r="C36" t="str">
        <f>+'Aggregate Screens'!B31</f>
        <v>ODESSA MEMORIAL HEALTHCARE CENTER</v>
      </c>
      <c r="D36" s="10">
        <f>ROUND(+'Aggregate Screens'!G31,0)</f>
        <v>4402315</v>
      </c>
      <c r="E36" s="13">
        <f>ROUND(+'Aggregate Screens'!AO31,0)</f>
        <v>230</v>
      </c>
      <c r="F36" s="11">
        <f t="shared" si="0"/>
        <v>19140.5</v>
      </c>
      <c r="G36" s="10">
        <f>ROUND(+'Aggregate Screens'!G136,0)</f>
        <v>4765109</v>
      </c>
      <c r="H36" s="13">
        <f>ROUND(+'Aggregate Screens'!AO136,0)</f>
        <v>245</v>
      </c>
      <c r="I36" s="11">
        <f t="shared" si="1"/>
        <v>19449.419999999998</v>
      </c>
      <c r="K36" s="12">
        <f t="shared" si="2"/>
        <v>1.6139599279015648E-2</v>
      </c>
    </row>
    <row r="37" spans="1:11" x14ac:dyDescent="0.2">
      <c r="A37" s="10"/>
      <c r="B37">
        <f>+'Aggregate Screens'!A32</f>
        <v>81</v>
      </c>
      <c r="C37" t="str">
        <f>+'Aggregate Screens'!B32</f>
        <v>MULTICARE GOOD SAMARITAN</v>
      </c>
      <c r="D37" s="10">
        <f>ROUND(+'Aggregate Screens'!G32,0)</f>
        <v>1312454585</v>
      </c>
      <c r="E37" s="13">
        <f>ROUND(+'Aggregate Screens'!AO32,0)</f>
        <v>113593</v>
      </c>
      <c r="F37" s="11">
        <f t="shared" si="0"/>
        <v>11554.01</v>
      </c>
      <c r="G37" s="10">
        <f>ROUND(+'Aggregate Screens'!G137,0)</f>
        <v>1478358861</v>
      </c>
      <c r="H37" s="13">
        <f>ROUND(+'Aggregate Screens'!AO137,0)</f>
        <v>126011</v>
      </c>
      <c r="I37" s="11">
        <f t="shared" si="1"/>
        <v>11731.98</v>
      </c>
      <c r="K37" s="12">
        <f t="shared" si="2"/>
        <v>1.5403310192738218E-2</v>
      </c>
    </row>
    <row r="38" spans="1:11" x14ac:dyDescent="0.2">
      <c r="A38" s="10"/>
      <c r="B38">
        <f>+'Aggregate Screens'!A33</f>
        <v>82</v>
      </c>
      <c r="C38" t="str">
        <f>+'Aggregate Screens'!B33</f>
        <v>GARFIELD COUNTY MEMORIAL HOSPITAL</v>
      </c>
      <c r="D38" s="10">
        <f>ROUND(+'Aggregate Screens'!G33,0)</f>
        <v>6260290</v>
      </c>
      <c r="E38" s="13">
        <f>ROUND(+'Aggregate Screens'!AO33,0)</f>
        <v>508</v>
      </c>
      <c r="F38" s="11">
        <f t="shared" si="0"/>
        <v>12323.41</v>
      </c>
      <c r="G38" s="10">
        <f>ROUND(+'Aggregate Screens'!G138,0)</f>
        <v>6775037</v>
      </c>
      <c r="H38" s="13">
        <f>ROUND(+'Aggregate Screens'!AO138,0)</f>
        <v>537</v>
      </c>
      <c r="I38" s="11">
        <f t="shared" si="1"/>
        <v>12616.46</v>
      </c>
      <c r="K38" s="12">
        <f t="shared" si="2"/>
        <v>2.3779944025233313E-2</v>
      </c>
    </row>
    <row r="39" spans="1:11" x14ac:dyDescent="0.2">
      <c r="A39" s="10"/>
      <c r="B39">
        <f>+'Aggregate Screens'!A34</f>
        <v>84</v>
      </c>
      <c r="C39" t="str">
        <f>+'Aggregate Screens'!B34</f>
        <v>PROVIDENCE REGIONAL MEDICAL CENTER EVERETT</v>
      </c>
      <c r="D39" s="10">
        <f>ROUND(+'Aggregate Screens'!G34,0)</f>
        <v>1642403174</v>
      </c>
      <c r="E39" s="13">
        <f>ROUND(+'Aggregate Screens'!AO34,0)</f>
        <v>187639</v>
      </c>
      <c r="F39" s="11">
        <f t="shared" si="0"/>
        <v>8752.99</v>
      </c>
      <c r="G39" s="10">
        <f>ROUND(+'Aggregate Screens'!G139,0)</f>
        <v>1680995399</v>
      </c>
      <c r="H39" s="13">
        <f>ROUND(+'Aggregate Screens'!AO139,0)</f>
        <v>184700</v>
      </c>
      <c r="I39" s="11">
        <f t="shared" si="1"/>
        <v>9101.2199999999993</v>
      </c>
      <c r="K39" s="12">
        <f t="shared" si="2"/>
        <v>3.9784119483742053E-2</v>
      </c>
    </row>
    <row r="40" spans="1:11" x14ac:dyDescent="0.2">
      <c r="A40" s="10"/>
      <c r="B40">
        <f>+'Aggregate Screens'!A35</f>
        <v>85</v>
      </c>
      <c r="C40" t="str">
        <f>+'Aggregate Screens'!B35</f>
        <v>JEFFERSON HEALTHCARE</v>
      </c>
      <c r="D40" s="10">
        <f>ROUND(+'Aggregate Screens'!G35,0)</f>
        <v>138770826</v>
      </c>
      <c r="E40" s="13">
        <f>ROUND(+'Aggregate Screens'!AO35,0)</f>
        <v>17733</v>
      </c>
      <c r="F40" s="11">
        <f t="shared" si="0"/>
        <v>7825.57</v>
      </c>
      <c r="G40" s="10">
        <f>ROUND(+'Aggregate Screens'!G140,0)</f>
        <v>143588956</v>
      </c>
      <c r="H40" s="13">
        <f>ROUND(+'Aggregate Screens'!AO140,0)</f>
        <v>18024</v>
      </c>
      <c r="I40" s="11">
        <f t="shared" si="1"/>
        <v>7966.54</v>
      </c>
      <c r="K40" s="12">
        <f t="shared" si="2"/>
        <v>1.8014023259647516E-2</v>
      </c>
    </row>
    <row r="41" spans="1:11" x14ac:dyDescent="0.2">
      <c r="A41" s="10"/>
      <c r="B41">
        <f>+'Aggregate Screens'!A36</f>
        <v>96</v>
      </c>
      <c r="C41" t="str">
        <f>+'Aggregate Screens'!B36</f>
        <v>SKYLINE HOSPITAL</v>
      </c>
      <c r="D41" s="10">
        <f>ROUND(+'Aggregate Screens'!G36,0)</f>
        <v>25347569</v>
      </c>
      <c r="E41" s="13">
        <f>ROUND(+'Aggregate Screens'!AO36,0)</f>
        <v>6003</v>
      </c>
      <c r="F41" s="11">
        <f t="shared" si="0"/>
        <v>4222.4799999999996</v>
      </c>
      <c r="G41" s="10">
        <f>ROUND(+'Aggregate Screens'!G141,0)</f>
        <v>25261890</v>
      </c>
      <c r="H41" s="13">
        <f>ROUND(+'Aggregate Screens'!AO141,0)</f>
        <v>4959</v>
      </c>
      <c r="I41" s="11">
        <f t="shared" si="1"/>
        <v>5094.1499999999996</v>
      </c>
      <c r="K41" s="12">
        <f t="shared" si="2"/>
        <v>0.20643555446088557</v>
      </c>
    </row>
    <row r="42" spans="1:11" x14ac:dyDescent="0.2">
      <c r="A42" s="10"/>
      <c r="B42">
        <f>+'Aggregate Screens'!A37</f>
        <v>102</v>
      </c>
      <c r="C42" t="str">
        <f>+'Aggregate Screens'!B37</f>
        <v>YAKIMA REGIONAL MEDICAL AND CARDIAC CENTER</v>
      </c>
      <c r="D42" s="10">
        <f>ROUND(+'Aggregate Screens'!G37,0)</f>
        <v>526398834</v>
      </c>
      <c r="E42" s="13">
        <f>ROUND(+'Aggregate Screens'!AO37,0)</f>
        <v>44136</v>
      </c>
      <c r="F42" s="11">
        <f t="shared" si="0"/>
        <v>11926.75</v>
      </c>
      <c r="G42" s="10">
        <f>ROUND(+'Aggregate Screens'!G142,0)</f>
        <v>567816909</v>
      </c>
      <c r="H42" s="13">
        <f>ROUND(+'Aggregate Screens'!AO142,0)</f>
        <v>39022</v>
      </c>
      <c r="I42" s="11">
        <f t="shared" si="1"/>
        <v>14551.2</v>
      </c>
      <c r="K42" s="12">
        <f t="shared" si="2"/>
        <v>0.220047372502987</v>
      </c>
    </row>
    <row r="43" spans="1:11" x14ac:dyDescent="0.2">
      <c r="A43" s="10"/>
      <c r="B43">
        <f>+'Aggregate Screens'!A38</f>
        <v>104</v>
      </c>
      <c r="C43" t="str">
        <f>+'Aggregate Screens'!B38</f>
        <v>VALLEY GENERAL HOSPITAL</v>
      </c>
      <c r="D43" s="10">
        <f>ROUND(+'Aggregate Screens'!G38,0)</f>
        <v>0</v>
      </c>
      <c r="E43" s="13">
        <f>ROUND(+'Aggregate Screens'!AO38,0)</f>
        <v>0</v>
      </c>
      <c r="F43" s="11" t="str">
        <f t="shared" si="0"/>
        <v/>
      </c>
      <c r="G43" s="10">
        <f>ROUND(+'Aggregate Screens'!G143,0)</f>
        <v>0</v>
      </c>
      <c r="H43" s="13">
        <f>ROUND(+'Aggregate Screens'!AO143,0)</f>
        <v>0</v>
      </c>
      <c r="I43" s="11" t="str">
        <f t="shared" si="1"/>
        <v/>
      </c>
      <c r="K43" s="12" t="str">
        <f t="shared" si="2"/>
        <v/>
      </c>
    </row>
    <row r="44" spans="1:11" x14ac:dyDescent="0.2">
      <c r="A44" s="10"/>
      <c r="B44">
        <f>+'Aggregate Screens'!A39</f>
        <v>106</v>
      </c>
      <c r="C44" t="str">
        <f>+'Aggregate Screens'!B39</f>
        <v>CASCADE VALLEY HOSPITAL</v>
      </c>
      <c r="D44" s="10">
        <f>ROUND(+'Aggregate Screens'!G39,0)</f>
        <v>89634505</v>
      </c>
      <c r="E44" s="13">
        <f>ROUND(+'Aggregate Screens'!AO39,0)</f>
        <v>13836</v>
      </c>
      <c r="F44" s="11">
        <f t="shared" si="0"/>
        <v>6478.35</v>
      </c>
      <c r="G44" s="10">
        <f>ROUND(+'Aggregate Screens'!G144,0)</f>
        <v>89025964</v>
      </c>
      <c r="H44" s="13">
        <f>ROUND(+'Aggregate Screens'!AO144,0)</f>
        <v>13230</v>
      </c>
      <c r="I44" s="11">
        <f t="shared" si="1"/>
        <v>6729.1</v>
      </c>
      <c r="K44" s="12">
        <f t="shared" si="2"/>
        <v>3.8705843308867172E-2</v>
      </c>
    </row>
    <row r="45" spans="1:11" x14ac:dyDescent="0.2">
      <c r="A45" s="10"/>
      <c r="B45">
        <f>+'Aggregate Screens'!A40</f>
        <v>107</v>
      </c>
      <c r="C45" t="str">
        <f>+'Aggregate Screens'!B40</f>
        <v>NORTH VALLEY HOSPITAL</v>
      </c>
      <c r="D45" s="10">
        <f>ROUND(+'Aggregate Screens'!G40,0)</f>
        <v>33858649</v>
      </c>
      <c r="E45" s="13">
        <f>ROUND(+'Aggregate Screens'!AO40,0)</f>
        <v>7157</v>
      </c>
      <c r="F45" s="11">
        <f t="shared" si="0"/>
        <v>4730.84</v>
      </c>
      <c r="G45" s="10">
        <f>ROUND(+'Aggregate Screens'!G145,0)</f>
        <v>32636062</v>
      </c>
      <c r="H45" s="13">
        <f>ROUND(+'Aggregate Screens'!AO145,0)</f>
        <v>8186</v>
      </c>
      <c r="I45" s="11">
        <f t="shared" si="1"/>
        <v>3986.81</v>
      </c>
      <c r="K45" s="12">
        <f t="shared" si="2"/>
        <v>-0.15727228145530181</v>
      </c>
    </row>
    <row r="46" spans="1:11" x14ac:dyDescent="0.2">
      <c r="A46" s="10"/>
      <c r="B46">
        <f>+'Aggregate Screens'!A41</f>
        <v>108</v>
      </c>
      <c r="C46" t="str">
        <f>+'Aggregate Screens'!B41</f>
        <v>TRI-STATE MEMORIAL HOSPITAL</v>
      </c>
      <c r="D46" s="10">
        <f>ROUND(+'Aggregate Screens'!G41,0)</f>
        <v>107003262</v>
      </c>
      <c r="E46" s="13">
        <f>ROUND(+'Aggregate Screens'!AO41,0)</f>
        <v>16569</v>
      </c>
      <c r="F46" s="11">
        <f t="shared" si="0"/>
        <v>6458.04</v>
      </c>
      <c r="G46" s="10">
        <f>ROUND(+'Aggregate Screens'!G146,0)</f>
        <v>110105574</v>
      </c>
      <c r="H46" s="13">
        <f>ROUND(+'Aggregate Screens'!AO146,0)</f>
        <v>15227</v>
      </c>
      <c r="I46" s="11">
        <f t="shared" si="1"/>
        <v>7230.94</v>
      </c>
      <c r="K46" s="12">
        <f t="shared" si="2"/>
        <v>0.11968027451053254</v>
      </c>
    </row>
    <row r="47" spans="1:11" x14ac:dyDescent="0.2">
      <c r="A47" s="10"/>
      <c r="B47">
        <f>+'Aggregate Screens'!A42</f>
        <v>111</v>
      </c>
      <c r="C47" t="str">
        <f>+'Aggregate Screens'!B42</f>
        <v>EAST ADAMS RURAL HEALTHCARE</v>
      </c>
      <c r="D47" s="10">
        <f>ROUND(+'Aggregate Screens'!G42,0)</f>
        <v>4812469</v>
      </c>
      <c r="E47" s="13">
        <f>ROUND(+'Aggregate Screens'!AO42,0)</f>
        <v>891</v>
      </c>
      <c r="F47" s="11">
        <f t="shared" si="0"/>
        <v>5401.2</v>
      </c>
      <c r="G47" s="10">
        <f>ROUND(+'Aggregate Screens'!G147,0)</f>
        <v>3875053</v>
      </c>
      <c r="H47" s="13">
        <f>ROUND(+'Aggregate Screens'!AO147,0)</f>
        <v>1161</v>
      </c>
      <c r="I47" s="11">
        <f t="shared" si="1"/>
        <v>3337.69</v>
      </c>
      <c r="K47" s="12">
        <f t="shared" si="2"/>
        <v>-0.38204658224098342</v>
      </c>
    </row>
    <row r="48" spans="1:11" x14ac:dyDescent="0.2">
      <c r="A48" s="10"/>
      <c r="B48">
        <f>+'Aggregate Screens'!A43</f>
        <v>125</v>
      </c>
      <c r="C48" t="str">
        <f>+'Aggregate Screens'!B43</f>
        <v>OTHELLO COMMUNITY HOSPITAL</v>
      </c>
      <c r="D48" s="10">
        <f>ROUND(+'Aggregate Screens'!G43,0)</f>
        <v>0</v>
      </c>
      <c r="E48" s="13">
        <f>ROUND(+'Aggregate Screens'!AO43,0)</f>
        <v>0</v>
      </c>
      <c r="F48" s="11" t="str">
        <f t="shared" si="0"/>
        <v/>
      </c>
      <c r="G48" s="10">
        <f>ROUND(+'Aggregate Screens'!G148,0)</f>
        <v>0</v>
      </c>
      <c r="H48" s="13">
        <f>ROUND(+'Aggregate Screens'!AO148,0)</f>
        <v>0</v>
      </c>
      <c r="I48" s="11" t="str">
        <f t="shared" si="1"/>
        <v/>
      </c>
      <c r="K48" s="12" t="str">
        <f t="shared" si="2"/>
        <v/>
      </c>
    </row>
    <row r="49" spans="1:11" x14ac:dyDescent="0.2">
      <c r="A49" s="10"/>
      <c r="B49">
        <f>+'Aggregate Screens'!A44</f>
        <v>126</v>
      </c>
      <c r="C49" t="str">
        <f>+'Aggregate Screens'!B44</f>
        <v>HIGHLINE MEDICAL CENTER</v>
      </c>
      <c r="D49" s="10">
        <f>ROUND(+'Aggregate Screens'!G44,0)</f>
        <v>591527353</v>
      </c>
      <c r="E49" s="13">
        <f>ROUND(+'Aggregate Screens'!AO44,0)</f>
        <v>85375</v>
      </c>
      <c r="F49" s="11">
        <f t="shared" si="0"/>
        <v>6928.58</v>
      </c>
      <c r="G49" s="10">
        <f>ROUND(+'Aggregate Screens'!G149,0)</f>
        <v>316932909</v>
      </c>
      <c r="H49" s="13">
        <f>ROUND(+'Aggregate Screens'!AO149,0)</f>
        <v>46375</v>
      </c>
      <c r="I49" s="11">
        <f t="shared" si="1"/>
        <v>6834.13</v>
      </c>
      <c r="K49" s="12">
        <f t="shared" si="2"/>
        <v>-1.3631941898628597E-2</v>
      </c>
    </row>
    <row r="50" spans="1:11" x14ac:dyDescent="0.2">
      <c r="A50" s="10"/>
      <c r="B50">
        <f>+'Aggregate Screens'!A45</f>
        <v>128</v>
      </c>
      <c r="C50" t="str">
        <f>+'Aggregate Screens'!B45</f>
        <v>UNIVERSITY OF WASHINGTON MEDICAL CENTER</v>
      </c>
      <c r="D50" s="10">
        <f>ROUND(+'Aggregate Screens'!G45,0)</f>
        <v>1633207760</v>
      </c>
      <c r="E50" s="13">
        <f>ROUND(+'Aggregate Screens'!AO45,0)</f>
        <v>201039</v>
      </c>
      <c r="F50" s="11">
        <f t="shared" si="0"/>
        <v>8123.84</v>
      </c>
      <c r="G50" s="10">
        <f>ROUND(+'Aggregate Screens'!G150,0)</f>
        <v>1765565477</v>
      </c>
      <c r="H50" s="13">
        <f>ROUND(+'Aggregate Screens'!AO150,0)</f>
        <v>208331</v>
      </c>
      <c r="I50" s="11">
        <f t="shared" si="1"/>
        <v>8474.81</v>
      </c>
      <c r="K50" s="12">
        <f t="shared" si="2"/>
        <v>4.3202475676527241E-2</v>
      </c>
    </row>
    <row r="51" spans="1:11" x14ac:dyDescent="0.2">
      <c r="A51" s="10"/>
      <c r="B51">
        <f>+'Aggregate Screens'!A46</f>
        <v>129</v>
      </c>
      <c r="C51" t="str">
        <f>+'Aggregate Screens'!B46</f>
        <v>QUINCY VALLEY MEDICAL CENTER</v>
      </c>
      <c r="D51" s="10">
        <f>ROUND(+'Aggregate Screens'!G46,0)</f>
        <v>14865286</v>
      </c>
      <c r="E51" s="13">
        <f>ROUND(+'Aggregate Screens'!AO46,0)</f>
        <v>1677</v>
      </c>
      <c r="F51" s="11">
        <f t="shared" si="0"/>
        <v>8864.2099999999991</v>
      </c>
      <c r="G51" s="10">
        <f>ROUND(+'Aggregate Screens'!G151,0)</f>
        <v>0</v>
      </c>
      <c r="H51" s="13">
        <f>ROUND(+'Aggregate Screens'!AO151,0)</f>
        <v>0</v>
      </c>
      <c r="I51" s="11" t="str">
        <f t="shared" si="1"/>
        <v/>
      </c>
      <c r="K51" s="12" t="str">
        <f t="shared" si="2"/>
        <v/>
      </c>
    </row>
    <row r="52" spans="1:11" x14ac:dyDescent="0.2">
      <c r="A52" s="10"/>
      <c r="B52">
        <f>+'Aggregate Screens'!A47</f>
        <v>130</v>
      </c>
      <c r="C52" t="str">
        <f>+'Aggregate Screens'!B47</f>
        <v>UW MEDICINE/NORTHWEST HOSPITAL</v>
      </c>
      <c r="D52" s="10">
        <f>ROUND(+'Aggregate Screens'!G47,0)</f>
        <v>734396329</v>
      </c>
      <c r="E52" s="13">
        <f>ROUND(+'Aggregate Screens'!AO47,0)</f>
        <v>90868</v>
      </c>
      <c r="F52" s="11">
        <f t="shared" si="0"/>
        <v>8082.01</v>
      </c>
      <c r="G52" s="10">
        <f>ROUND(+'Aggregate Screens'!G152,0)</f>
        <v>844423781</v>
      </c>
      <c r="H52" s="13">
        <f>ROUND(+'Aggregate Screens'!AO152,0)</f>
        <v>93081</v>
      </c>
      <c r="I52" s="11">
        <f t="shared" si="1"/>
        <v>9071.92</v>
      </c>
      <c r="K52" s="12">
        <f t="shared" si="2"/>
        <v>0.12248314466327059</v>
      </c>
    </row>
    <row r="53" spans="1:11" x14ac:dyDescent="0.2">
      <c r="A53" s="10"/>
      <c r="B53">
        <f>+'Aggregate Screens'!A48</f>
        <v>131</v>
      </c>
      <c r="C53" t="str">
        <f>+'Aggregate Screens'!B48</f>
        <v>OVERLAKE HOSPITAL MEDICAL CENTER</v>
      </c>
      <c r="D53" s="10">
        <f>ROUND(+'Aggregate Screens'!G48,0)</f>
        <v>1070149348</v>
      </c>
      <c r="E53" s="13">
        <f>ROUND(+'Aggregate Screens'!AO48,0)</f>
        <v>121128</v>
      </c>
      <c r="F53" s="11">
        <f t="shared" si="0"/>
        <v>8834.86</v>
      </c>
      <c r="G53" s="10">
        <f>ROUND(+'Aggregate Screens'!G153,0)</f>
        <v>1126813499</v>
      </c>
      <c r="H53" s="13">
        <f>ROUND(+'Aggregate Screens'!AO153,0)</f>
        <v>113809</v>
      </c>
      <c r="I53" s="11">
        <f t="shared" si="1"/>
        <v>9900.92</v>
      </c>
      <c r="K53" s="12">
        <f t="shared" si="2"/>
        <v>0.12066518314947827</v>
      </c>
    </row>
    <row r="54" spans="1:11" x14ac:dyDescent="0.2">
      <c r="A54" s="10"/>
      <c r="B54">
        <f>+'Aggregate Screens'!A49</f>
        <v>132</v>
      </c>
      <c r="C54" t="str">
        <f>+'Aggregate Screens'!B49</f>
        <v>ST CLARE HOSPITAL</v>
      </c>
      <c r="D54" s="10">
        <f>ROUND(+'Aggregate Screens'!G49,0)</f>
        <v>625885814</v>
      </c>
      <c r="E54" s="13">
        <f>ROUND(+'Aggregate Screens'!AO49,0)</f>
        <v>55198</v>
      </c>
      <c r="F54" s="11">
        <f t="shared" si="0"/>
        <v>11338.92</v>
      </c>
      <c r="G54" s="10">
        <f>ROUND(+'Aggregate Screens'!G154,0)</f>
        <v>611691865</v>
      </c>
      <c r="H54" s="13">
        <f>ROUND(+'Aggregate Screens'!AO154,0)</f>
        <v>56082</v>
      </c>
      <c r="I54" s="11">
        <f t="shared" si="1"/>
        <v>10907.1</v>
      </c>
      <c r="K54" s="12">
        <f t="shared" si="2"/>
        <v>-3.8082992030987084E-2</v>
      </c>
    </row>
    <row r="55" spans="1:11" x14ac:dyDescent="0.2">
      <c r="A55" s="10"/>
      <c r="B55">
        <f>+'Aggregate Screens'!A50</f>
        <v>134</v>
      </c>
      <c r="C55" t="str">
        <f>+'Aggregate Screens'!B50</f>
        <v>ISLAND HOSPITAL</v>
      </c>
      <c r="D55" s="10">
        <f>ROUND(+'Aggregate Screens'!G50,0)</f>
        <v>181109639</v>
      </c>
      <c r="E55" s="13">
        <f>ROUND(+'Aggregate Screens'!AO50,0)</f>
        <v>30842</v>
      </c>
      <c r="F55" s="11">
        <f t="shared" si="0"/>
        <v>5872.18</v>
      </c>
      <c r="G55" s="10">
        <f>ROUND(+'Aggregate Screens'!G155,0)</f>
        <v>191011133</v>
      </c>
      <c r="H55" s="13">
        <f>ROUND(+'Aggregate Screens'!AO155,0)</f>
        <v>32388</v>
      </c>
      <c r="I55" s="11">
        <f t="shared" si="1"/>
        <v>5897.59</v>
      </c>
      <c r="K55" s="12">
        <f t="shared" si="2"/>
        <v>4.3271834310256718E-3</v>
      </c>
    </row>
    <row r="56" spans="1:11" x14ac:dyDescent="0.2">
      <c r="A56" s="10"/>
      <c r="B56">
        <f>+'Aggregate Screens'!A51</f>
        <v>137</v>
      </c>
      <c r="C56" t="str">
        <f>+'Aggregate Screens'!B51</f>
        <v>LINCOLN HOSPITAL</v>
      </c>
      <c r="D56" s="10">
        <f>ROUND(+'Aggregate Screens'!G51,0)</f>
        <v>23510370</v>
      </c>
      <c r="E56" s="13">
        <f>ROUND(+'Aggregate Screens'!AO51,0)</f>
        <v>6296</v>
      </c>
      <c r="F56" s="11">
        <f t="shared" si="0"/>
        <v>3734.18</v>
      </c>
      <c r="G56" s="10">
        <f>ROUND(+'Aggregate Screens'!G156,0)</f>
        <v>23511344</v>
      </c>
      <c r="H56" s="13">
        <f>ROUND(+'Aggregate Screens'!AO156,0)</f>
        <v>5737</v>
      </c>
      <c r="I56" s="11">
        <f t="shared" si="1"/>
        <v>4098.1899999999996</v>
      </c>
      <c r="K56" s="12">
        <f t="shared" si="2"/>
        <v>9.748057137042121E-2</v>
      </c>
    </row>
    <row r="57" spans="1:11" x14ac:dyDescent="0.2">
      <c r="A57" s="10"/>
      <c r="B57">
        <f>+'Aggregate Screens'!A52</f>
        <v>138</v>
      </c>
      <c r="C57" t="str">
        <f>+'Aggregate Screens'!B52</f>
        <v>SWEDISH EDMONDS</v>
      </c>
      <c r="D57" s="10">
        <f>ROUND(+'Aggregate Screens'!G52,0)</f>
        <v>642016001</v>
      </c>
      <c r="E57" s="13">
        <f>ROUND(+'Aggregate Screens'!AO52,0)</f>
        <v>58252</v>
      </c>
      <c r="F57" s="11">
        <f t="shared" si="0"/>
        <v>11021.36</v>
      </c>
      <c r="G57" s="10">
        <f>ROUND(+'Aggregate Screens'!G157,0)</f>
        <v>680697953</v>
      </c>
      <c r="H57" s="13">
        <f>ROUND(+'Aggregate Screens'!AO157,0)</f>
        <v>67929</v>
      </c>
      <c r="I57" s="11">
        <f t="shared" si="1"/>
        <v>10020.73</v>
      </c>
      <c r="K57" s="12">
        <f t="shared" si="2"/>
        <v>-9.0790065835795297E-2</v>
      </c>
    </row>
    <row r="58" spans="1:11" x14ac:dyDescent="0.2">
      <c r="A58" s="10"/>
      <c r="B58">
        <f>+'Aggregate Screens'!A53</f>
        <v>139</v>
      </c>
      <c r="C58" t="str">
        <f>+'Aggregate Screens'!B53</f>
        <v>PROVIDENCE HOLY FAMILY HOSPITAL</v>
      </c>
      <c r="D58" s="10">
        <f>ROUND(+'Aggregate Screens'!G53,0)</f>
        <v>564053451</v>
      </c>
      <c r="E58" s="13">
        <f>ROUND(+'Aggregate Screens'!AO53,0)</f>
        <v>73210</v>
      </c>
      <c r="F58" s="11">
        <f t="shared" si="0"/>
        <v>7704.6</v>
      </c>
      <c r="G58" s="10">
        <f>ROUND(+'Aggregate Screens'!G158,0)</f>
        <v>588112650</v>
      </c>
      <c r="H58" s="13">
        <f>ROUND(+'Aggregate Screens'!AO158,0)</f>
        <v>71157</v>
      </c>
      <c r="I58" s="11">
        <f t="shared" si="1"/>
        <v>8265</v>
      </c>
      <c r="K58" s="12">
        <f t="shared" si="2"/>
        <v>7.273576824234862E-2</v>
      </c>
    </row>
    <row r="59" spans="1:11" x14ac:dyDescent="0.2">
      <c r="A59" s="10"/>
      <c r="B59">
        <f>+'Aggregate Screens'!A54</f>
        <v>140</v>
      </c>
      <c r="C59" t="str">
        <f>+'Aggregate Screens'!B54</f>
        <v>KITTITAS VALLEY HEALTHCARE</v>
      </c>
      <c r="D59" s="10">
        <f>ROUND(+'Aggregate Screens'!G54,0)</f>
        <v>102986956</v>
      </c>
      <c r="E59" s="13">
        <f>ROUND(+'Aggregate Screens'!AO54,0)</f>
        <v>16748</v>
      </c>
      <c r="F59" s="11">
        <f t="shared" si="0"/>
        <v>6149.21</v>
      </c>
      <c r="G59" s="10">
        <f>ROUND(+'Aggregate Screens'!G159,0)</f>
        <v>113679975</v>
      </c>
      <c r="H59" s="13">
        <f>ROUND(+'Aggregate Screens'!AO159,0)</f>
        <v>16944</v>
      </c>
      <c r="I59" s="11">
        <f t="shared" si="1"/>
        <v>6709.16</v>
      </c>
      <c r="K59" s="12">
        <f t="shared" si="2"/>
        <v>9.1060477687377794E-2</v>
      </c>
    </row>
    <row r="60" spans="1:11" x14ac:dyDescent="0.2">
      <c r="A60" s="10"/>
      <c r="B60">
        <f>+'Aggregate Screens'!A55</f>
        <v>141</v>
      </c>
      <c r="C60" t="str">
        <f>+'Aggregate Screens'!B55</f>
        <v>DAYTON GENERAL HOSPITAL</v>
      </c>
      <c r="D60" s="10">
        <f>ROUND(+'Aggregate Screens'!G55,0)</f>
        <v>12010667</v>
      </c>
      <c r="E60" s="13">
        <f>ROUND(+'Aggregate Screens'!AO55,0)</f>
        <v>496</v>
      </c>
      <c r="F60" s="11">
        <f t="shared" si="0"/>
        <v>24215.05</v>
      </c>
      <c r="G60" s="10">
        <f>ROUND(+'Aggregate Screens'!G160,0)</f>
        <v>0</v>
      </c>
      <c r="H60" s="13">
        <f>ROUND(+'Aggregate Screens'!AO160,0)</f>
        <v>0</v>
      </c>
      <c r="I60" s="11" t="str">
        <f t="shared" si="1"/>
        <v/>
      </c>
      <c r="K60" s="12" t="str">
        <f t="shared" si="2"/>
        <v/>
      </c>
    </row>
    <row r="61" spans="1:11" x14ac:dyDescent="0.2">
      <c r="A61" s="10"/>
      <c r="B61">
        <f>+'Aggregate Screens'!A56</f>
        <v>142</v>
      </c>
      <c r="C61" t="str">
        <f>+'Aggregate Screens'!B56</f>
        <v>HARRISON MEDICAL CENTER</v>
      </c>
      <c r="D61" s="10">
        <f>ROUND(+'Aggregate Screens'!G56,0)</f>
        <v>1074774304</v>
      </c>
      <c r="E61" s="13">
        <f>ROUND(+'Aggregate Screens'!AO56,0)</f>
        <v>100052</v>
      </c>
      <c r="F61" s="11">
        <f t="shared" si="0"/>
        <v>10742.16</v>
      </c>
      <c r="G61" s="10">
        <f>ROUND(+'Aggregate Screens'!G161,0)</f>
        <v>1177670173</v>
      </c>
      <c r="H61" s="13">
        <f>ROUND(+'Aggregate Screens'!AO161,0)</f>
        <v>101828</v>
      </c>
      <c r="I61" s="11">
        <f t="shared" si="1"/>
        <v>11565.29</v>
      </c>
      <c r="K61" s="12">
        <f t="shared" si="2"/>
        <v>7.6626116162857416E-2</v>
      </c>
    </row>
    <row r="62" spans="1:11" x14ac:dyDescent="0.2">
      <c r="A62" s="10"/>
      <c r="B62">
        <f>+'Aggregate Screens'!A57</f>
        <v>145</v>
      </c>
      <c r="C62" t="str">
        <f>+'Aggregate Screens'!B57</f>
        <v>PEACEHEALTH ST JOSEPH HOSPITAL</v>
      </c>
      <c r="D62" s="10">
        <f>ROUND(+'Aggregate Screens'!G57,0)</f>
        <v>909674515</v>
      </c>
      <c r="E62" s="13">
        <f>ROUND(+'Aggregate Screens'!AO57,0)</f>
        <v>109574</v>
      </c>
      <c r="F62" s="11">
        <f t="shared" si="0"/>
        <v>8301.92</v>
      </c>
      <c r="G62" s="10">
        <f>ROUND(+'Aggregate Screens'!G162,0)</f>
        <v>980573217</v>
      </c>
      <c r="H62" s="13">
        <f>ROUND(+'Aggregate Screens'!AO162,0)</f>
        <v>112502</v>
      </c>
      <c r="I62" s="11">
        <f t="shared" si="1"/>
        <v>8716.0499999999993</v>
      </c>
      <c r="K62" s="12">
        <f t="shared" si="2"/>
        <v>4.9883641374525389E-2</v>
      </c>
    </row>
    <row r="63" spans="1:11" x14ac:dyDescent="0.2">
      <c r="A63" s="10"/>
      <c r="B63">
        <f>+'Aggregate Screens'!A58</f>
        <v>147</v>
      </c>
      <c r="C63" t="str">
        <f>+'Aggregate Screens'!B58</f>
        <v>MID VALLEY HOSPITAL</v>
      </c>
      <c r="D63" s="10">
        <f>ROUND(+'Aggregate Screens'!G58,0)</f>
        <v>56477483</v>
      </c>
      <c r="E63" s="13">
        <f>ROUND(+'Aggregate Screens'!AO58,0)</f>
        <v>9130</v>
      </c>
      <c r="F63" s="11">
        <f t="shared" si="0"/>
        <v>6185.92</v>
      </c>
      <c r="G63" s="10">
        <f>ROUND(+'Aggregate Screens'!G163,0)</f>
        <v>59351672</v>
      </c>
      <c r="H63" s="13">
        <f>ROUND(+'Aggregate Screens'!AO163,0)</f>
        <v>9785</v>
      </c>
      <c r="I63" s="11">
        <f t="shared" si="1"/>
        <v>6065.58</v>
      </c>
      <c r="K63" s="12">
        <f t="shared" si="2"/>
        <v>-1.9453856499922373E-2</v>
      </c>
    </row>
    <row r="64" spans="1:11" x14ac:dyDescent="0.2">
      <c r="A64" s="10"/>
      <c r="B64">
        <f>+'Aggregate Screens'!A59</f>
        <v>148</v>
      </c>
      <c r="C64" t="str">
        <f>+'Aggregate Screens'!B59</f>
        <v>KINDRED HOSPITAL SEATTLE - NORTHGATE</v>
      </c>
      <c r="D64" s="10">
        <f>ROUND(+'Aggregate Screens'!G59,0)</f>
        <v>77861433</v>
      </c>
      <c r="E64" s="13">
        <f>ROUND(+'Aggregate Screens'!AO59,0)</f>
        <v>16210</v>
      </c>
      <c r="F64" s="11">
        <f t="shared" si="0"/>
        <v>4803.3</v>
      </c>
      <c r="G64" s="10">
        <f>ROUND(+'Aggregate Screens'!G164,0)</f>
        <v>98448636</v>
      </c>
      <c r="H64" s="13">
        <f>ROUND(+'Aggregate Screens'!AO164,0)</f>
        <v>19218</v>
      </c>
      <c r="I64" s="11">
        <f t="shared" si="1"/>
        <v>5122.7299999999996</v>
      </c>
      <c r="K64" s="12">
        <f t="shared" si="2"/>
        <v>6.6502196406637015E-2</v>
      </c>
    </row>
    <row r="65" spans="1:11" x14ac:dyDescent="0.2">
      <c r="A65" s="10"/>
      <c r="B65">
        <f>+'Aggregate Screens'!A60</f>
        <v>150</v>
      </c>
      <c r="C65" t="str">
        <f>+'Aggregate Screens'!B60</f>
        <v>COULEE MEDICAL CENTER</v>
      </c>
      <c r="D65" s="10">
        <f>ROUND(+'Aggregate Screens'!G60,0)</f>
        <v>33269914</v>
      </c>
      <c r="E65" s="13">
        <f>ROUND(+'Aggregate Screens'!AO60,0)</f>
        <v>6053</v>
      </c>
      <c r="F65" s="11">
        <f t="shared" si="0"/>
        <v>5496.43</v>
      </c>
      <c r="G65" s="10">
        <f>ROUND(+'Aggregate Screens'!G165,0)</f>
        <v>34180497</v>
      </c>
      <c r="H65" s="13">
        <f>ROUND(+'Aggregate Screens'!AO165,0)</f>
        <v>5612</v>
      </c>
      <c r="I65" s="11">
        <f t="shared" si="1"/>
        <v>6090.61</v>
      </c>
      <c r="K65" s="12">
        <f t="shared" si="2"/>
        <v>0.10810289587968902</v>
      </c>
    </row>
    <row r="66" spans="1:11" x14ac:dyDescent="0.2">
      <c r="A66" s="10"/>
      <c r="B66">
        <f>+'Aggregate Screens'!A61</f>
        <v>152</v>
      </c>
      <c r="C66" t="str">
        <f>+'Aggregate Screens'!B61</f>
        <v>MASON GENERAL HOSPITAL</v>
      </c>
      <c r="D66" s="10">
        <f>ROUND(+'Aggregate Screens'!G61,0)</f>
        <v>152932826</v>
      </c>
      <c r="E66" s="13">
        <f>ROUND(+'Aggregate Screens'!AO61,0)</f>
        <v>18719</v>
      </c>
      <c r="F66" s="11">
        <f t="shared" si="0"/>
        <v>8169.92</v>
      </c>
      <c r="G66" s="10">
        <f>ROUND(+'Aggregate Screens'!G166,0)</f>
        <v>151631742</v>
      </c>
      <c r="H66" s="13">
        <f>ROUND(+'Aggregate Screens'!AO166,0)</f>
        <v>17932</v>
      </c>
      <c r="I66" s="11">
        <f t="shared" si="1"/>
        <v>8455.93</v>
      </c>
      <c r="K66" s="12">
        <f t="shared" si="2"/>
        <v>3.5007686733774745E-2</v>
      </c>
    </row>
    <row r="67" spans="1:11" x14ac:dyDescent="0.2">
      <c r="A67" s="10"/>
      <c r="B67">
        <f>+'Aggregate Screens'!A62</f>
        <v>153</v>
      </c>
      <c r="C67" t="str">
        <f>+'Aggregate Screens'!B62</f>
        <v>WHITMAN HOSPITAL AND MEDICAL CENTER</v>
      </c>
      <c r="D67" s="10">
        <f>ROUND(+'Aggregate Screens'!G62,0)</f>
        <v>33100053</v>
      </c>
      <c r="E67" s="13">
        <f>ROUND(+'Aggregate Screens'!AO62,0)</f>
        <v>6124</v>
      </c>
      <c r="F67" s="11">
        <f t="shared" si="0"/>
        <v>5404.97</v>
      </c>
      <c r="G67" s="10">
        <f>ROUND(+'Aggregate Screens'!G167,0)</f>
        <v>31111902</v>
      </c>
      <c r="H67" s="13">
        <f>ROUND(+'Aggregate Screens'!AO167,0)</f>
        <v>6166</v>
      </c>
      <c r="I67" s="11">
        <f t="shared" si="1"/>
        <v>5045.72</v>
      </c>
      <c r="K67" s="12">
        <f t="shared" si="2"/>
        <v>-6.6466603884942965E-2</v>
      </c>
    </row>
    <row r="68" spans="1:11" x14ac:dyDescent="0.2">
      <c r="A68" s="10"/>
      <c r="B68">
        <f>+'Aggregate Screens'!A63</f>
        <v>155</v>
      </c>
      <c r="C68" t="str">
        <f>+'Aggregate Screens'!B63</f>
        <v>UW MEDICINE/VALLEY MEDICAL CENTER</v>
      </c>
      <c r="D68" s="10">
        <f>ROUND(+'Aggregate Screens'!G63,0)</f>
        <v>612700311</v>
      </c>
      <c r="E68" s="13">
        <f>ROUND(+'Aggregate Screens'!AO63,0)</f>
        <v>63590</v>
      </c>
      <c r="F68" s="11">
        <f t="shared" si="0"/>
        <v>9635.17</v>
      </c>
      <c r="G68" s="10">
        <f>ROUND(+'Aggregate Screens'!G168,0)</f>
        <v>1255937307</v>
      </c>
      <c r="H68" s="13">
        <f>ROUND(+'Aggregate Screens'!AO168,0)</f>
        <v>131032</v>
      </c>
      <c r="I68" s="11">
        <f t="shared" si="1"/>
        <v>9584.9699999999993</v>
      </c>
      <c r="K68" s="12">
        <f t="shared" si="2"/>
        <v>-5.2100793239767684E-3</v>
      </c>
    </row>
    <row r="69" spans="1:11" x14ac:dyDescent="0.2">
      <c r="A69" s="10"/>
      <c r="B69">
        <f>+'Aggregate Screens'!A64</f>
        <v>156</v>
      </c>
      <c r="C69" t="str">
        <f>+'Aggregate Screens'!B64</f>
        <v>WHIDBEY GENERAL HOSPITAL</v>
      </c>
      <c r="D69" s="10">
        <f>ROUND(+'Aggregate Screens'!G64,0)</f>
        <v>168591784</v>
      </c>
      <c r="E69" s="13">
        <f>ROUND(+'Aggregate Screens'!AO64,0)</f>
        <v>31792</v>
      </c>
      <c r="F69" s="11">
        <f t="shared" si="0"/>
        <v>5302.96</v>
      </c>
      <c r="G69" s="10">
        <f>ROUND(+'Aggregate Screens'!G169,0)</f>
        <v>0</v>
      </c>
      <c r="H69" s="13">
        <f>ROUND(+'Aggregate Screens'!AO169,0)</f>
        <v>0</v>
      </c>
      <c r="I69" s="11" t="str">
        <f t="shared" si="1"/>
        <v/>
      </c>
      <c r="K69" s="12" t="str">
        <f t="shared" si="2"/>
        <v/>
      </c>
    </row>
    <row r="70" spans="1:11" x14ac:dyDescent="0.2">
      <c r="A70" s="10"/>
      <c r="B70">
        <f>+'Aggregate Screens'!A65</f>
        <v>157</v>
      </c>
      <c r="C70" t="str">
        <f>+'Aggregate Screens'!B65</f>
        <v>ST LUKES REHABILIATION INSTITUTE</v>
      </c>
      <c r="D70" s="10">
        <f>ROUND(+'Aggregate Screens'!G65,0)</f>
        <v>64431787</v>
      </c>
      <c r="E70" s="13">
        <f>ROUND(+'Aggregate Screens'!AO65,0)</f>
        <v>27203</v>
      </c>
      <c r="F70" s="11">
        <f t="shared" si="0"/>
        <v>2368.5500000000002</v>
      </c>
      <c r="G70" s="10">
        <f>ROUND(+'Aggregate Screens'!G170,0)</f>
        <v>65669529</v>
      </c>
      <c r="H70" s="13">
        <f>ROUND(+'Aggregate Screens'!AO170,0)</f>
        <v>26031</v>
      </c>
      <c r="I70" s="11">
        <f t="shared" si="1"/>
        <v>2522.7399999999998</v>
      </c>
      <c r="K70" s="12">
        <f t="shared" si="2"/>
        <v>6.5098900170990515E-2</v>
      </c>
    </row>
    <row r="71" spans="1:11" x14ac:dyDescent="0.2">
      <c r="A71" s="10"/>
      <c r="B71">
        <f>+'Aggregate Screens'!A66</f>
        <v>158</v>
      </c>
      <c r="C71" t="str">
        <f>+'Aggregate Screens'!B66</f>
        <v>CASCADE MEDICAL CENTER</v>
      </c>
      <c r="D71" s="10">
        <f>ROUND(+'Aggregate Screens'!G66,0)</f>
        <v>13503804</v>
      </c>
      <c r="E71" s="13">
        <f>ROUND(+'Aggregate Screens'!AO66,0)</f>
        <v>2835</v>
      </c>
      <c r="F71" s="11">
        <f t="shared" si="0"/>
        <v>4763.25</v>
      </c>
      <c r="G71" s="10">
        <f>ROUND(+'Aggregate Screens'!G171,0)</f>
        <v>13852704</v>
      </c>
      <c r="H71" s="13">
        <f>ROUND(+'Aggregate Screens'!AO171,0)</f>
        <v>2744</v>
      </c>
      <c r="I71" s="11">
        <f t="shared" si="1"/>
        <v>5048.3599999999997</v>
      </c>
      <c r="K71" s="12">
        <f t="shared" si="2"/>
        <v>5.9856190626148109E-2</v>
      </c>
    </row>
    <row r="72" spans="1:11" x14ac:dyDescent="0.2">
      <c r="A72" s="10"/>
      <c r="B72">
        <f>+'Aggregate Screens'!A67</f>
        <v>159</v>
      </c>
      <c r="C72" t="str">
        <f>+'Aggregate Screens'!B67</f>
        <v>PROVIDENCE ST PETER HOSPITAL</v>
      </c>
      <c r="D72" s="10">
        <f>ROUND(+'Aggregate Screens'!G67,0)</f>
        <v>1355226943</v>
      </c>
      <c r="E72" s="13">
        <f>ROUND(+'Aggregate Screens'!AO67,0)</f>
        <v>132316</v>
      </c>
      <c r="F72" s="11">
        <f t="shared" si="0"/>
        <v>10242.35</v>
      </c>
      <c r="G72" s="10">
        <f>ROUND(+'Aggregate Screens'!G172,0)</f>
        <v>1422900589</v>
      </c>
      <c r="H72" s="13">
        <f>ROUND(+'Aggregate Screens'!AO172,0)</f>
        <v>116329</v>
      </c>
      <c r="I72" s="11">
        <f t="shared" si="1"/>
        <v>12231.69</v>
      </c>
      <c r="K72" s="12">
        <f t="shared" si="2"/>
        <v>0.19422691081636545</v>
      </c>
    </row>
    <row r="73" spans="1:11" x14ac:dyDescent="0.2">
      <c r="A73" s="10"/>
      <c r="B73">
        <f>+'Aggregate Screens'!A68</f>
        <v>161</v>
      </c>
      <c r="C73" t="str">
        <f>+'Aggregate Screens'!B68</f>
        <v>KADLEC REGIONAL MEDICAL CENTER</v>
      </c>
      <c r="D73" s="10">
        <f>ROUND(+'Aggregate Screens'!G68,0)</f>
        <v>788031559</v>
      </c>
      <c r="E73" s="13">
        <f>ROUND(+'Aggregate Screens'!AO68,0)</f>
        <v>102276</v>
      </c>
      <c r="F73" s="11">
        <f t="shared" si="0"/>
        <v>7704.95</v>
      </c>
      <c r="G73" s="10">
        <f>ROUND(+'Aggregate Screens'!G173,0)</f>
        <v>988127487</v>
      </c>
      <c r="H73" s="13">
        <f>ROUND(+'Aggregate Screens'!AO173,0)</f>
        <v>123764</v>
      </c>
      <c r="I73" s="11">
        <f t="shared" si="1"/>
        <v>7983.97</v>
      </c>
      <c r="K73" s="12">
        <f t="shared" si="2"/>
        <v>3.621308379678001E-2</v>
      </c>
    </row>
    <row r="74" spans="1:11" x14ac:dyDescent="0.2">
      <c r="A74" s="10"/>
      <c r="B74">
        <f>+'Aggregate Screens'!A69</f>
        <v>162</v>
      </c>
      <c r="C74" t="str">
        <f>+'Aggregate Screens'!B69</f>
        <v>PROVIDENCE SACRED HEART MEDICAL CENTER</v>
      </c>
      <c r="D74" s="10">
        <f>ROUND(+'Aggregate Screens'!G69,0)</f>
        <v>2030220874</v>
      </c>
      <c r="E74" s="13">
        <f>ROUND(+'Aggregate Screens'!AO69,0)</f>
        <v>220433</v>
      </c>
      <c r="F74" s="11">
        <f t="shared" si="0"/>
        <v>9210.15</v>
      </c>
      <c r="G74" s="10">
        <f>ROUND(+'Aggregate Screens'!G174,0)</f>
        <v>2117489796</v>
      </c>
      <c r="H74" s="13">
        <f>ROUND(+'Aggregate Screens'!AO174,0)</f>
        <v>218173</v>
      </c>
      <c r="I74" s="11">
        <f t="shared" si="1"/>
        <v>9705.5499999999993</v>
      </c>
      <c r="K74" s="12">
        <f t="shared" si="2"/>
        <v>5.3788483358034211E-2</v>
      </c>
    </row>
    <row r="75" spans="1:11" x14ac:dyDescent="0.2">
      <c r="A75" s="10"/>
      <c r="B75">
        <f>+'Aggregate Screens'!A70</f>
        <v>164</v>
      </c>
      <c r="C75" t="str">
        <f>+'Aggregate Screens'!B70</f>
        <v>EVERGREENHEALTH MEDICAL CENTER</v>
      </c>
      <c r="D75" s="10">
        <f>ROUND(+'Aggregate Screens'!G70,0)</f>
        <v>1032319116</v>
      </c>
      <c r="E75" s="13">
        <f>ROUND(+'Aggregate Screens'!AO70,0)</f>
        <v>109295</v>
      </c>
      <c r="F75" s="11">
        <f t="shared" ref="F75:F107" si="3">IF(D75=0,"",IF(E75=0,"",ROUND(D75/E75,2)))</f>
        <v>9445.25</v>
      </c>
      <c r="G75" s="10">
        <f>ROUND(+'Aggregate Screens'!G175,0)</f>
        <v>1172291459</v>
      </c>
      <c r="H75" s="13">
        <f>ROUND(+'Aggregate Screens'!AO175,0)</f>
        <v>116478</v>
      </c>
      <c r="I75" s="11">
        <f t="shared" ref="I75:I107" si="4">IF(G75=0,"",IF(H75=0,"",ROUND(G75/H75,2)))</f>
        <v>10064.49</v>
      </c>
      <c r="K75" s="12">
        <f t="shared" ref="K75:K107" si="5">IF(D75=0,"",IF(E75=0,"",IF(G75=0,"",IF(H75=0,"",+I75/F75-1))))</f>
        <v>6.5560996267965299E-2</v>
      </c>
    </row>
    <row r="76" spans="1:11" x14ac:dyDescent="0.2">
      <c r="A76" s="10"/>
      <c r="B76">
        <f>+'Aggregate Screens'!A71</f>
        <v>165</v>
      </c>
      <c r="C76" t="str">
        <f>+'Aggregate Screens'!B71</f>
        <v>LAKE CHELAN COMMUNITY HOSPITAL</v>
      </c>
      <c r="D76" s="10">
        <f>ROUND(+'Aggregate Screens'!G71,0)</f>
        <v>31231088</v>
      </c>
      <c r="E76" s="13">
        <f>ROUND(+'Aggregate Screens'!AO71,0)</f>
        <v>5353</v>
      </c>
      <c r="F76" s="11">
        <f t="shared" si="3"/>
        <v>5834.31</v>
      </c>
      <c r="G76" s="10">
        <f>ROUND(+'Aggregate Screens'!G176,0)</f>
        <v>34236549</v>
      </c>
      <c r="H76" s="13">
        <f>ROUND(+'Aggregate Screens'!AO176,0)</f>
        <v>3922</v>
      </c>
      <c r="I76" s="11">
        <f t="shared" si="4"/>
        <v>8729.36</v>
      </c>
      <c r="K76" s="12">
        <f t="shared" si="5"/>
        <v>0.49621120578097488</v>
      </c>
    </row>
    <row r="77" spans="1:11" x14ac:dyDescent="0.2">
      <c r="A77" s="10"/>
      <c r="B77">
        <f>+'Aggregate Screens'!A72</f>
        <v>167</v>
      </c>
      <c r="C77" t="str">
        <f>+'Aggregate Screens'!B72</f>
        <v>FERRY COUNTY MEMORIAL HOSPITAL</v>
      </c>
      <c r="D77" s="10">
        <f>ROUND(+'Aggregate Screens'!G72,0)</f>
        <v>0</v>
      </c>
      <c r="E77" s="13">
        <f>ROUND(+'Aggregate Screens'!AO72,0)</f>
        <v>0</v>
      </c>
      <c r="F77" s="11" t="str">
        <f t="shared" si="3"/>
        <v/>
      </c>
      <c r="G77" s="10">
        <f>ROUND(+'Aggregate Screens'!G177,0)</f>
        <v>0</v>
      </c>
      <c r="H77" s="13">
        <f>ROUND(+'Aggregate Screens'!AO177,0)</f>
        <v>0</v>
      </c>
      <c r="I77" s="11" t="str">
        <f t="shared" si="4"/>
        <v/>
      </c>
      <c r="K77" s="12" t="str">
        <f t="shared" si="5"/>
        <v/>
      </c>
    </row>
    <row r="78" spans="1:11" x14ac:dyDescent="0.2">
      <c r="A78" s="10"/>
      <c r="B78">
        <f>+'Aggregate Screens'!A73</f>
        <v>168</v>
      </c>
      <c r="C78" t="str">
        <f>+'Aggregate Screens'!B73</f>
        <v>CENTRAL WASHINGTON HOSPITAL</v>
      </c>
      <c r="D78" s="10">
        <f>ROUND(+'Aggregate Screens'!G73,0)</f>
        <v>412841865</v>
      </c>
      <c r="E78" s="13">
        <f>ROUND(+'Aggregate Screens'!AO73,0)</f>
        <v>54755</v>
      </c>
      <c r="F78" s="11">
        <f t="shared" si="3"/>
        <v>7539.8</v>
      </c>
      <c r="G78" s="10">
        <f>ROUND(+'Aggregate Screens'!G178,0)</f>
        <v>498660095</v>
      </c>
      <c r="H78" s="13">
        <f>ROUND(+'Aggregate Screens'!AO178,0)</f>
        <v>58250</v>
      </c>
      <c r="I78" s="11">
        <f t="shared" si="4"/>
        <v>8560.69</v>
      </c>
      <c r="K78" s="12">
        <f t="shared" si="5"/>
        <v>0.1354001432398737</v>
      </c>
    </row>
    <row r="79" spans="1:11" x14ac:dyDescent="0.2">
      <c r="A79" s="10"/>
      <c r="B79">
        <f>+'Aggregate Screens'!A74</f>
        <v>170</v>
      </c>
      <c r="C79" t="str">
        <f>+'Aggregate Screens'!B74</f>
        <v>PEACEHEALTH SOUTHWEST MEDICAL CENTER</v>
      </c>
      <c r="D79" s="10">
        <f>ROUND(+'Aggregate Screens'!G74,0)</f>
        <v>1558831860</v>
      </c>
      <c r="E79" s="13">
        <f>ROUND(+'Aggregate Screens'!AO74,0)</f>
        <v>168647</v>
      </c>
      <c r="F79" s="11">
        <f t="shared" si="3"/>
        <v>9243.16</v>
      </c>
      <c r="G79" s="10">
        <f>ROUND(+'Aggregate Screens'!G179,0)</f>
        <v>1684928169</v>
      </c>
      <c r="H79" s="13">
        <f>ROUND(+'Aggregate Screens'!AO179,0)</f>
        <v>171966</v>
      </c>
      <c r="I79" s="11">
        <f t="shared" si="4"/>
        <v>9798.0300000000007</v>
      </c>
      <c r="K79" s="12">
        <f t="shared" si="5"/>
        <v>6.0030335945715718E-2</v>
      </c>
    </row>
    <row r="80" spans="1:11" x14ac:dyDescent="0.2">
      <c r="A80" s="10"/>
      <c r="B80">
        <f>+'Aggregate Screens'!A75</f>
        <v>172</v>
      </c>
      <c r="C80" t="str">
        <f>+'Aggregate Screens'!B75</f>
        <v>PULLMAN REGIONAL HOSPITAL</v>
      </c>
      <c r="D80" s="10">
        <f>ROUND(+'Aggregate Screens'!G75,0)</f>
        <v>80863291</v>
      </c>
      <c r="E80" s="13">
        <f>ROUND(+'Aggregate Screens'!AO75,0)</f>
        <v>12595</v>
      </c>
      <c r="F80" s="11">
        <f t="shared" si="3"/>
        <v>6420.27</v>
      </c>
      <c r="G80" s="10">
        <f>ROUND(+'Aggregate Screens'!G180,0)</f>
        <v>82610989</v>
      </c>
      <c r="H80" s="13">
        <f>ROUND(+'Aggregate Screens'!AO180,0)</f>
        <v>12419</v>
      </c>
      <c r="I80" s="11">
        <f t="shared" si="4"/>
        <v>6651.98</v>
      </c>
      <c r="K80" s="12">
        <f t="shared" si="5"/>
        <v>3.6090382491701822E-2</v>
      </c>
    </row>
    <row r="81" spans="1:11" x14ac:dyDescent="0.2">
      <c r="A81" s="10"/>
      <c r="B81">
        <f>+'Aggregate Screens'!A76</f>
        <v>173</v>
      </c>
      <c r="C81" t="str">
        <f>+'Aggregate Screens'!B76</f>
        <v>MORTON GENERAL HOSPITAL</v>
      </c>
      <c r="D81" s="10">
        <f>ROUND(+'Aggregate Screens'!G76,0)</f>
        <v>28254226</v>
      </c>
      <c r="E81" s="13">
        <f>ROUND(+'Aggregate Screens'!AO76,0)</f>
        <v>4966</v>
      </c>
      <c r="F81" s="11">
        <f t="shared" si="3"/>
        <v>5689.53</v>
      </c>
      <c r="G81" s="10">
        <f>ROUND(+'Aggregate Screens'!G181,0)</f>
        <v>29214759</v>
      </c>
      <c r="H81" s="13">
        <f>ROUND(+'Aggregate Screens'!AO181,0)</f>
        <v>4959</v>
      </c>
      <c r="I81" s="11">
        <f t="shared" si="4"/>
        <v>5891.26</v>
      </c>
      <c r="K81" s="12">
        <f t="shared" si="5"/>
        <v>3.5456355797403472E-2</v>
      </c>
    </row>
    <row r="82" spans="1:11" x14ac:dyDescent="0.2">
      <c r="A82" s="10"/>
      <c r="B82">
        <f>+'Aggregate Screens'!A77</f>
        <v>175</v>
      </c>
      <c r="C82" t="str">
        <f>+'Aggregate Screens'!B77</f>
        <v>MARY BRIDGE CHILDRENS HEALTH CENTER</v>
      </c>
      <c r="D82" s="10">
        <f>ROUND(+'Aggregate Screens'!G77,0)</f>
        <v>514115519</v>
      </c>
      <c r="E82" s="13">
        <f>ROUND(+'Aggregate Screens'!AO77,0)</f>
        <v>33090</v>
      </c>
      <c r="F82" s="11">
        <f t="shared" si="3"/>
        <v>15536.88</v>
      </c>
      <c r="G82" s="10">
        <f>ROUND(+'Aggregate Screens'!G182,0)</f>
        <v>557727503</v>
      </c>
      <c r="H82" s="13">
        <f>ROUND(+'Aggregate Screens'!AO182,0)</f>
        <v>34280</v>
      </c>
      <c r="I82" s="11">
        <f t="shared" si="4"/>
        <v>16269.76</v>
      </c>
      <c r="K82" s="12">
        <f t="shared" si="5"/>
        <v>4.7170345654983459E-2</v>
      </c>
    </row>
    <row r="83" spans="1:11" x14ac:dyDescent="0.2">
      <c r="A83" s="10"/>
      <c r="B83">
        <f>+'Aggregate Screens'!A78</f>
        <v>176</v>
      </c>
      <c r="C83" t="str">
        <f>+'Aggregate Screens'!B78</f>
        <v>TACOMA GENERAL/ALLENMORE HOSPITAL</v>
      </c>
      <c r="D83" s="10">
        <f>ROUND(+'Aggregate Screens'!G78,0)</f>
        <v>2281499755</v>
      </c>
      <c r="E83" s="13">
        <f>ROUND(+'Aggregate Screens'!AO78,0)</f>
        <v>163480</v>
      </c>
      <c r="F83" s="11">
        <f t="shared" si="3"/>
        <v>13955.83</v>
      </c>
      <c r="G83" s="10">
        <f>ROUND(+'Aggregate Screens'!G183,0)</f>
        <v>2466841800</v>
      </c>
      <c r="H83" s="13">
        <f>ROUND(+'Aggregate Screens'!AO183,0)</f>
        <v>175776</v>
      </c>
      <c r="I83" s="11">
        <f t="shared" si="4"/>
        <v>14034.01</v>
      </c>
      <c r="K83" s="12">
        <f t="shared" si="5"/>
        <v>5.6019598977632423E-3</v>
      </c>
    </row>
    <row r="84" spans="1:11" x14ac:dyDescent="0.2">
      <c r="A84" s="10"/>
      <c r="B84">
        <f>+'Aggregate Screens'!A79</f>
        <v>180</v>
      </c>
      <c r="C84" t="str">
        <f>+'Aggregate Screens'!B79</f>
        <v>VALLEY HOSPITAL</v>
      </c>
      <c r="D84" s="10">
        <f>ROUND(+'Aggregate Screens'!G79,0)</f>
        <v>383629068</v>
      </c>
      <c r="E84" s="13">
        <f>ROUND(+'Aggregate Screens'!AO79,0)</f>
        <v>43836</v>
      </c>
      <c r="F84" s="11">
        <f t="shared" si="3"/>
        <v>8751.4599999999991</v>
      </c>
      <c r="G84" s="10">
        <f>ROUND(+'Aggregate Screens'!G184,0)</f>
        <v>424947846</v>
      </c>
      <c r="H84" s="13">
        <f>ROUND(+'Aggregate Screens'!AO184,0)</f>
        <v>43271</v>
      </c>
      <c r="I84" s="11">
        <f t="shared" si="4"/>
        <v>9820.6200000000008</v>
      </c>
      <c r="K84" s="12">
        <f t="shared" si="5"/>
        <v>0.122169329460456</v>
      </c>
    </row>
    <row r="85" spans="1:11" x14ac:dyDescent="0.2">
      <c r="A85" s="10"/>
      <c r="B85">
        <f>+'Aggregate Screens'!A80</f>
        <v>183</v>
      </c>
      <c r="C85" t="str">
        <f>+'Aggregate Screens'!B80</f>
        <v>MULTICARE AUBURN MEDICAL CENTER</v>
      </c>
      <c r="D85" s="10">
        <f>ROUND(+'Aggregate Screens'!G80,0)</f>
        <v>476965192</v>
      </c>
      <c r="E85" s="13">
        <f>ROUND(+'Aggregate Screens'!AO80,0)</f>
        <v>61053</v>
      </c>
      <c r="F85" s="11">
        <f t="shared" si="3"/>
        <v>7812.31</v>
      </c>
      <c r="G85" s="10">
        <f>ROUND(+'Aggregate Screens'!G185,0)</f>
        <v>563914034</v>
      </c>
      <c r="H85" s="13">
        <f>ROUND(+'Aggregate Screens'!AO185,0)</f>
        <v>57018</v>
      </c>
      <c r="I85" s="11">
        <f t="shared" si="4"/>
        <v>9890.11</v>
      </c>
      <c r="K85" s="12">
        <f t="shared" si="5"/>
        <v>0.26596486826559618</v>
      </c>
    </row>
    <row r="86" spans="1:11" x14ac:dyDescent="0.2">
      <c r="A86" s="10"/>
      <c r="B86">
        <f>+'Aggregate Screens'!A81</f>
        <v>186</v>
      </c>
      <c r="C86" t="str">
        <f>+'Aggregate Screens'!B81</f>
        <v>SUMMIT PACIFIC MEDICAL CENTER</v>
      </c>
      <c r="D86" s="10">
        <f>ROUND(+'Aggregate Screens'!G81,0)</f>
        <v>24864165</v>
      </c>
      <c r="E86" s="13">
        <f>ROUND(+'Aggregate Screens'!AO81,0)</f>
        <v>5605</v>
      </c>
      <c r="F86" s="11">
        <f t="shared" si="3"/>
        <v>4436.07</v>
      </c>
      <c r="G86" s="10">
        <f>ROUND(+'Aggregate Screens'!G186,0)</f>
        <v>38638904</v>
      </c>
      <c r="H86" s="13">
        <f>ROUND(+'Aggregate Screens'!AO186,0)</f>
        <v>6810</v>
      </c>
      <c r="I86" s="11">
        <f t="shared" si="4"/>
        <v>5673.85</v>
      </c>
      <c r="K86" s="12">
        <f t="shared" si="5"/>
        <v>0.27902625522140112</v>
      </c>
    </row>
    <row r="87" spans="1:11" x14ac:dyDescent="0.2">
      <c r="A87" s="10"/>
      <c r="B87">
        <f>+'Aggregate Screens'!A82</f>
        <v>191</v>
      </c>
      <c r="C87" t="str">
        <f>+'Aggregate Screens'!B82</f>
        <v>PROVIDENCE CENTRALIA HOSPITAL</v>
      </c>
      <c r="D87" s="10">
        <f>ROUND(+'Aggregate Screens'!G82,0)</f>
        <v>437258262</v>
      </c>
      <c r="E87" s="13">
        <f>ROUND(+'Aggregate Screens'!AO82,0)</f>
        <v>44225</v>
      </c>
      <c r="F87" s="11">
        <f t="shared" si="3"/>
        <v>9887.1299999999992</v>
      </c>
      <c r="G87" s="10">
        <f>ROUND(+'Aggregate Screens'!G187,0)</f>
        <v>476850847</v>
      </c>
      <c r="H87" s="13">
        <f>ROUND(+'Aggregate Screens'!AO187,0)</f>
        <v>43697</v>
      </c>
      <c r="I87" s="11">
        <f t="shared" si="4"/>
        <v>10912.67</v>
      </c>
      <c r="K87" s="12">
        <f t="shared" si="5"/>
        <v>0.10372474115339858</v>
      </c>
    </row>
    <row r="88" spans="1:11" x14ac:dyDescent="0.2">
      <c r="A88" s="10"/>
      <c r="B88">
        <f>+'Aggregate Screens'!A83</f>
        <v>193</v>
      </c>
      <c r="C88" t="str">
        <f>+'Aggregate Screens'!B83</f>
        <v>PROVIDENCE MOUNT CARMEL HOSPITAL</v>
      </c>
      <c r="D88" s="10">
        <f>ROUND(+'Aggregate Screens'!G83,0)</f>
        <v>73568150</v>
      </c>
      <c r="E88" s="13">
        <f>ROUND(+'Aggregate Screens'!AO83,0)</f>
        <v>15529</v>
      </c>
      <c r="F88" s="11">
        <f t="shared" si="3"/>
        <v>4737.47</v>
      </c>
      <c r="G88" s="10">
        <f>ROUND(+'Aggregate Screens'!G188,0)</f>
        <v>84451998</v>
      </c>
      <c r="H88" s="13">
        <f>ROUND(+'Aggregate Screens'!AO188,0)</f>
        <v>17215</v>
      </c>
      <c r="I88" s="11">
        <f t="shared" si="4"/>
        <v>4905.72</v>
      </c>
      <c r="K88" s="12">
        <f t="shared" si="5"/>
        <v>3.5514736768781585E-2</v>
      </c>
    </row>
    <row r="89" spans="1:11" x14ac:dyDescent="0.2">
      <c r="A89" s="10"/>
      <c r="B89">
        <f>+'Aggregate Screens'!A84</f>
        <v>194</v>
      </c>
      <c r="C89" t="str">
        <f>+'Aggregate Screens'!B84</f>
        <v>PROVIDENCE ST JOSEPHS HOSPITAL</v>
      </c>
      <c r="D89" s="10">
        <f>ROUND(+'Aggregate Screens'!G84,0)</f>
        <v>38583603</v>
      </c>
      <c r="E89" s="13">
        <f>ROUND(+'Aggregate Screens'!AO84,0)</f>
        <v>8697</v>
      </c>
      <c r="F89" s="11">
        <f t="shared" si="3"/>
        <v>4436.43</v>
      </c>
      <c r="G89" s="10">
        <f>ROUND(+'Aggregate Screens'!G189,0)</f>
        <v>38334632</v>
      </c>
      <c r="H89" s="13">
        <f>ROUND(+'Aggregate Screens'!AO189,0)</f>
        <v>10922</v>
      </c>
      <c r="I89" s="11">
        <f t="shared" si="4"/>
        <v>3509.85</v>
      </c>
      <c r="K89" s="12">
        <f t="shared" si="5"/>
        <v>-0.2088571216045334</v>
      </c>
    </row>
    <row r="90" spans="1:11" x14ac:dyDescent="0.2">
      <c r="A90" s="10"/>
      <c r="B90">
        <f>+'Aggregate Screens'!A85</f>
        <v>195</v>
      </c>
      <c r="C90" t="str">
        <f>+'Aggregate Screens'!B85</f>
        <v>SNOQUALMIE VALLEY HOSPITAL</v>
      </c>
      <c r="D90" s="10">
        <f>ROUND(+'Aggregate Screens'!G85,0)</f>
        <v>29895033</v>
      </c>
      <c r="E90" s="13">
        <f>ROUND(+'Aggregate Screens'!AO85,0)</f>
        <v>9738</v>
      </c>
      <c r="F90" s="11">
        <f t="shared" si="3"/>
        <v>3069.94</v>
      </c>
      <c r="G90" s="10">
        <f>ROUND(+'Aggregate Screens'!G190,0)</f>
        <v>32022805</v>
      </c>
      <c r="H90" s="13">
        <f>ROUND(+'Aggregate Screens'!AO190,0)</f>
        <v>7398</v>
      </c>
      <c r="I90" s="11">
        <f t="shared" si="4"/>
        <v>4328.58</v>
      </c>
      <c r="K90" s="12">
        <f t="shared" si="5"/>
        <v>0.40998846883000972</v>
      </c>
    </row>
    <row r="91" spans="1:11" x14ac:dyDescent="0.2">
      <c r="A91" s="10"/>
      <c r="B91">
        <f>+'Aggregate Screens'!A86</f>
        <v>197</v>
      </c>
      <c r="C91" t="str">
        <f>+'Aggregate Screens'!B86</f>
        <v>CAPITAL MEDICAL CENTER</v>
      </c>
      <c r="D91" s="10">
        <f>ROUND(+'Aggregate Screens'!G86,0)</f>
        <v>359946662</v>
      </c>
      <c r="E91" s="13">
        <f>ROUND(+'Aggregate Screens'!AO86,0)</f>
        <v>25176</v>
      </c>
      <c r="F91" s="11">
        <f t="shared" si="3"/>
        <v>14297.21</v>
      </c>
      <c r="G91" s="10">
        <f>ROUND(+'Aggregate Screens'!G191,0)</f>
        <v>389450415</v>
      </c>
      <c r="H91" s="13">
        <f>ROUND(+'Aggregate Screens'!AO191,0)</f>
        <v>24711</v>
      </c>
      <c r="I91" s="11">
        <f t="shared" si="4"/>
        <v>15760.2</v>
      </c>
      <c r="K91" s="12">
        <f t="shared" si="5"/>
        <v>0.10232695749730203</v>
      </c>
    </row>
    <row r="92" spans="1:11" x14ac:dyDescent="0.2">
      <c r="A92" s="10"/>
      <c r="B92">
        <f>+'Aggregate Screens'!A87</f>
        <v>198</v>
      </c>
      <c r="C92" t="str">
        <f>+'Aggregate Screens'!B87</f>
        <v>SUNNYSIDE COMMUNITY HOSPITAL</v>
      </c>
      <c r="D92" s="10">
        <f>ROUND(+'Aggregate Screens'!G87,0)</f>
        <v>99308709</v>
      </c>
      <c r="E92" s="13">
        <f>ROUND(+'Aggregate Screens'!AO87,0)</f>
        <v>15685</v>
      </c>
      <c r="F92" s="11">
        <f t="shared" si="3"/>
        <v>6331.44</v>
      </c>
      <c r="G92" s="10">
        <f>ROUND(+'Aggregate Screens'!G192,0)</f>
        <v>0</v>
      </c>
      <c r="H92" s="13">
        <f>ROUND(+'Aggregate Screens'!AO192,0)</f>
        <v>0</v>
      </c>
      <c r="I92" s="11" t="str">
        <f t="shared" si="4"/>
        <v/>
      </c>
      <c r="K92" s="12" t="str">
        <f t="shared" si="5"/>
        <v/>
      </c>
    </row>
    <row r="93" spans="1:11" x14ac:dyDescent="0.2">
      <c r="A93" s="10"/>
      <c r="B93">
        <f>+'Aggregate Screens'!A88</f>
        <v>199</v>
      </c>
      <c r="C93" t="str">
        <f>+'Aggregate Screens'!B88</f>
        <v>TOPPENISH COMMUNITY HOSPITAL</v>
      </c>
      <c r="D93" s="10">
        <f>ROUND(+'Aggregate Screens'!G88,0)</f>
        <v>85401957</v>
      </c>
      <c r="E93" s="13">
        <f>ROUND(+'Aggregate Screens'!AO88,0)</f>
        <v>8394</v>
      </c>
      <c r="F93" s="11">
        <f t="shared" si="3"/>
        <v>10174.17</v>
      </c>
      <c r="G93" s="10">
        <f>ROUND(+'Aggregate Screens'!G193,0)</f>
        <v>83758578</v>
      </c>
      <c r="H93" s="13">
        <f>ROUND(+'Aggregate Screens'!AO193,0)</f>
        <v>7183</v>
      </c>
      <c r="I93" s="11">
        <f t="shared" si="4"/>
        <v>11660.67</v>
      </c>
      <c r="K93" s="12">
        <f t="shared" si="5"/>
        <v>0.14610528426397429</v>
      </c>
    </row>
    <row r="94" spans="1:11" x14ac:dyDescent="0.2">
      <c r="A94" s="10"/>
      <c r="B94">
        <f>+'Aggregate Screens'!A89</f>
        <v>201</v>
      </c>
      <c r="C94" t="str">
        <f>+'Aggregate Screens'!B89</f>
        <v>ST FRANCIS COMMUNITY HOSPITAL</v>
      </c>
      <c r="D94" s="10">
        <f>ROUND(+'Aggregate Screens'!G89,0)</f>
        <v>771303161</v>
      </c>
      <c r="E94" s="13">
        <f>ROUND(+'Aggregate Screens'!AO89,0)</f>
        <v>61116</v>
      </c>
      <c r="F94" s="11">
        <f t="shared" si="3"/>
        <v>12620.31</v>
      </c>
      <c r="G94" s="10">
        <f>ROUND(+'Aggregate Screens'!G194,0)</f>
        <v>808172473</v>
      </c>
      <c r="H94" s="13">
        <f>ROUND(+'Aggregate Screens'!AO194,0)</f>
        <v>59275</v>
      </c>
      <c r="I94" s="11">
        <f t="shared" si="4"/>
        <v>13634.29</v>
      </c>
      <c r="K94" s="12">
        <f t="shared" si="5"/>
        <v>8.034509453412797E-2</v>
      </c>
    </row>
    <row r="95" spans="1:11" x14ac:dyDescent="0.2">
      <c r="A95" s="10"/>
      <c r="B95">
        <f>+'Aggregate Screens'!A90</f>
        <v>202</v>
      </c>
      <c r="C95" t="str">
        <f>+'Aggregate Screens'!B90</f>
        <v>REGIONAL HOSPITAL</v>
      </c>
      <c r="D95" s="10">
        <f>ROUND(+'Aggregate Screens'!G90,0)</f>
        <v>31919366</v>
      </c>
      <c r="E95" s="13">
        <f>ROUND(+'Aggregate Screens'!AO90,0)</f>
        <v>7134</v>
      </c>
      <c r="F95" s="11">
        <f t="shared" si="3"/>
        <v>4474.26</v>
      </c>
      <c r="G95" s="10">
        <f>ROUND(+'Aggregate Screens'!G195,0)</f>
        <v>38396827</v>
      </c>
      <c r="H95" s="13">
        <f>ROUND(+'Aggregate Screens'!AO195,0)</f>
        <v>7716</v>
      </c>
      <c r="I95" s="11">
        <f t="shared" si="4"/>
        <v>4976.26</v>
      </c>
      <c r="K95" s="12">
        <f t="shared" si="5"/>
        <v>0.11219732425026718</v>
      </c>
    </row>
    <row r="96" spans="1:11" x14ac:dyDescent="0.2">
      <c r="A96" s="10"/>
      <c r="B96">
        <f>+'Aggregate Screens'!A91</f>
        <v>204</v>
      </c>
      <c r="C96" t="str">
        <f>+'Aggregate Screens'!B91</f>
        <v>SEATTLE CANCER CARE ALLIANCE</v>
      </c>
      <c r="D96" s="10">
        <f>ROUND(+'Aggregate Screens'!G91,0)</f>
        <v>540754365</v>
      </c>
      <c r="E96" s="13">
        <f>ROUND(+'Aggregate Screens'!AO91,0)</f>
        <v>52360</v>
      </c>
      <c r="F96" s="11">
        <f t="shared" si="3"/>
        <v>10327.620000000001</v>
      </c>
      <c r="G96" s="10">
        <f>ROUND(+'Aggregate Screens'!G196,0)</f>
        <v>625400663</v>
      </c>
      <c r="H96" s="13">
        <f>ROUND(+'Aggregate Screens'!AO196,0)</f>
        <v>51875</v>
      </c>
      <c r="I96" s="11">
        <f t="shared" si="4"/>
        <v>12055.92</v>
      </c>
      <c r="K96" s="12">
        <f t="shared" si="5"/>
        <v>0.16734736560795227</v>
      </c>
    </row>
    <row r="97" spans="1:11" x14ac:dyDescent="0.2">
      <c r="A97" s="10"/>
      <c r="B97">
        <f>+'Aggregate Screens'!A92</f>
        <v>205</v>
      </c>
      <c r="C97" t="str">
        <f>+'Aggregate Screens'!B92</f>
        <v>WENATCHEE VALLEY HOSPITAL</v>
      </c>
      <c r="D97" s="10">
        <f>ROUND(+'Aggregate Screens'!G92,0)</f>
        <v>0</v>
      </c>
      <c r="E97" s="13">
        <f>ROUND(+'Aggregate Screens'!AO92,0)</f>
        <v>0</v>
      </c>
      <c r="F97" s="11" t="str">
        <f t="shared" si="3"/>
        <v/>
      </c>
      <c r="G97" s="10">
        <f>ROUND(+'Aggregate Screens'!G197,0)</f>
        <v>188462928</v>
      </c>
      <c r="H97" s="13">
        <f>ROUND(+'Aggregate Screens'!AO197,0)</f>
        <v>39312</v>
      </c>
      <c r="I97" s="11">
        <f t="shared" si="4"/>
        <v>4794.03</v>
      </c>
      <c r="K97" s="12" t="str">
        <f t="shared" si="5"/>
        <v/>
      </c>
    </row>
    <row r="98" spans="1:11" x14ac:dyDescent="0.2">
      <c r="A98" s="10"/>
      <c r="B98">
        <f>+'Aggregate Screens'!A93</f>
        <v>206</v>
      </c>
      <c r="C98" t="str">
        <f>+'Aggregate Screens'!B93</f>
        <v>PEACEHEALTH UNITED GENERAL MEDICAL CENTER</v>
      </c>
      <c r="D98" s="10">
        <f>ROUND(+'Aggregate Screens'!G93,0)</f>
        <v>73654871</v>
      </c>
      <c r="E98" s="13">
        <f>ROUND(+'Aggregate Screens'!AO93,0)</f>
        <v>13056</v>
      </c>
      <c r="F98" s="11">
        <f t="shared" si="3"/>
        <v>5641.46</v>
      </c>
      <c r="G98" s="10">
        <f>ROUND(+'Aggregate Screens'!G198,0)</f>
        <v>85851400</v>
      </c>
      <c r="H98" s="13">
        <f>ROUND(+'Aggregate Screens'!AO198,0)</f>
        <v>14858</v>
      </c>
      <c r="I98" s="11">
        <f t="shared" si="4"/>
        <v>5778.13</v>
      </c>
      <c r="K98" s="12">
        <f t="shared" si="5"/>
        <v>2.4225998234499668E-2</v>
      </c>
    </row>
    <row r="99" spans="1:11" x14ac:dyDescent="0.2">
      <c r="A99" s="10"/>
      <c r="B99">
        <f>+'Aggregate Screens'!A94</f>
        <v>207</v>
      </c>
      <c r="C99" t="str">
        <f>+'Aggregate Screens'!B94</f>
        <v>SKAGIT VALLEY HOSPITAL</v>
      </c>
      <c r="D99" s="10">
        <f>ROUND(+'Aggregate Screens'!G94,0)</f>
        <v>712960609</v>
      </c>
      <c r="E99" s="13">
        <f>ROUND(+'Aggregate Screens'!AO94,0)</f>
        <v>80417</v>
      </c>
      <c r="F99" s="11">
        <f t="shared" si="3"/>
        <v>8865.7900000000009</v>
      </c>
      <c r="G99" s="10">
        <f>ROUND(+'Aggregate Screens'!G199,0)</f>
        <v>753869652</v>
      </c>
      <c r="H99" s="13">
        <f>ROUND(+'Aggregate Screens'!AO199,0)</f>
        <v>78327</v>
      </c>
      <c r="I99" s="11">
        <f t="shared" si="4"/>
        <v>9624.65</v>
      </c>
      <c r="K99" s="12">
        <f t="shared" si="5"/>
        <v>8.5594177168644814E-2</v>
      </c>
    </row>
    <row r="100" spans="1:11" x14ac:dyDescent="0.2">
      <c r="A100" s="10"/>
      <c r="B100">
        <f>+'Aggregate Screens'!A95</f>
        <v>208</v>
      </c>
      <c r="C100" t="str">
        <f>+'Aggregate Screens'!B95</f>
        <v>LEGACY SALMON CREEK HOSPITAL</v>
      </c>
      <c r="D100" s="10">
        <f>ROUND(+'Aggregate Screens'!G95,0)</f>
        <v>492895828</v>
      </c>
      <c r="E100" s="13">
        <f>ROUND(+'Aggregate Screens'!AO95,0)</f>
        <v>64204</v>
      </c>
      <c r="F100" s="11">
        <f t="shared" si="3"/>
        <v>7677.03</v>
      </c>
      <c r="G100" s="10">
        <f>ROUND(+'Aggregate Screens'!G200,0)</f>
        <v>523690883</v>
      </c>
      <c r="H100" s="13">
        <f>ROUND(+'Aggregate Screens'!AO200,0)</f>
        <v>69119</v>
      </c>
      <c r="I100" s="11">
        <f t="shared" si="4"/>
        <v>7576.66</v>
      </c>
      <c r="K100" s="12">
        <f t="shared" si="5"/>
        <v>-1.3074066403283569E-2</v>
      </c>
    </row>
    <row r="101" spans="1:11" x14ac:dyDescent="0.2">
      <c r="A101" s="10"/>
      <c r="B101">
        <f>+'Aggregate Screens'!A96</f>
        <v>209</v>
      </c>
      <c r="C101" t="str">
        <f>+'Aggregate Screens'!B96</f>
        <v>ST ANTHONY HOSPITAL</v>
      </c>
      <c r="D101" s="10">
        <f>ROUND(+'Aggregate Screens'!G96,0)</f>
        <v>426656565</v>
      </c>
      <c r="E101" s="13">
        <f>ROUND(+'Aggregate Screens'!AO96,0)</f>
        <v>35844</v>
      </c>
      <c r="F101" s="11">
        <f t="shared" si="3"/>
        <v>11903.15</v>
      </c>
      <c r="G101" s="10">
        <f>ROUND(+'Aggregate Screens'!G201,0)</f>
        <v>458347699</v>
      </c>
      <c r="H101" s="13">
        <f>ROUND(+'Aggregate Screens'!AO201,0)</f>
        <v>38857</v>
      </c>
      <c r="I101" s="11">
        <f t="shared" si="4"/>
        <v>11795.76</v>
      </c>
      <c r="K101" s="12">
        <f t="shared" si="5"/>
        <v>-9.0219815763054045E-3</v>
      </c>
    </row>
    <row r="102" spans="1:11" x14ac:dyDescent="0.2">
      <c r="A102" s="10"/>
      <c r="B102">
        <f>+'Aggregate Screens'!A97</f>
        <v>210</v>
      </c>
      <c r="C102" t="str">
        <f>+'Aggregate Screens'!B97</f>
        <v>SWEDISH MEDICAL CENTER - ISSAQUAH CAMPUS</v>
      </c>
      <c r="D102" s="10">
        <f>ROUND(+'Aggregate Screens'!G97,0)</f>
        <v>363468660</v>
      </c>
      <c r="E102" s="13">
        <f>ROUND(+'Aggregate Screens'!AO97,0)</f>
        <v>25685</v>
      </c>
      <c r="F102" s="11">
        <f t="shared" si="3"/>
        <v>14151.01</v>
      </c>
      <c r="G102" s="10">
        <f>ROUND(+'Aggregate Screens'!G202,0)</f>
        <v>457048192</v>
      </c>
      <c r="H102" s="13">
        <f>ROUND(+'Aggregate Screens'!AO202,0)</f>
        <v>30477</v>
      </c>
      <c r="I102" s="11">
        <f t="shared" si="4"/>
        <v>14996.5</v>
      </c>
      <c r="K102" s="12">
        <f t="shared" si="5"/>
        <v>5.9747678787591907E-2</v>
      </c>
    </row>
    <row r="103" spans="1:11" x14ac:dyDescent="0.2">
      <c r="A103" s="10"/>
      <c r="B103">
        <f>+'Aggregate Screens'!A98</f>
        <v>211</v>
      </c>
      <c r="C103" t="str">
        <f>+'Aggregate Screens'!B98</f>
        <v>PEACEHEALTH PEACE ISLAND MEDICAL CENTER</v>
      </c>
      <c r="D103" s="10">
        <f>ROUND(+'Aggregate Screens'!G98,0)</f>
        <v>0</v>
      </c>
      <c r="E103" s="13">
        <f>ROUND(+'Aggregate Screens'!AO98,0)</f>
        <v>0</v>
      </c>
      <c r="F103" s="11" t="str">
        <f t="shared" si="3"/>
        <v/>
      </c>
      <c r="G103" s="10">
        <f>ROUND(+'Aggregate Screens'!G203,0)</f>
        <v>6185596</v>
      </c>
      <c r="H103" s="13">
        <f>ROUND(+'Aggregate Screens'!AO203,0)</f>
        <v>1269</v>
      </c>
      <c r="I103" s="11">
        <f t="shared" si="4"/>
        <v>4874.3900000000003</v>
      </c>
      <c r="K103" s="12" t="str">
        <f t="shared" si="5"/>
        <v/>
      </c>
    </row>
    <row r="104" spans="1:11" x14ac:dyDescent="0.2">
      <c r="A104" s="10"/>
      <c r="B104">
        <f>+'Aggregate Screens'!A99</f>
        <v>904</v>
      </c>
      <c r="C104" t="str">
        <f>+'Aggregate Screens'!B99</f>
        <v>BHC FAIRFAX HOSPITAL</v>
      </c>
      <c r="D104" s="10">
        <f>ROUND(+'Aggregate Screens'!G99,0)</f>
        <v>93338007</v>
      </c>
      <c r="E104" s="13">
        <f>ROUND(+'Aggregate Screens'!AO99,0)</f>
        <v>31830</v>
      </c>
      <c r="F104" s="11">
        <f t="shared" si="3"/>
        <v>2932.39</v>
      </c>
      <c r="G104" s="10">
        <f>ROUND(+'Aggregate Screens'!G204,0)</f>
        <v>98966959</v>
      </c>
      <c r="H104" s="13">
        <f>ROUND(+'Aggregate Screens'!AO204,0)</f>
        <v>33557</v>
      </c>
      <c r="I104" s="11">
        <f t="shared" si="4"/>
        <v>2949.22</v>
      </c>
      <c r="K104" s="12">
        <f t="shared" si="5"/>
        <v>5.7393457214081067E-3</v>
      </c>
    </row>
    <row r="105" spans="1:11" x14ac:dyDescent="0.2">
      <c r="A105" s="10"/>
      <c r="B105">
        <f>+'Aggregate Screens'!A100</f>
        <v>915</v>
      </c>
      <c r="C105" t="str">
        <f>+'Aggregate Screens'!B100</f>
        <v>LOURDES COUNSELING CENTER</v>
      </c>
      <c r="D105" s="10">
        <f>ROUND(+'Aggregate Screens'!G100,0)</f>
        <v>26451084</v>
      </c>
      <c r="E105" s="13">
        <f>ROUND(+'Aggregate Screens'!AO100,0)</f>
        <v>10160</v>
      </c>
      <c r="F105" s="11">
        <f t="shared" si="3"/>
        <v>2603.4499999999998</v>
      </c>
      <c r="G105" s="10">
        <f>ROUND(+'Aggregate Screens'!G205,0)</f>
        <v>26912688</v>
      </c>
      <c r="H105" s="13">
        <f>ROUND(+'Aggregate Screens'!AO205,0)</f>
        <v>10183</v>
      </c>
      <c r="I105" s="11">
        <f t="shared" si="4"/>
        <v>2642.9</v>
      </c>
      <c r="K105" s="12">
        <f t="shared" si="5"/>
        <v>1.5152970097370932E-2</v>
      </c>
    </row>
    <row r="106" spans="1:11" x14ac:dyDescent="0.2">
      <c r="A106" s="10"/>
      <c r="B106">
        <f>+'Aggregate Screens'!A101</f>
        <v>919</v>
      </c>
      <c r="C106" t="str">
        <f>+'Aggregate Screens'!B101</f>
        <v>NAVOS</v>
      </c>
      <c r="D106" s="10">
        <f>ROUND(+'Aggregate Screens'!G101,0)</f>
        <v>17464065</v>
      </c>
      <c r="E106" s="13">
        <f>ROUND(+'Aggregate Screens'!AO101,0)</f>
        <v>13367</v>
      </c>
      <c r="F106" s="11">
        <f t="shared" si="3"/>
        <v>1306.51</v>
      </c>
      <c r="G106" s="10">
        <f>ROUND(+'Aggregate Screens'!G206,0)</f>
        <v>16565605</v>
      </c>
      <c r="H106" s="13">
        <f>ROUND(+'Aggregate Screens'!AO206,0)</f>
        <v>13660</v>
      </c>
      <c r="I106" s="11">
        <f t="shared" si="4"/>
        <v>1212.71</v>
      </c>
      <c r="K106" s="12">
        <f t="shared" si="5"/>
        <v>-7.1794322278436407E-2</v>
      </c>
    </row>
    <row r="107" spans="1:11" x14ac:dyDescent="0.2">
      <c r="A107" s="10"/>
      <c r="B107">
        <f>+'Aggregate Screens'!A102</f>
        <v>921</v>
      </c>
      <c r="C107" t="str">
        <f>+'Aggregate Screens'!B102</f>
        <v>Cascade Behavioral Health</v>
      </c>
      <c r="D107" s="10">
        <f>ROUND(+'Aggregate Screens'!G102,0)</f>
        <v>0</v>
      </c>
      <c r="E107" s="13">
        <f>ROUND(+'Aggregate Screens'!AO102,0)</f>
        <v>0</v>
      </c>
      <c r="F107" s="11" t="str">
        <f t="shared" si="3"/>
        <v/>
      </c>
      <c r="G107" s="10">
        <f>ROUND(+'Aggregate Screens'!G207,0)</f>
        <v>737044</v>
      </c>
      <c r="H107" s="13">
        <f>ROUND(+'Aggregate Screens'!AO207,0)</f>
        <v>579</v>
      </c>
      <c r="I107" s="11">
        <f t="shared" si="4"/>
        <v>1272.96</v>
      </c>
      <c r="K107" s="12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77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319"/>
  <sheetViews>
    <sheetView tabSelected="1" zoomScale="75" workbookViewId="0">
      <selection activeCell="H130" sqref="H130"/>
    </sheetView>
  </sheetViews>
  <sheetFormatPr defaultColWidth="9" defaultRowHeight="13.8" x14ac:dyDescent="0.3"/>
  <cols>
    <col min="1" max="1" width="9.44140625" style="37" bestFit="1" customWidth="1"/>
    <col min="2" max="2" width="40.44140625" style="37" bestFit="1" customWidth="1"/>
    <col min="3" max="3" width="5.6640625" style="37" bestFit="1" customWidth="1"/>
    <col min="4" max="4" width="10" style="37" bestFit="1" customWidth="1"/>
    <col min="5" max="5" width="13.44140625" style="36" customWidth="1"/>
    <col min="6" max="6" width="12.6640625" style="36" customWidth="1"/>
    <col min="7" max="7" width="13.21875" style="36" customWidth="1"/>
    <col min="8" max="8" width="12.6640625" style="36" customWidth="1"/>
    <col min="9" max="9" width="10.88671875" style="36" bestFit="1" customWidth="1"/>
    <col min="10" max="10" width="11.77734375" style="36" bestFit="1" customWidth="1"/>
    <col min="11" max="11" width="13.44140625" style="36" customWidth="1"/>
    <col min="12" max="12" width="13" style="36" customWidth="1"/>
    <col min="13" max="13" width="12.21875" style="36" customWidth="1"/>
    <col min="14" max="14" width="10.6640625" style="36" customWidth="1"/>
    <col min="15" max="16" width="12.6640625" style="36" customWidth="1"/>
    <col min="17" max="17" width="12.44140625" style="36" customWidth="1"/>
    <col min="18" max="18" width="11.77734375" style="36" customWidth="1"/>
    <col min="19" max="19" width="12" style="36" customWidth="1"/>
    <col min="20" max="20" width="11.6640625" style="36" customWidth="1"/>
    <col min="21" max="21" width="11.77734375" style="36" customWidth="1"/>
    <col min="22" max="22" width="12.6640625" style="36" customWidth="1"/>
    <col min="23" max="23" width="11.21875" style="36" customWidth="1"/>
    <col min="24" max="24" width="11.77734375" style="36" customWidth="1"/>
    <col min="25" max="25" width="11" style="36" customWidth="1"/>
    <col min="26" max="26" width="11.6640625" style="36" customWidth="1"/>
    <col min="27" max="27" width="11.109375" style="36" customWidth="1"/>
    <col min="28" max="28" width="12.33203125" style="36" customWidth="1"/>
    <col min="29" max="30" width="12.88671875" style="36" customWidth="1"/>
    <col min="31" max="31" width="12.21875" style="36" bestFit="1" customWidth="1"/>
    <col min="32" max="32" width="13.44140625" style="36" customWidth="1"/>
    <col min="33" max="33" width="11.109375" style="36" bestFit="1" customWidth="1"/>
    <col min="34" max="34" width="11.6640625" style="36" customWidth="1"/>
    <col min="35" max="35" width="13.44140625" style="36" customWidth="1"/>
    <col min="36" max="36" width="2.6640625" style="39" customWidth="1"/>
    <col min="37" max="37" width="9.44140625" style="36" bestFit="1" customWidth="1"/>
    <col min="38" max="38" width="17.21875" style="36" customWidth="1"/>
    <col min="39" max="39" width="8.44140625" style="36" customWidth="1"/>
    <col min="40" max="40" width="8" style="36" bestFit="1" customWidth="1"/>
    <col min="41" max="41" width="9" style="36" bestFit="1"/>
    <col min="42" max="42" width="9.77734375" style="36" bestFit="1" customWidth="1"/>
    <col min="43" max="43" width="9.21875" style="37" customWidth="1"/>
    <col min="44" max="44" width="8.109375" style="36" bestFit="1" customWidth="1"/>
    <col min="45" max="45" width="9.77734375" style="36" bestFit="1" customWidth="1"/>
    <col min="46" max="46" width="8.21875" style="36" bestFit="1" customWidth="1"/>
    <col min="47" max="47" width="8.109375" style="36" bestFit="1" customWidth="1"/>
    <col min="48" max="49" width="5.6640625" style="36" bestFit="1" customWidth="1"/>
    <col min="50" max="50" width="2.6640625" style="39" customWidth="1"/>
    <col min="51" max="51" width="6.109375" style="36" bestFit="1" customWidth="1"/>
    <col min="52" max="52" width="14.109375" style="36" bestFit="1" customWidth="1"/>
    <col min="53" max="53" width="8.109375" style="36" bestFit="1" customWidth="1"/>
    <col min="54" max="54" width="5.6640625" style="36" customWidth="1"/>
    <col min="55" max="55" width="8" style="36" bestFit="1" customWidth="1"/>
    <col min="56" max="57" width="9" style="37"/>
    <col min="58" max="58" width="10.33203125" style="37" bestFit="1" customWidth="1"/>
    <col min="59" max="59" width="11.88671875" style="37" bestFit="1" customWidth="1"/>
    <col min="60" max="60" width="10.33203125" style="37" bestFit="1" customWidth="1"/>
    <col min="61" max="61" width="9.44140625" style="37" bestFit="1" customWidth="1"/>
    <col min="62" max="62" width="9.109375" style="37" bestFit="1" customWidth="1"/>
    <col min="63" max="64" width="10.33203125" style="37" bestFit="1" customWidth="1"/>
    <col min="65" max="65" width="9.44140625" style="37" bestFit="1" customWidth="1"/>
    <col min="66" max="66" width="9.109375" style="37" bestFit="1" customWidth="1"/>
    <col min="67" max="68" width="10.33203125" style="37" bestFit="1" customWidth="1"/>
    <col min="69" max="71" width="9.44140625" style="37" bestFit="1" customWidth="1"/>
    <col min="72" max="72" width="9.109375" style="37" bestFit="1" customWidth="1"/>
    <col min="73" max="75" width="9.44140625" style="37" bestFit="1" customWidth="1"/>
    <col min="76" max="77" width="9.109375" style="37" bestFit="1" customWidth="1"/>
    <col min="78" max="80" width="9.44140625" style="37" bestFit="1" customWidth="1"/>
    <col min="81" max="81" width="10.33203125" style="37" bestFit="1" customWidth="1"/>
    <col min="82" max="82" width="10" style="37" bestFit="1" customWidth="1"/>
    <col min="83" max="83" width="9.44140625" style="37" bestFit="1" customWidth="1"/>
    <col min="84" max="84" width="10" style="37" bestFit="1" customWidth="1"/>
    <col min="85" max="86" width="9.109375" style="37" bestFit="1" customWidth="1"/>
    <col min="87" max="87" width="10" style="37" bestFit="1" customWidth="1"/>
    <col min="88" max="16384" width="9" style="37"/>
  </cols>
  <sheetData>
    <row r="1" spans="1:59" x14ac:dyDescent="0.3">
      <c r="A1" s="33"/>
      <c r="B1" s="33"/>
      <c r="C1" s="33"/>
      <c r="D1" s="33" t="s">
        <v>72</v>
      </c>
      <c r="E1" s="34" t="s">
        <v>73</v>
      </c>
      <c r="F1" s="34" t="s">
        <v>74</v>
      </c>
      <c r="G1" s="34" t="s">
        <v>75</v>
      </c>
      <c r="H1" s="34"/>
      <c r="I1" s="34"/>
      <c r="J1" s="34" t="s">
        <v>76</v>
      </c>
      <c r="K1" s="34" t="s">
        <v>75</v>
      </c>
      <c r="L1" s="34" t="s">
        <v>160</v>
      </c>
      <c r="M1" s="34" t="s">
        <v>76</v>
      </c>
      <c r="N1" s="34"/>
      <c r="O1" s="34" t="s">
        <v>75</v>
      </c>
      <c r="P1" s="34"/>
      <c r="Q1" s="34"/>
      <c r="R1" s="34"/>
      <c r="S1" s="34"/>
      <c r="T1" s="34" t="s">
        <v>77</v>
      </c>
      <c r="U1" s="34" t="s">
        <v>77</v>
      </c>
      <c r="V1" s="34" t="s">
        <v>78</v>
      </c>
      <c r="W1" s="34"/>
      <c r="X1" s="34"/>
      <c r="Y1" s="34"/>
      <c r="Z1" s="34"/>
      <c r="AA1" s="34" t="s">
        <v>79</v>
      </c>
      <c r="AB1" s="34" t="s">
        <v>80</v>
      </c>
      <c r="AC1" s="34" t="s">
        <v>75</v>
      </c>
      <c r="AD1" s="34" t="s">
        <v>81</v>
      </c>
      <c r="AE1" s="34" t="s">
        <v>82</v>
      </c>
      <c r="AF1" s="34" t="s">
        <v>83</v>
      </c>
      <c r="AG1" s="34"/>
      <c r="AH1" s="34" t="s">
        <v>84</v>
      </c>
      <c r="AI1" s="34"/>
      <c r="AJ1" s="35"/>
      <c r="AK1" s="34"/>
      <c r="AL1" s="34"/>
      <c r="AM1" s="34"/>
      <c r="AN1" s="34" t="s">
        <v>176</v>
      </c>
      <c r="AO1" s="36" t="s">
        <v>176</v>
      </c>
      <c r="AQ1" s="33">
        <v>2004</v>
      </c>
      <c r="AR1" s="34" t="s">
        <v>75</v>
      </c>
      <c r="AS1" s="34"/>
      <c r="AT1" s="34" t="s">
        <v>75</v>
      </c>
      <c r="AU1" s="34" t="s">
        <v>75</v>
      </c>
      <c r="AV1" s="34" t="s">
        <v>190</v>
      </c>
      <c r="AW1" s="38" t="s">
        <v>191</v>
      </c>
      <c r="BC1" s="34"/>
    </row>
    <row r="2" spans="1:59" x14ac:dyDescent="0.3">
      <c r="A2" s="33"/>
      <c r="B2" s="33"/>
      <c r="C2" s="33"/>
      <c r="D2" s="33" t="s">
        <v>85</v>
      </c>
      <c r="E2" s="34" t="s">
        <v>86</v>
      </c>
      <c r="F2" s="34" t="s">
        <v>86</v>
      </c>
      <c r="G2" s="34" t="s">
        <v>86</v>
      </c>
      <c r="H2" s="34" t="s">
        <v>87</v>
      </c>
      <c r="I2" s="34"/>
      <c r="J2" s="34" t="s">
        <v>88</v>
      </c>
      <c r="K2" s="34" t="s">
        <v>89</v>
      </c>
      <c r="L2" s="34" t="s">
        <v>161</v>
      </c>
      <c r="M2" s="34" t="s">
        <v>90</v>
      </c>
      <c r="N2" s="34" t="s">
        <v>91</v>
      </c>
      <c r="O2" s="34" t="s">
        <v>92</v>
      </c>
      <c r="P2" s="34"/>
      <c r="Q2" s="34"/>
      <c r="R2" s="34" t="s">
        <v>93</v>
      </c>
      <c r="S2" s="34"/>
      <c r="T2" s="34" t="s">
        <v>94</v>
      </c>
      <c r="U2" s="34" t="s">
        <v>94</v>
      </c>
      <c r="V2" s="34" t="s">
        <v>95</v>
      </c>
      <c r="W2" s="34" t="s">
        <v>95</v>
      </c>
      <c r="X2" s="34"/>
      <c r="Y2" s="34" t="s">
        <v>96</v>
      </c>
      <c r="Z2" s="34"/>
      <c r="AA2" s="34" t="s">
        <v>97</v>
      </c>
      <c r="AB2" s="34" t="s">
        <v>98</v>
      </c>
      <c r="AC2" s="34" t="s">
        <v>92</v>
      </c>
      <c r="AD2" s="34" t="s">
        <v>92</v>
      </c>
      <c r="AE2" s="34" t="s">
        <v>81</v>
      </c>
      <c r="AF2" s="34" t="s">
        <v>99</v>
      </c>
      <c r="AG2" s="34" t="s">
        <v>100</v>
      </c>
      <c r="AH2" s="34" t="s">
        <v>101</v>
      </c>
      <c r="AI2" s="34" t="s">
        <v>81</v>
      </c>
      <c r="AJ2" s="35"/>
      <c r="AK2" s="34"/>
      <c r="AL2" s="34"/>
      <c r="AM2" s="34"/>
      <c r="AN2" s="34" t="s">
        <v>177</v>
      </c>
      <c r="AO2" s="34" t="s">
        <v>162</v>
      </c>
      <c r="AP2" s="34" t="s">
        <v>176</v>
      </c>
      <c r="AQ2" s="33" t="s">
        <v>179</v>
      </c>
      <c r="AR2" s="34" t="s">
        <v>162</v>
      </c>
      <c r="AS2" s="34" t="s">
        <v>163</v>
      </c>
      <c r="AT2" s="34" t="s">
        <v>164</v>
      </c>
      <c r="AU2" s="38" t="s">
        <v>165</v>
      </c>
      <c r="AV2" s="34" t="s">
        <v>164</v>
      </c>
      <c r="AW2" s="34" t="s">
        <v>164</v>
      </c>
      <c r="BC2" s="34" t="s">
        <v>174</v>
      </c>
    </row>
    <row r="3" spans="1:59" x14ac:dyDescent="0.3">
      <c r="A3" s="33" t="s">
        <v>102</v>
      </c>
      <c r="B3" s="33" t="s">
        <v>103</v>
      </c>
      <c r="C3" s="33" t="s">
        <v>104</v>
      </c>
      <c r="D3" s="33" t="s">
        <v>105</v>
      </c>
      <c r="E3" s="34" t="s">
        <v>106</v>
      </c>
      <c r="F3" s="34" t="s">
        <v>106</v>
      </c>
      <c r="G3" s="34" t="s">
        <v>106</v>
      </c>
      <c r="H3" s="34" t="s">
        <v>107</v>
      </c>
      <c r="I3" s="34" t="s">
        <v>108</v>
      </c>
      <c r="J3" s="34" t="s">
        <v>107</v>
      </c>
      <c r="K3" s="34" t="s">
        <v>106</v>
      </c>
      <c r="L3" s="34" t="s">
        <v>106</v>
      </c>
      <c r="M3" s="34" t="s">
        <v>106</v>
      </c>
      <c r="N3" s="34" t="s">
        <v>106</v>
      </c>
      <c r="O3" s="34" t="s">
        <v>106</v>
      </c>
      <c r="P3" s="34" t="s">
        <v>109</v>
      </c>
      <c r="Q3" s="34" t="s">
        <v>110</v>
      </c>
      <c r="R3" s="34" t="s">
        <v>111</v>
      </c>
      <c r="S3" s="34" t="s">
        <v>112</v>
      </c>
      <c r="T3" s="34" t="s">
        <v>113</v>
      </c>
      <c r="U3" s="34" t="s">
        <v>76</v>
      </c>
      <c r="V3" s="34" t="s">
        <v>114</v>
      </c>
      <c r="W3" s="34" t="s">
        <v>114</v>
      </c>
      <c r="X3" s="34" t="s">
        <v>115</v>
      </c>
      <c r="Y3" s="34" t="s">
        <v>116</v>
      </c>
      <c r="Z3" s="34" t="s">
        <v>117</v>
      </c>
      <c r="AA3" s="34" t="s">
        <v>118</v>
      </c>
      <c r="AB3" s="34" t="s">
        <v>119</v>
      </c>
      <c r="AC3" s="34" t="s">
        <v>119</v>
      </c>
      <c r="AD3" s="34" t="s">
        <v>106</v>
      </c>
      <c r="AE3" s="34" t="s">
        <v>106</v>
      </c>
      <c r="AF3" s="34" t="s">
        <v>120</v>
      </c>
      <c r="AG3" s="34" t="s">
        <v>120</v>
      </c>
      <c r="AH3" s="34" t="s">
        <v>116</v>
      </c>
      <c r="AI3" s="34" t="s">
        <v>106</v>
      </c>
      <c r="AJ3" s="35"/>
      <c r="AK3" s="34"/>
      <c r="AL3" s="34"/>
      <c r="AM3" s="33" t="s">
        <v>104</v>
      </c>
      <c r="AN3" s="34" t="s">
        <v>178</v>
      </c>
      <c r="AO3" s="34" t="s">
        <v>166</v>
      </c>
      <c r="AP3" s="34" t="s">
        <v>167</v>
      </c>
      <c r="AQ3" s="33" t="s">
        <v>180</v>
      </c>
      <c r="AR3" s="34" t="s">
        <v>166</v>
      </c>
      <c r="AS3" s="34" t="s">
        <v>167</v>
      </c>
      <c r="AT3" s="34" t="s">
        <v>168</v>
      </c>
      <c r="AU3" s="34" t="s">
        <v>169</v>
      </c>
      <c r="AV3" s="34" t="s">
        <v>192</v>
      </c>
      <c r="AW3" s="34" t="s">
        <v>192</v>
      </c>
      <c r="BC3" s="34" t="s">
        <v>166</v>
      </c>
    </row>
    <row r="4" spans="1:59" x14ac:dyDescent="0.3">
      <c r="A4" s="40" t="s">
        <v>121</v>
      </c>
      <c r="B4" s="40" t="s">
        <v>122</v>
      </c>
      <c r="C4" s="40" t="s">
        <v>123</v>
      </c>
      <c r="D4" s="40" t="s">
        <v>124</v>
      </c>
      <c r="E4" s="41" t="s">
        <v>125</v>
      </c>
      <c r="F4" s="41" t="s">
        <v>126</v>
      </c>
      <c r="G4" s="41" t="s">
        <v>127</v>
      </c>
      <c r="H4" s="41" t="s">
        <v>128</v>
      </c>
      <c r="I4" s="41" t="s">
        <v>129</v>
      </c>
      <c r="J4" s="41" t="s">
        <v>130</v>
      </c>
      <c r="K4" s="41" t="s">
        <v>131</v>
      </c>
      <c r="L4" s="41" t="s">
        <v>132</v>
      </c>
      <c r="M4" s="41" t="s">
        <v>133</v>
      </c>
      <c r="N4" s="41" t="s">
        <v>134</v>
      </c>
      <c r="O4" s="41" t="s">
        <v>135</v>
      </c>
      <c r="P4" s="41" t="s">
        <v>136</v>
      </c>
      <c r="Q4" s="41" t="s">
        <v>137</v>
      </c>
      <c r="R4" s="41" t="s">
        <v>138</v>
      </c>
      <c r="S4" s="41" t="s">
        <v>139</v>
      </c>
      <c r="T4" s="41" t="s">
        <v>140</v>
      </c>
      <c r="U4" s="41" t="s">
        <v>141</v>
      </c>
      <c r="V4" s="41" t="s">
        <v>142</v>
      </c>
      <c r="W4" s="41" t="s">
        <v>143</v>
      </c>
      <c r="X4" s="41" t="s">
        <v>144</v>
      </c>
      <c r="Y4" s="41" t="s">
        <v>145</v>
      </c>
      <c r="Z4" s="41" t="s">
        <v>146</v>
      </c>
      <c r="AA4" s="41" t="s">
        <v>147</v>
      </c>
      <c r="AB4" s="41" t="s">
        <v>148</v>
      </c>
      <c r="AC4" s="41" t="s">
        <v>149</v>
      </c>
      <c r="AD4" s="41" t="s">
        <v>150</v>
      </c>
      <c r="AE4" s="41" t="s">
        <v>151</v>
      </c>
      <c r="AF4" s="41" t="s">
        <v>152</v>
      </c>
      <c r="AG4" s="41" t="s">
        <v>153</v>
      </c>
      <c r="AH4" s="41" t="s">
        <v>154</v>
      </c>
      <c r="AI4" s="41" t="s">
        <v>155</v>
      </c>
      <c r="AJ4" s="42"/>
      <c r="AK4" s="40" t="s">
        <v>121</v>
      </c>
      <c r="AL4" s="40" t="s">
        <v>122</v>
      </c>
      <c r="AM4" s="40" t="s">
        <v>123</v>
      </c>
      <c r="AN4" s="43" t="s">
        <v>158</v>
      </c>
      <c r="AO4" s="43" t="s">
        <v>156</v>
      </c>
      <c r="AP4" s="43" t="s">
        <v>157</v>
      </c>
      <c r="AQ4" s="40" t="s">
        <v>159</v>
      </c>
      <c r="AR4" s="41" t="s">
        <v>170</v>
      </c>
      <c r="AS4" s="41" t="s">
        <v>171</v>
      </c>
      <c r="AT4" s="41" t="s">
        <v>172</v>
      </c>
      <c r="AU4" s="41" t="s">
        <v>173</v>
      </c>
      <c r="AV4" s="41" t="s">
        <v>193</v>
      </c>
      <c r="AW4" s="41" t="s">
        <v>194</v>
      </c>
      <c r="AX4" s="42"/>
      <c r="AY4" s="40" t="s">
        <v>51</v>
      </c>
      <c r="AZ4" s="40" t="s">
        <v>122</v>
      </c>
      <c r="BA4" s="40" t="s">
        <v>229</v>
      </c>
      <c r="BB4" s="40" t="s">
        <v>123</v>
      </c>
      <c r="BC4" s="41" t="s">
        <v>175</v>
      </c>
      <c r="BF4" s="71"/>
    </row>
    <row r="5" spans="1:59" x14ac:dyDescent="0.3">
      <c r="A5" s="44">
        <v>1</v>
      </c>
      <c r="B5" s="45" t="s">
        <v>268</v>
      </c>
      <c r="C5" s="44">
        <v>2012</v>
      </c>
      <c r="D5" s="59">
        <v>3155.6</v>
      </c>
      <c r="E5" s="60">
        <v>1570231055</v>
      </c>
      <c r="F5" s="60">
        <v>1257307221</v>
      </c>
      <c r="G5" s="60">
        <v>2827538276</v>
      </c>
      <c r="H5" s="60">
        <v>1755323852</v>
      </c>
      <c r="I5" s="60">
        <v>57189730</v>
      </c>
      <c r="J5" s="60">
        <v>42834979</v>
      </c>
      <c r="K5" s="60">
        <v>1894445469</v>
      </c>
      <c r="L5" s="60">
        <v>933092807</v>
      </c>
      <c r="M5" s="60">
        <v>32544987</v>
      </c>
      <c r="N5" s="60">
        <v>0</v>
      </c>
      <c r="O5" s="60">
        <v>965637794</v>
      </c>
      <c r="P5" s="60">
        <v>264512296</v>
      </c>
      <c r="Q5" s="60">
        <v>98843527</v>
      </c>
      <c r="R5" s="60">
        <v>11025630</v>
      </c>
      <c r="S5" s="60">
        <v>149016877</v>
      </c>
      <c r="T5" s="60">
        <v>9667929</v>
      </c>
      <c r="U5" s="60">
        <v>187642339</v>
      </c>
      <c r="V5" s="60">
        <v>50258629</v>
      </c>
      <c r="W5" s="60">
        <v>16075934</v>
      </c>
      <c r="X5" s="60">
        <v>1065776</v>
      </c>
      <c r="Y5" s="60">
        <v>25042015</v>
      </c>
      <c r="Z5" s="60">
        <v>13057590</v>
      </c>
      <c r="AA5" s="60">
        <v>39096908</v>
      </c>
      <c r="AB5" s="60">
        <v>3518582</v>
      </c>
      <c r="AC5" s="60">
        <v>829727124</v>
      </c>
      <c r="AD5" s="60">
        <v>135910670</v>
      </c>
      <c r="AE5" s="60">
        <v>-44119685</v>
      </c>
      <c r="AF5" s="60">
        <v>91790985</v>
      </c>
      <c r="AG5" s="60">
        <v>0</v>
      </c>
      <c r="AH5" s="60">
        <v>0</v>
      </c>
      <c r="AI5" s="60">
        <v>91790985</v>
      </c>
      <c r="AJ5" s="47"/>
      <c r="AK5" s="44">
        <v>1</v>
      </c>
      <c r="AL5" s="45" t="s">
        <v>268</v>
      </c>
      <c r="AM5" s="44">
        <v>2012</v>
      </c>
      <c r="AN5" s="13">
        <v>69385</v>
      </c>
      <c r="AO5" s="13">
        <v>242121</v>
      </c>
      <c r="AP5" s="13">
        <v>59647</v>
      </c>
      <c r="AQ5" s="56">
        <v>0.95469999999999999</v>
      </c>
      <c r="AR5" s="13">
        <v>131885</v>
      </c>
      <c r="AS5" s="13">
        <v>32490</v>
      </c>
      <c r="AT5" s="13">
        <v>860</v>
      </c>
      <c r="AU5" s="13">
        <v>620</v>
      </c>
      <c r="AV5" s="13">
        <v>0</v>
      </c>
      <c r="AW5" s="13">
        <v>28</v>
      </c>
      <c r="AY5" s="44">
        <v>1</v>
      </c>
      <c r="AZ5" s="45" t="s">
        <v>268</v>
      </c>
      <c r="BA5" s="44">
        <v>6010</v>
      </c>
      <c r="BB5" s="44">
        <v>2012</v>
      </c>
      <c r="BC5">
        <v>52559</v>
      </c>
      <c r="BD5" s="69"/>
      <c r="BE5" s="70"/>
      <c r="BF5" s="71"/>
      <c r="BG5" s="60"/>
    </row>
    <row r="6" spans="1:59" x14ac:dyDescent="0.3">
      <c r="A6" s="44">
        <v>3</v>
      </c>
      <c r="B6" s="45" t="s">
        <v>269</v>
      </c>
      <c r="C6" s="44">
        <v>2012</v>
      </c>
      <c r="D6" s="59">
        <v>1157</v>
      </c>
      <c r="E6" s="60">
        <v>767941698</v>
      </c>
      <c r="F6" s="60">
        <v>499848393</v>
      </c>
      <c r="G6" s="60">
        <v>1267790091</v>
      </c>
      <c r="H6" s="60">
        <v>872682809</v>
      </c>
      <c r="I6" s="60">
        <v>26421550</v>
      </c>
      <c r="J6" s="60">
        <v>0</v>
      </c>
      <c r="K6" s="60">
        <v>918806009</v>
      </c>
      <c r="L6" s="60">
        <v>348984082</v>
      </c>
      <c r="M6" s="60">
        <v>12752422</v>
      </c>
      <c r="N6" s="60">
        <v>0</v>
      </c>
      <c r="O6" s="60">
        <v>361736504</v>
      </c>
      <c r="P6" s="60">
        <v>92534119</v>
      </c>
      <c r="Q6" s="60">
        <v>34434093</v>
      </c>
      <c r="R6" s="60">
        <v>4070913</v>
      </c>
      <c r="S6" s="60">
        <v>66307774</v>
      </c>
      <c r="T6" s="60">
        <v>2363976</v>
      </c>
      <c r="U6" s="60">
        <v>72322050</v>
      </c>
      <c r="V6" s="60">
        <v>22875171</v>
      </c>
      <c r="W6" s="60">
        <v>1743829</v>
      </c>
      <c r="X6" s="60">
        <v>459755</v>
      </c>
      <c r="Y6" s="60">
        <v>7710903</v>
      </c>
      <c r="Z6" s="60">
        <v>2896688</v>
      </c>
      <c r="AA6" s="60">
        <v>19701650</v>
      </c>
      <c r="AB6" s="60">
        <v>7052951</v>
      </c>
      <c r="AC6" s="60">
        <v>314772222</v>
      </c>
      <c r="AD6" s="60">
        <v>46964282</v>
      </c>
      <c r="AE6" s="60">
        <v>-7673199</v>
      </c>
      <c r="AF6" s="60">
        <v>39291083</v>
      </c>
      <c r="AG6" s="60">
        <v>0</v>
      </c>
      <c r="AH6" s="60">
        <v>0</v>
      </c>
      <c r="AI6" s="60">
        <v>39291083</v>
      </c>
      <c r="AJ6" s="47"/>
      <c r="AK6" s="44">
        <v>3</v>
      </c>
      <c r="AL6" s="45" t="s">
        <v>269</v>
      </c>
      <c r="AM6" s="44">
        <v>2012</v>
      </c>
      <c r="AN6" s="13">
        <v>24129</v>
      </c>
      <c r="AO6" s="13">
        <v>53347</v>
      </c>
      <c r="AP6" s="13">
        <v>11332</v>
      </c>
      <c r="AQ6" s="56">
        <v>1.8891</v>
      </c>
      <c r="AR6" s="13">
        <v>32314</v>
      </c>
      <c r="AS6" s="13">
        <v>6864</v>
      </c>
      <c r="AT6" s="13">
        <v>385</v>
      </c>
      <c r="AU6" s="13">
        <v>198</v>
      </c>
      <c r="AV6" s="13">
        <v>0</v>
      </c>
      <c r="AW6" s="13">
        <v>0</v>
      </c>
      <c r="AY6" s="44">
        <v>3</v>
      </c>
      <c r="AZ6" s="45" t="s">
        <v>269</v>
      </c>
      <c r="BA6" s="44">
        <v>6010</v>
      </c>
      <c r="BB6" s="44">
        <v>2012</v>
      </c>
      <c r="BC6">
        <v>9689</v>
      </c>
      <c r="BD6" s="72"/>
      <c r="BE6" s="73"/>
      <c r="BF6" s="71"/>
      <c r="BG6" s="60"/>
    </row>
    <row r="7" spans="1:59" x14ac:dyDescent="0.3">
      <c r="A7" s="44">
        <v>8</v>
      </c>
      <c r="B7" s="45" t="s">
        <v>252</v>
      </c>
      <c r="C7" s="44">
        <v>2012</v>
      </c>
      <c r="D7" s="59">
        <v>182.65</v>
      </c>
      <c r="E7" s="60">
        <v>2354859</v>
      </c>
      <c r="F7" s="60">
        <v>24893291</v>
      </c>
      <c r="G7" s="60">
        <v>27248150</v>
      </c>
      <c r="H7" s="60">
        <v>7643198</v>
      </c>
      <c r="I7" s="60">
        <v>1113379</v>
      </c>
      <c r="J7" s="60">
        <v>-56863</v>
      </c>
      <c r="K7" s="60">
        <v>10118266</v>
      </c>
      <c r="L7" s="60">
        <v>17129884</v>
      </c>
      <c r="M7" s="60">
        <v>328034</v>
      </c>
      <c r="N7" s="60">
        <v>0</v>
      </c>
      <c r="O7" s="60">
        <v>17457918</v>
      </c>
      <c r="P7" s="60">
        <v>8612831</v>
      </c>
      <c r="Q7" s="60">
        <v>2552863</v>
      </c>
      <c r="R7" s="60">
        <v>1115146</v>
      </c>
      <c r="S7" s="60">
        <v>1150876</v>
      </c>
      <c r="T7" s="60">
        <v>277957</v>
      </c>
      <c r="U7" s="60">
        <v>2153122</v>
      </c>
      <c r="V7" s="60">
        <v>1120328</v>
      </c>
      <c r="W7" s="60">
        <v>295730</v>
      </c>
      <c r="X7" s="60">
        <v>228648</v>
      </c>
      <c r="Y7" s="60">
        <v>105661</v>
      </c>
      <c r="Z7" s="60">
        <v>384813</v>
      </c>
      <c r="AA7" s="60">
        <v>1418552</v>
      </c>
      <c r="AB7" s="60">
        <v>582471</v>
      </c>
      <c r="AC7" s="60">
        <v>18580446</v>
      </c>
      <c r="AD7" s="60">
        <v>-1122528</v>
      </c>
      <c r="AE7" s="60">
        <v>1505368</v>
      </c>
      <c r="AF7" s="60">
        <v>382840</v>
      </c>
      <c r="AG7" s="60">
        <v>0</v>
      </c>
      <c r="AH7" s="60">
        <v>0</v>
      </c>
      <c r="AI7" s="60">
        <v>382840</v>
      </c>
      <c r="AJ7" s="47"/>
      <c r="AK7" s="44">
        <v>8</v>
      </c>
      <c r="AL7" s="45" t="s">
        <v>252</v>
      </c>
      <c r="AM7" s="44">
        <v>2012</v>
      </c>
      <c r="AN7" s="13">
        <v>1777</v>
      </c>
      <c r="AO7" s="13">
        <v>7894</v>
      </c>
      <c r="AP7" s="13">
        <v>2666</v>
      </c>
      <c r="AQ7" s="56">
        <v>0.66659999999999997</v>
      </c>
      <c r="AR7" s="13">
        <v>462</v>
      </c>
      <c r="AS7" s="13">
        <v>156</v>
      </c>
      <c r="AT7" s="13">
        <v>25</v>
      </c>
      <c r="AU7" s="13">
        <v>17</v>
      </c>
      <c r="AV7" s="13">
        <v>0</v>
      </c>
      <c r="AW7" s="13">
        <v>0</v>
      </c>
      <c r="AY7" s="44">
        <v>8</v>
      </c>
      <c r="AZ7" s="45" t="s">
        <v>252</v>
      </c>
      <c r="BA7" s="44">
        <v>6010</v>
      </c>
      <c r="BB7" s="44">
        <v>2012</v>
      </c>
      <c r="BC7" s="44">
        <v>0</v>
      </c>
      <c r="BD7" s="72"/>
      <c r="BE7" s="70"/>
      <c r="BF7" s="71"/>
      <c r="BG7" s="60"/>
    </row>
    <row r="8" spans="1:59" x14ac:dyDescent="0.3">
      <c r="A8" s="44">
        <v>10</v>
      </c>
      <c r="B8" s="45" t="s">
        <v>223</v>
      </c>
      <c r="C8" s="44">
        <v>2012</v>
      </c>
      <c r="D8" s="59">
        <v>4805.97</v>
      </c>
      <c r="E8" s="60">
        <v>596974271</v>
      </c>
      <c r="F8" s="60">
        <v>1169415270</v>
      </c>
      <c r="G8" s="60">
        <v>1766389541</v>
      </c>
      <c r="H8" s="60">
        <v>792160496</v>
      </c>
      <c r="I8" s="60">
        <v>22773076</v>
      </c>
      <c r="J8" s="60">
        <v>45297158</v>
      </c>
      <c r="K8" s="60">
        <v>871031609</v>
      </c>
      <c r="L8" s="60">
        <v>895357932</v>
      </c>
      <c r="M8" s="60">
        <v>59484338</v>
      </c>
      <c r="N8" s="60">
        <v>0</v>
      </c>
      <c r="O8" s="60">
        <v>954842270</v>
      </c>
      <c r="P8" s="60">
        <v>460736428</v>
      </c>
      <c r="Q8" s="60">
        <v>108905692</v>
      </c>
      <c r="R8" s="60">
        <v>7892121</v>
      </c>
      <c r="S8" s="60">
        <v>176173488</v>
      </c>
      <c r="T8" s="60">
        <v>8777674</v>
      </c>
      <c r="U8" s="60">
        <v>42085989</v>
      </c>
      <c r="V8" s="60">
        <v>39215732</v>
      </c>
      <c r="W8" s="60">
        <v>13612048</v>
      </c>
      <c r="X8" s="60">
        <v>117197</v>
      </c>
      <c r="Y8" s="60">
        <v>19734591</v>
      </c>
      <c r="Z8" s="60">
        <v>10976524</v>
      </c>
      <c r="AA8" s="60">
        <v>10800879</v>
      </c>
      <c r="AB8" s="60">
        <v>38472800</v>
      </c>
      <c r="AC8" s="60">
        <v>926700284</v>
      </c>
      <c r="AD8" s="60">
        <v>28141986</v>
      </c>
      <c r="AE8" s="60">
        <v>5858012</v>
      </c>
      <c r="AF8" s="60">
        <v>33999998</v>
      </c>
      <c r="AG8" s="60">
        <v>0</v>
      </c>
      <c r="AH8" s="60">
        <v>3794420</v>
      </c>
      <c r="AI8" s="60">
        <v>30205578</v>
      </c>
      <c r="AJ8" s="47"/>
      <c r="AK8" s="44">
        <v>10</v>
      </c>
      <c r="AL8" s="45" t="s">
        <v>223</v>
      </c>
      <c r="AM8" s="44">
        <v>2012</v>
      </c>
      <c r="AN8" s="13">
        <v>72231</v>
      </c>
      <c r="AO8" s="13">
        <v>225373</v>
      </c>
      <c r="AP8" s="13">
        <v>49137</v>
      </c>
      <c r="AQ8" s="56">
        <v>1.47</v>
      </c>
      <c r="AR8" s="13">
        <v>75230</v>
      </c>
      <c r="AS8" s="13">
        <v>16402</v>
      </c>
      <c r="AT8" s="13">
        <v>371</v>
      </c>
      <c r="AU8" s="13">
        <v>292</v>
      </c>
      <c r="AV8" s="13">
        <v>35</v>
      </c>
      <c r="AW8" s="13">
        <v>0</v>
      </c>
      <c r="AY8" s="44">
        <v>10</v>
      </c>
      <c r="AZ8" s="45" t="s">
        <v>223</v>
      </c>
      <c r="BA8" s="44">
        <v>6010</v>
      </c>
      <c r="BB8" s="44">
        <v>2012</v>
      </c>
      <c r="BC8">
        <v>6904</v>
      </c>
      <c r="BD8" s="72"/>
      <c r="BE8" s="70"/>
      <c r="BF8" s="71"/>
      <c r="BG8" s="60"/>
    </row>
    <row r="9" spans="1:59" x14ac:dyDescent="0.3">
      <c r="A9" s="44">
        <v>14</v>
      </c>
      <c r="B9" s="45" t="s">
        <v>244</v>
      </c>
      <c r="C9" s="44">
        <v>2012</v>
      </c>
      <c r="D9" s="59">
        <v>3632.65</v>
      </c>
      <c r="E9" s="60">
        <v>932160512</v>
      </c>
      <c r="F9" s="60">
        <v>565532252</v>
      </c>
      <c r="G9" s="60">
        <v>1497692764</v>
      </c>
      <c r="H9" s="60">
        <v>523281474</v>
      </c>
      <c r="I9" s="60">
        <v>24733917</v>
      </c>
      <c r="J9" s="60">
        <v>134146407</v>
      </c>
      <c r="K9" s="60">
        <v>684448842</v>
      </c>
      <c r="L9" s="60">
        <v>813243922</v>
      </c>
      <c r="M9" s="60">
        <v>136477731</v>
      </c>
      <c r="N9" s="60">
        <v>0</v>
      </c>
      <c r="O9" s="60">
        <v>949721653</v>
      </c>
      <c r="P9" s="60">
        <v>327387818</v>
      </c>
      <c r="Q9" s="60">
        <v>88567295</v>
      </c>
      <c r="R9" s="60">
        <v>6190894</v>
      </c>
      <c r="S9" s="60">
        <v>94307727</v>
      </c>
      <c r="T9" s="60">
        <v>9144314</v>
      </c>
      <c r="U9" s="60">
        <v>162783379</v>
      </c>
      <c r="V9" s="60">
        <v>57951115</v>
      </c>
      <c r="W9" s="60">
        <v>10564040</v>
      </c>
      <c r="X9" s="60">
        <v>3501668</v>
      </c>
      <c r="Y9" s="60">
        <v>25062525</v>
      </c>
      <c r="Z9" s="60">
        <v>17053492</v>
      </c>
      <c r="AA9" s="60">
        <v>2287044</v>
      </c>
      <c r="AB9" s="60">
        <v>18907532</v>
      </c>
      <c r="AC9" s="60">
        <v>821421799</v>
      </c>
      <c r="AD9" s="60">
        <v>128299854</v>
      </c>
      <c r="AE9" s="60">
        <v>23032387</v>
      </c>
      <c r="AF9" s="60">
        <v>151332241</v>
      </c>
      <c r="AG9" s="60">
        <v>0</v>
      </c>
      <c r="AH9" s="60">
        <v>0</v>
      </c>
      <c r="AI9" s="60">
        <v>151332241</v>
      </c>
      <c r="AJ9" s="47"/>
      <c r="AK9" s="44">
        <v>14</v>
      </c>
      <c r="AL9" s="45" t="s">
        <v>244</v>
      </c>
      <c r="AM9" s="44">
        <v>2012</v>
      </c>
      <c r="AN9" s="13">
        <v>30610</v>
      </c>
      <c r="AO9" s="13">
        <v>116328</v>
      </c>
      <c r="AP9" s="13">
        <v>23294</v>
      </c>
      <c r="AQ9" s="56">
        <v>1.3141</v>
      </c>
      <c r="AR9" s="13">
        <v>72402</v>
      </c>
      <c r="AS9" s="13">
        <v>14498</v>
      </c>
      <c r="AT9" s="13">
        <v>254</v>
      </c>
      <c r="AU9" s="13">
        <v>254</v>
      </c>
      <c r="AV9" s="13">
        <v>0</v>
      </c>
      <c r="AW9" s="13">
        <v>0</v>
      </c>
      <c r="AY9" s="44">
        <v>14</v>
      </c>
      <c r="AZ9" s="45" t="s">
        <v>244</v>
      </c>
      <c r="BA9" s="44">
        <v>6010</v>
      </c>
      <c r="BB9" s="44">
        <v>2012</v>
      </c>
      <c r="BC9">
        <v>13095</v>
      </c>
      <c r="BD9" s="69"/>
      <c r="BE9" s="70"/>
      <c r="BF9" s="71"/>
      <c r="BG9" s="60"/>
    </row>
    <row r="10" spans="1:59" x14ac:dyDescent="0.3">
      <c r="A10" s="44">
        <v>20</v>
      </c>
      <c r="B10" s="45" t="s">
        <v>270</v>
      </c>
      <c r="C10" s="44">
        <v>2012</v>
      </c>
      <c r="D10" s="59">
        <v>187.94</v>
      </c>
      <c r="E10" s="60">
        <v>32374632</v>
      </c>
      <c r="F10" s="60">
        <v>0</v>
      </c>
      <c r="G10" s="60">
        <v>32374632</v>
      </c>
      <c r="H10" s="60">
        <v>0</v>
      </c>
      <c r="I10" s="60">
        <v>0</v>
      </c>
      <c r="J10" s="60">
        <v>0</v>
      </c>
      <c r="K10" s="60">
        <v>0</v>
      </c>
      <c r="L10" s="60">
        <v>32374632</v>
      </c>
      <c r="M10" s="60">
        <v>0</v>
      </c>
      <c r="N10" s="60">
        <v>0</v>
      </c>
      <c r="O10" s="60">
        <v>32374632</v>
      </c>
      <c r="P10" s="60">
        <v>17705591</v>
      </c>
      <c r="Q10" s="60">
        <v>5814283</v>
      </c>
      <c r="R10" s="60">
        <v>0</v>
      </c>
      <c r="S10" s="60">
        <v>4681371</v>
      </c>
      <c r="T10" s="60">
        <v>214</v>
      </c>
      <c r="U10" s="60">
        <v>3262912</v>
      </c>
      <c r="V10" s="60">
        <v>389760</v>
      </c>
      <c r="W10" s="60">
        <v>36458</v>
      </c>
      <c r="X10" s="60">
        <v>0</v>
      </c>
      <c r="Y10" s="60">
        <v>0</v>
      </c>
      <c r="Z10" s="60">
        <v>0</v>
      </c>
      <c r="AA10" s="60">
        <v>0</v>
      </c>
      <c r="AB10" s="60">
        <v>484043</v>
      </c>
      <c r="AC10" s="60">
        <v>32374632</v>
      </c>
      <c r="AD10" s="60">
        <v>0</v>
      </c>
      <c r="AE10" s="60">
        <v>0</v>
      </c>
      <c r="AF10" s="60">
        <v>0</v>
      </c>
      <c r="AG10" s="60">
        <v>0</v>
      </c>
      <c r="AH10" s="60">
        <v>0</v>
      </c>
      <c r="AI10" s="60">
        <v>0</v>
      </c>
      <c r="AJ10" s="47"/>
      <c r="AK10" s="44">
        <v>20</v>
      </c>
      <c r="AL10" s="45" t="s">
        <v>270</v>
      </c>
      <c r="AM10" s="44">
        <v>2012</v>
      </c>
      <c r="AN10" s="13">
        <v>1260</v>
      </c>
      <c r="AO10" s="13">
        <v>5148</v>
      </c>
      <c r="AP10" s="13">
        <v>1683</v>
      </c>
      <c r="AQ10" s="56">
        <v>0.36820000000000003</v>
      </c>
      <c r="AR10" s="13">
        <v>5148</v>
      </c>
      <c r="AS10" s="13">
        <v>1683</v>
      </c>
      <c r="AT10" s="13">
        <v>326</v>
      </c>
      <c r="AU10" s="13">
        <v>14</v>
      </c>
      <c r="AV10" s="13">
        <v>0</v>
      </c>
      <c r="AW10" s="13">
        <v>0</v>
      </c>
      <c r="AY10" s="44">
        <v>20</v>
      </c>
      <c r="AZ10" s="45" t="s">
        <v>270</v>
      </c>
      <c r="BA10" s="44">
        <v>6010</v>
      </c>
      <c r="BB10" s="44">
        <v>2012</v>
      </c>
      <c r="BC10">
        <v>1263</v>
      </c>
      <c r="BD10" s="74"/>
      <c r="BE10" s="70"/>
      <c r="BF10" s="71"/>
      <c r="BG10" s="60"/>
    </row>
    <row r="11" spans="1:59" x14ac:dyDescent="0.3">
      <c r="A11" s="44">
        <v>21</v>
      </c>
      <c r="B11" s="45" t="s">
        <v>271</v>
      </c>
      <c r="C11" s="44">
        <v>2012</v>
      </c>
      <c r="D11" s="59">
        <v>227.91</v>
      </c>
      <c r="E11" s="60">
        <v>10736766</v>
      </c>
      <c r="F11" s="60">
        <v>23583111</v>
      </c>
      <c r="G11" s="60">
        <v>34319877</v>
      </c>
      <c r="H11" s="60">
        <v>9863978</v>
      </c>
      <c r="I11" s="60">
        <v>763472</v>
      </c>
      <c r="J11" s="60">
        <v>37211</v>
      </c>
      <c r="K11" s="60">
        <v>11537010</v>
      </c>
      <c r="L11" s="60">
        <v>22782867</v>
      </c>
      <c r="M11" s="60">
        <v>543658</v>
      </c>
      <c r="N11" s="60">
        <v>415263</v>
      </c>
      <c r="O11" s="60">
        <v>23741788</v>
      </c>
      <c r="P11" s="60">
        <v>13177574</v>
      </c>
      <c r="Q11" s="60">
        <v>3528289</v>
      </c>
      <c r="R11" s="60">
        <v>753192</v>
      </c>
      <c r="S11" s="60">
        <v>1912403</v>
      </c>
      <c r="T11" s="60">
        <v>398479</v>
      </c>
      <c r="U11" s="60">
        <v>2101698</v>
      </c>
      <c r="V11" s="60">
        <v>1004800</v>
      </c>
      <c r="W11" s="60">
        <v>42710</v>
      </c>
      <c r="X11" s="60">
        <v>239597</v>
      </c>
      <c r="Y11" s="60">
        <v>110408</v>
      </c>
      <c r="Z11" s="60">
        <v>43301</v>
      </c>
      <c r="AA11" s="60">
        <v>872349</v>
      </c>
      <c r="AB11" s="60">
        <v>331980</v>
      </c>
      <c r="AC11" s="60">
        <v>23644431</v>
      </c>
      <c r="AD11" s="60">
        <v>97357</v>
      </c>
      <c r="AE11" s="60">
        <v>1119115</v>
      </c>
      <c r="AF11" s="60">
        <v>1216472</v>
      </c>
      <c r="AG11" s="60">
        <v>0</v>
      </c>
      <c r="AH11" s="60">
        <v>0</v>
      </c>
      <c r="AI11" s="60">
        <v>1216472</v>
      </c>
      <c r="AJ11" s="47"/>
      <c r="AK11" s="44">
        <v>21</v>
      </c>
      <c r="AL11" s="45" t="s">
        <v>271</v>
      </c>
      <c r="AM11" s="44">
        <v>2012</v>
      </c>
      <c r="AN11" s="13">
        <v>1991</v>
      </c>
      <c r="AO11" s="13">
        <v>7972</v>
      </c>
      <c r="AP11" s="13">
        <v>2611</v>
      </c>
      <c r="AQ11" s="56">
        <v>0.62470000000000003</v>
      </c>
      <c r="AR11" s="13">
        <v>1273</v>
      </c>
      <c r="AS11" s="13">
        <v>417</v>
      </c>
      <c r="AT11" s="13">
        <v>74</v>
      </c>
      <c r="AU11" s="13">
        <v>74</v>
      </c>
      <c r="AV11" s="13">
        <v>50</v>
      </c>
      <c r="AW11" s="13">
        <v>0</v>
      </c>
      <c r="AY11" s="44">
        <v>21</v>
      </c>
      <c r="AZ11" s="45" t="s">
        <v>271</v>
      </c>
      <c r="BA11" s="44">
        <v>6010</v>
      </c>
      <c r="BB11" s="44">
        <v>2012</v>
      </c>
      <c r="BC11">
        <v>0</v>
      </c>
      <c r="BD11" s="69"/>
      <c r="BE11" s="70"/>
      <c r="BF11" s="71"/>
      <c r="BG11" s="60"/>
    </row>
    <row r="12" spans="1:59" x14ac:dyDescent="0.3">
      <c r="A12" s="44">
        <v>22</v>
      </c>
      <c r="B12" s="45" t="s">
        <v>211</v>
      </c>
      <c r="C12" s="44">
        <v>2012</v>
      </c>
      <c r="D12" s="59">
        <v>455.94</v>
      </c>
      <c r="E12" s="60">
        <v>106645309</v>
      </c>
      <c r="F12" s="60">
        <v>128506481</v>
      </c>
      <c r="G12" s="60">
        <v>235151790</v>
      </c>
      <c r="H12" s="60">
        <v>135709137</v>
      </c>
      <c r="I12" s="60">
        <v>4554134</v>
      </c>
      <c r="J12" s="60">
        <v>296734</v>
      </c>
      <c r="K12" s="60">
        <v>150141543</v>
      </c>
      <c r="L12" s="60">
        <v>85010247</v>
      </c>
      <c r="M12" s="60">
        <v>1171661</v>
      </c>
      <c r="N12" s="60">
        <v>0</v>
      </c>
      <c r="O12" s="60">
        <v>86181908</v>
      </c>
      <c r="P12" s="60">
        <v>31952615</v>
      </c>
      <c r="Q12" s="60">
        <v>8914676</v>
      </c>
      <c r="R12" s="60">
        <v>4715720</v>
      </c>
      <c r="S12" s="60">
        <v>13925648</v>
      </c>
      <c r="T12" s="60">
        <v>806167</v>
      </c>
      <c r="U12" s="60">
        <v>5277475</v>
      </c>
      <c r="V12" s="60">
        <v>2844248</v>
      </c>
      <c r="W12" s="60">
        <v>2421257</v>
      </c>
      <c r="X12" s="60">
        <v>215412</v>
      </c>
      <c r="Y12" s="60">
        <v>944763</v>
      </c>
      <c r="Z12" s="60">
        <v>460354</v>
      </c>
      <c r="AA12" s="60">
        <v>9581538</v>
      </c>
      <c r="AB12" s="60">
        <v>14315140</v>
      </c>
      <c r="AC12" s="60">
        <v>86793475</v>
      </c>
      <c r="AD12" s="60">
        <v>-611567</v>
      </c>
      <c r="AE12" s="60">
        <v>-783012</v>
      </c>
      <c r="AF12" s="60">
        <v>-1394579</v>
      </c>
      <c r="AG12" s="60">
        <v>0</v>
      </c>
      <c r="AH12" s="60">
        <v>64690</v>
      </c>
      <c r="AI12" s="60">
        <v>-1459269</v>
      </c>
      <c r="AJ12" s="47"/>
      <c r="AK12" s="44">
        <v>22</v>
      </c>
      <c r="AL12" s="45" t="s">
        <v>211</v>
      </c>
      <c r="AM12" s="44">
        <v>2012</v>
      </c>
      <c r="AN12" s="13">
        <v>5695</v>
      </c>
      <c r="AO12" s="13">
        <v>15766</v>
      </c>
      <c r="AP12" s="13">
        <v>4586</v>
      </c>
      <c r="AQ12" s="56">
        <v>1.0452999999999999</v>
      </c>
      <c r="AR12" s="13">
        <v>7150</v>
      </c>
      <c r="AS12" s="13">
        <v>2080</v>
      </c>
      <c r="AT12" s="13">
        <v>95</v>
      </c>
      <c r="AU12" s="13">
        <v>35</v>
      </c>
      <c r="AV12" s="13">
        <v>0</v>
      </c>
      <c r="AW12" s="13">
        <v>0</v>
      </c>
      <c r="AY12" s="44">
        <v>22</v>
      </c>
      <c r="AZ12" s="45" t="s">
        <v>211</v>
      </c>
      <c r="BA12" s="44">
        <v>6010</v>
      </c>
      <c r="BB12" s="44">
        <v>2012</v>
      </c>
      <c r="BC12">
        <v>0</v>
      </c>
      <c r="BD12" s="69"/>
      <c r="BE12" s="70"/>
      <c r="BF12" s="71"/>
      <c r="BG12" s="60"/>
    </row>
    <row r="13" spans="1:59" x14ac:dyDescent="0.3">
      <c r="A13" s="44">
        <v>23</v>
      </c>
      <c r="B13" s="45" t="s">
        <v>253</v>
      </c>
      <c r="C13" s="44">
        <v>2012</v>
      </c>
      <c r="D13" s="59">
        <v>102.12</v>
      </c>
      <c r="E13" s="60">
        <v>4422449</v>
      </c>
      <c r="F13" s="60">
        <v>14113519</v>
      </c>
      <c r="G13" s="60">
        <v>18535968</v>
      </c>
      <c r="H13" s="60">
        <v>6522508</v>
      </c>
      <c r="I13" s="60">
        <v>698953</v>
      </c>
      <c r="J13" s="60">
        <v>62466</v>
      </c>
      <c r="K13" s="60">
        <v>7747192</v>
      </c>
      <c r="L13" s="60">
        <v>10788776</v>
      </c>
      <c r="M13" s="60">
        <v>488092</v>
      </c>
      <c r="N13" s="60">
        <v>1204345</v>
      </c>
      <c r="O13" s="60">
        <v>12481213</v>
      </c>
      <c r="P13" s="60">
        <v>5842765</v>
      </c>
      <c r="Q13" s="60">
        <v>1410274</v>
      </c>
      <c r="R13" s="60">
        <v>1412516</v>
      </c>
      <c r="S13" s="60">
        <v>1404193</v>
      </c>
      <c r="T13" s="60">
        <v>204838</v>
      </c>
      <c r="U13" s="60">
        <v>587818</v>
      </c>
      <c r="V13" s="60">
        <v>611375</v>
      </c>
      <c r="W13" s="60">
        <v>122601</v>
      </c>
      <c r="X13" s="60">
        <v>254838</v>
      </c>
      <c r="Y13" s="60">
        <v>63380</v>
      </c>
      <c r="Z13" s="60">
        <v>133870</v>
      </c>
      <c r="AA13" s="60">
        <v>463265</v>
      </c>
      <c r="AB13" s="60">
        <v>571248</v>
      </c>
      <c r="AC13" s="60">
        <v>12619716</v>
      </c>
      <c r="AD13" s="60">
        <v>-138503</v>
      </c>
      <c r="AE13" s="60">
        <v>22775</v>
      </c>
      <c r="AF13" s="60">
        <v>-115728</v>
      </c>
      <c r="AG13" s="60">
        <v>0</v>
      </c>
      <c r="AH13" s="60">
        <v>0</v>
      </c>
      <c r="AI13" s="60">
        <v>-115728</v>
      </c>
      <c r="AJ13" s="47"/>
      <c r="AK13" s="44">
        <v>23</v>
      </c>
      <c r="AL13" s="45" t="s">
        <v>253</v>
      </c>
      <c r="AM13" s="44">
        <v>2012</v>
      </c>
      <c r="AN13" s="13">
        <v>875</v>
      </c>
      <c r="AO13" s="13">
        <v>2951</v>
      </c>
      <c r="AP13" s="13">
        <v>1182</v>
      </c>
      <c r="AQ13" s="56">
        <v>0.50660000000000005</v>
      </c>
      <c r="AR13" s="13">
        <v>704</v>
      </c>
      <c r="AS13" s="13">
        <v>282</v>
      </c>
      <c r="AT13" s="13">
        <v>43</v>
      </c>
      <c r="AU13" s="13">
        <v>25</v>
      </c>
      <c r="AV13" s="13">
        <v>0</v>
      </c>
      <c r="AW13" s="13">
        <v>0</v>
      </c>
      <c r="AY13" s="44">
        <v>23</v>
      </c>
      <c r="AZ13" s="45" t="s">
        <v>253</v>
      </c>
      <c r="BA13" s="44">
        <v>6010</v>
      </c>
      <c r="BB13" s="44">
        <v>2012</v>
      </c>
      <c r="BC13">
        <v>0</v>
      </c>
      <c r="BD13" s="69"/>
      <c r="BE13" s="70"/>
      <c r="BF13" s="71"/>
      <c r="BG13" s="60"/>
    </row>
    <row r="14" spans="1:59" x14ac:dyDescent="0.3">
      <c r="A14" s="44">
        <v>26</v>
      </c>
      <c r="B14" s="45" t="s">
        <v>272</v>
      </c>
      <c r="C14" s="44">
        <v>2012</v>
      </c>
      <c r="D14" s="59">
        <v>1446.87</v>
      </c>
      <c r="E14" s="60">
        <v>226672006</v>
      </c>
      <c r="F14" s="60">
        <v>368020911</v>
      </c>
      <c r="G14" s="60">
        <v>594692917</v>
      </c>
      <c r="H14" s="60">
        <v>308212796</v>
      </c>
      <c r="I14" s="60">
        <v>23650465</v>
      </c>
      <c r="J14" s="60">
        <v>3044696</v>
      </c>
      <c r="K14" s="60">
        <v>349116991</v>
      </c>
      <c r="L14" s="60">
        <v>245575926</v>
      </c>
      <c r="M14" s="60">
        <v>4059402</v>
      </c>
      <c r="N14" s="60">
        <v>0</v>
      </c>
      <c r="O14" s="60">
        <v>249635328</v>
      </c>
      <c r="P14" s="60">
        <v>106576349</v>
      </c>
      <c r="Q14" s="60">
        <v>31912581</v>
      </c>
      <c r="R14" s="60">
        <v>0</v>
      </c>
      <c r="S14" s="60">
        <v>28142125</v>
      </c>
      <c r="T14" s="60">
        <v>2576190</v>
      </c>
      <c r="U14" s="60">
        <v>44496783</v>
      </c>
      <c r="V14" s="60">
        <v>11382462</v>
      </c>
      <c r="W14" s="60">
        <v>972407</v>
      </c>
      <c r="X14" s="60">
        <v>1270608</v>
      </c>
      <c r="Y14" s="60">
        <v>7668440</v>
      </c>
      <c r="Z14" s="60">
        <v>2108707</v>
      </c>
      <c r="AA14" s="60">
        <v>14209034</v>
      </c>
      <c r="AB14" s="60">
        <v>2577051</v>
      </c>
      <c r="AC14" s="60">
        <v>239683703</v>
      </c>
      <c r="AD14" s="60">
        <v>9951625</v>
      </c>
      <c r="AE14" s="60">
        <v>1606071</v>
      </c>
      <c r="AF14" s="60">
        <v>11557696</v>
      </c>
      <c r="AG14" s="60">
        <v>0</v>
      </c>
      <c r="AH14" s="60">
        <v>0</v>
      </c>
      <c r="AI14" s="60">
        <v>11557696</v>
      </c>
      <c r="AJ14" s="47"/>
      <c r="AK14" s="44">
        <v>26</v>
      </c>
      <c r="AL14" s="45" t="s">
        <v>272</v>
      </c>
      <c r="AM14" s="44">
        <v>2012</v>
      </c>
      <c r="AN14" s="13">
        <v>22828</v>
      </c>
      <c r="AO14" s="13">
        <v>95349</v>
      </c>
      <c r="AP14" s="13">
        <v>23649</v>
      </c>
      <c r="AQ14" s="56">
        <v>0.86140000000000005</v>
      </c>
      <c r="AR14" s="13">
        <v>36343</v>
      </c>
      <c r="AS14" s="13">
        <v>9014</v>
      </c>
      <c r="AT14" s="13">
        <v>346</v>
      </c>
      <c r="AU14" s="13">
        <v>186</v>
      </c>
      <c r="AV14" s="13">
        <v>0</v>
      </c>
      <c r="AW14" s="13">
        <v>0</v>
      </c>
      <c r="AY14" s="44">
        <v>26</v>
      </c>
      <c r="AZ14" s="45" t="s">
        <v>272</v>
      </c>
      <c r="BA14" s="44">
        <v>6010</v>
      </c>
      <c r="BB14" s="44">
        <v>2012</v>
      </c>
      <c r="BC14">
        <v>9127</v>
      </c>
      <c r="BD14" s="69"/>
      <c r="BE14" s="70"/>
      <c r="BF14" s="71"/>
      <c r="BG14" s="60"/>
    </row>
    <row r="15" spans="1:59" x14ac:dyDescent="0.3">
      <c r="A15" s="44">
        <v>29</v>
      </c>
      <c r="B15" s="45" t="s">
        <v>206</v>
      </c>
      <c r="C15" s="44">
        <v>2012</v>
      </c>
      <c r="D15" s="59">
        <v>4706.75</v>
      </c>
      <c r="E15" s="60">
        <v>1117038000</v>
      </c>
      <c r="F15" s="60">
        <v>523181000</v>
      </c>
      <c r="G15" s="60">
        <v>1640219000</v>
      </c>
      <c r="H15" s="60">
        <v>758902000</v>
      </c>
      <c r="I15" s="60">
        <v>210090000</v>
      </c>
      <c r="J15" s="60">
        <v>-82427000</v>
      </c>
      <c r="K15" s="60">
        <v>937889000</v>
      </c>
      <c r="L15" s="60">
        <v>702330000</v>
      </c>
      <c r="M15" s="60">
        <v>63470000</v>
      </c>
      <c r="N15" s="60">
        <v>0</v>
      </c>
      <c r="O15" s="60">
        <v>765800000</v>
      </c>
      <c r="P15" s="60">
        <v>332915000</v>
      </c>
      <c r="Q15" s="60">
        <v>102644000</v>
      </c>
      <c r="R15" s="60">
        <v>4292000</v>
      </c>
      <c r="S15" s="60">
        <v>125464000</v>
      </c>
      <c r="T15" s="60">
        <v>9464000</v>
      </c>
      <c r="U15" s="60">
        <v>100674000</v>
      </c>
      <c r="V15" s="60">
        <v>45311000</v>
      </c>
      <c r="W15" s="60">
        <v>18756000</v>
      </c>
      <c r="X15" s="60">
        <v>3628000</v>
      </c>
      <c r="Y15" s="60">
        <v>3290000</v>
      </c>
      <c r="Z15" s="60">
        <v>224000</v>
      </c>
      <c r="AA15" s="60">
        <v>51324000</v>
      </c>
      <c r="AB15" s="60">
        <v>1087000</v>
      </c>
      <c r="AC15" s="60">
        <v>747749000</v>
      </c>
      <c r="AD15" s="60">
        <v>18051000</v>
      </c>
      <c r="AE15" s="60">
        <v>-10379000</v>
      </c>
      <c r="AF15" s="60">
        <v>7672000</v>
      </c>
      <c r="AG15" s="60">
        <v>0</v>
      </c>
      <c r="AH15" s="60">
        <v>0</v>
      </c>
      <c r="AI15" s="60">
        <v>7672000</v>
      </c>
      <c r="AJ15" s="47"/>
      <c r="AK15" s="44">
        <v>29</v>
      </c>
      <c r="AL15" s="45" t="s">
        <v>206</v>
      </c>
      <c r="AM15" s="44">
        <v>2012</v>
      </c>
      <c r="AN15" s="13">
        <v>43704</v>
      </c>
      <c r="AO15" s="13">
        <v>198126</v>
      </c>
      <c r="AP15" s="13">
        <v>28037</v>
      </c>
      <c r="AQ15" s="56">
        <v>1.5588</v>
      </c>
      <c r="AR15" s="13">
        <v>134930</v>
      </c>
      <c r="AS15" s="13">
        <v>19094</v>
      </c>
      <c r="AT15" s="13">
        <v>413</v>
      </c>
      <c r="AU15" s="13">
        <v>413</v>
      </c>
      <c r="AV15" s="13">
        <v>0</v>
      </c>
      <c r="AW15" s="13">
        <v>0</v>
      </c>
      <c r="AY15" s="44">
        <v>29</v>
      </c>
      <c r="AZ15" s="45" t="s">
        <v>206</v>
      </c>
      <c r="BA15" s="44">
        <v>6010</v>
      </c>
      <c r="BB15" s="44">
        <v>2012</v>
      </c>
      <c r="BC15">
        <v>27618</v>
      </c>
      <c r="BD15" s="69"/>
      <c r="BE15" s="70"/>
      <c r="BF15" s="71"/>
      <c r="BG15" s="60"/>
    </row>
    <row r="16" spans="1:59" x14ac:dyDescent="0.3">
      <c r="A16" s="44">
        <v>32</v>
      </c>
      <c r="B16" s="45" t="s">
        <v>273</v>
      </c>
      <c r="C16" s="44">
        <v>2012</v>
      </c>
      <c r="D16" s="59">
        <v>3298.61</v>
      </c>
      <c r="E16" s="60">
        <v>1279116517</v>
      </c>
      <c r="F16" s="60">
        <v>925229088</v>
      </c>
      <c r="G16" s="60">
        <v>2204345605</v>
      </c>
      <c r="H16" s="60">
        <v>1517056134</v>
      </c>
      <c r="I16" s="60">
        <v>50195215</v>
      </c>
      <c r="J16" s="60">
        <v>13210632</v>
      </c>
      <c r="K16" s="60">
        <v>1633246503</v>
      </c>
      <c r="L16" s="60">
        <v>571099102</v>
      </c>
      <c r="M16" s="60">
        <v>29059683</v>
      </c>
      <c r="N16" s="60">
        <v>0</v>
      </c>
      <c r="O16" s="60">
        <v>600158785</v>
      </c>
      <c r="P16" s="60">
        <v>226751013</v>
      </c>
      <c r="Q16" s="60">
        <v>58311054</v>
      </c>
      <c r="R16" s="60">
        <v>7632337</v>
      </c>
      <c r="S16" s="60">
        <v>89041679</v>
      </c>
      <c r="T16" s="60">
        <v>4557625</v>
      </c>
      <c r="U16" s="60">
        <v>69467048</v>
      </c>
      <c r="V16" s="60">
        <v>19070876</v>
      </c>
      <c r="W16" s="60">
        <v>7431096</v>
      </c>
      <c r="X16" s="60">
        <v>4594724</v>
      </c>
      <c r="Y16" s="60">
        <v>23154645</v>
      </c>
      <c r="Z16" s="60">
        <v>774930</v>
      </c>
      <c r="AA16" s="60">
        <v>52784522</v>
      </c>
      <c r="AB16" s="60">
        <v>9689614</v>
      </c>
      <c r="AC16" s="60">
        <v>520476641</v>
      </c>
      <c r="AD16" s="60">
        <v>79682144</v>
      </c>
      <c r="AE16" s="60">
        <v>-815270</v>
      </c>
      <c r="AF16" s="60">
        <v>78866874</v>
      </c>
      <c r="AG16" s="60">
        <v>0</v>
      </c>
      <c r="AH16" s="60">
        <v>0</v>
      </c>
      <c r="AI16" s="60">
        <v>78866874</v>
      </c>
      <c r="AJ16" s="47"/>
      <c r="AK16" s="44">
        <v>32</v>
      </c>
      <c r="AL16" s="45" t="s">
        <v>273</v>
      </c>
      <c r="AM16" s="44">
        <v>2012</v>
      </c>
      <c r="AN16" s="13">
        <v>45992</v>
      </c>
      <c r="AO16" s="13">
        <v>172780</v>
      </c>
      <c r="AP16" s="13">
        <v>39602</v>
      </c>
      <c r="AQ16" s="56">
        <v>0.99890000000000001</v>
      </c>
      <c r="AR16" s="13">
        <v>100259</v>
      </c>
      <c r="AS16" s="13">
        <v>22980</v>
      </c>
      <c r="AT16" s="13">
        <v>366</v>
      </c>
      <c r="AU16" s="13">
        <v>366</v>
      </c>
      <c r="AV16" s="13">
        <v>0</v>
      </c>
      <c r="AW16" s="13">
        <v>0</v>
      </c>
      <c r="AY16" s="44">
        <v>32</v>
      </c>
      <c r="AZ16" s="45" t="s">
        <v>273</v>
      </c>
      <c r="BA16" s="44">
        <v>6010</v>
      </c>
      <c r="BB16" s="44">
        <v>2012</v>
      </c>
      <c r="BC16">
        <v>15732</v>
      </c>
      <c r="BD16" s="69"/>
      <c r="BE16" s="70"/>
      <c r="BF16" s="71"/>
      <c r="BG16" s="60"/>
    </row>
    <row r="17" spans="1:59" x14ac:dyDescent="0.3">
      <c r="A17" s="44">
        <v>35</v>
      </c>
      <c r="B17" s="45" t="s">
        <v>274</v>
      </c>
      <c r="C17" s="44">
        <v>2012</v>
      </c>
      <c r="D17" s="59">
        <v>262.56</v>
      </c>
      <c r="E17" s="60">
        <v>39327443</v>
      </c>
      <c r="F17" s="60">
        <v>88040383</v>
      </c>
      <c r="G17" s="60">
        <v>127367826</v>
      </c>
      <c r="H17" s="60">
        <v>68100709</v>
      </c>
      <c r="I17" s="60">
        <v>2678431</v>
      </c>
      <c r="J17" s="60">
        <v>1058736</v>
      </c>
      <c r="K17" s="60">
        <v>78401568</v>
      </c>
      <c r="L17" s="60">
        <v>48966258</v>
      </c>
      <c r="M17" s="60">
        <v>1589305</v>
      </c>
      <c r="N17" s="60">
        <v>0</v>
      </c>
      <c r="O17" s="60">
        <v>50555563</v>
      </c>
      <c r="P17" s="60">
        <v>18686286</v>
      </c>
      <c r="Q17" s="60">
        <v>4319315</v>
      </c>
      <c r="R17" s="60">
        <v>271582</v>
      </c>
      <c r="S17" s="60">
        <v>3560502</v>
      </c>
      <c r="T17" s="60">
        <v>519174</v>
      </c>
      <c r="U17" s="60">
        <v>6817018</v>
      </c>
      <c r="V17" s="60">
        <v>5897298</v>
      </c>
      <c r="W17" s="60">
        <v>365530</v>
      </c>
      <c r="X17" s="60">
        <v>380087</v>
      </c>
      <c r="Y17" s="60">
        <v>605891</v>
      </c>
      <c r="Z17" s="60">
        <v>840399</v>
      </c>
      <c r="AA17" s="60">
        <v>6563692</v>
      </c>
      <c r="AB17" s="60">
        <v>683997</v>
      </c>
      <c r="AC17" s="60">
        <v>42947079</v>
      </c>
      <c r="AD17" s="60">
        <v>7608484</v>
      </c>
      <c r="AE17" s="60">
        <v>116567</v>
      </c>
      <c r="AF17" s="60">
        <v>7725051</v>
      </c>
      <c r="AG17" s="60">
        <v>0</v>
      </c>
      <c r="AH17" s="60">
        <v>0</v>
      </c>
      <c r="AI17" s="60">
        <v>7725051</v>
      </c>
      <c r="AJ17" s="47"/>
      <c r="AK17" s="44">
        <v>35</v>
      </c>
      <c r="AL17" s="45" t="s">
        <v>274</v>
      </c>
      <c r="AM17" s="44">
        <v>2012</v>
      </c>
      <c r="AN17" s="13">
        <v>3807</v>
      </c>
      <c r="AO17" s="13">
        <v>13923</v>
      </c>
      <c r="AP17" s="13">
        <v>4910</v>
      </c>
      <c r="AQ17" s="56">
        <v>0.64800000000000002</v>
      </c>
      <c r="AR17" s="13">
        <v>4299</v>
      </c>
      <c r="AS17" s="13">
        <v>1516</v>
      </c>
      <c r="AT17" s="13">
        <v>38</v>
      </c>
      <c r="AU17" s="13">
        <v>38</v>
      </c>
      <c r="AV17" s="13">
        <v>0</v>
      </c>
      <c r="AW17" s="13">
        <v>4</v>
      </c>
      <c r="AY17" s="44">
        <v>35</v>
      </c>
      <c r="AZ17" s="45" t="s">
        <v>274</v>
      </c>
      <c r="BA17" s="44">
        <v>6010</v>
      </c>
      <c r="BB17" s="44">
        <v>2012</v>
      </c>
      <c r="BC17">
        <v>747</v>
      </c>
      <c r="BD17" s="74"/>
      <c r="BE17" s="70"/>
      <c r="BF17" s="71"/>
      <c r="BG17" s="60"/>
    </row>
    <row r="18" spans="1:59" x14ac:dyDescent="0.3">
      <c r="A18" s="44">
        <v>37</v>
      </c>
      <c r="B18" s="45" t="s">
        <v>254</v>
      </c>
      <c r="C18" s="44">
        <v>2012</v>
      </c>
      <c r="D18" s="59">
        <v>1220.6600000000001</v>
      </c>
      <c r="E18" s="60">
        <v>513239910</v>
      </c>
      <c r="F18" s="60">
        <v>341757851</v>
      </c>
      <c r="G18" s="60">
        <v>854997761</v>
      </c>
      <c r="H18" s="60">
        <v>593160392</v>
      </c>
      <c r="I18" s="60">
        <v>13204381</v>
      </c>
      <c r="J18" s="60">
        <v>-3169245</v>
      </c>
      <c r="K18" s="60">
        <v>615438606</v>
      </c>
      <c r="L18" s="60">
        <v>239559155</v>
      </c>
      <c r="M18" s="60">
        <v>6067774</v>
      </c>
      <c r="N18" s="60">
        <v>0</v>
      </c>
      <c r="O18" s="60">
        <v>245626929</v>
      </c>
      <c r="P18" s="60">
        <v>86538423</v>
      </c>
      <c r="Q18" s="60">
        <v>23581126</v>
      </c>
      <c r="R18" s="60">
        <v>8806327</v>
      </c>
      <c r="S18" s="60">
        <v>51309523</v>
      </c>
      <c r="T18" s="60">
        <v>2465662</v>
      </c>
      <c r="U18" s="60">
        <v>24381691</v>
      </c>
      <c r="V18" s="60">
        <v>12775264</v>
      </c>
      <c r="W18" s="60">
        <v>2692271</v>
      </c>
      <c r="X18" s="60">
        <v>3019707</v>
      </c>
      <c r="Y18" s="60">
        <v>16340822</v>
      </c>
      <c r="Z18" s="60">
        <v>17425296</v>
      </c>
      <c r="AA18" s="60">
        <v>12243078</v>
      </c>
      <c r="AB18" s="60">
        <v>12833589</v>
      </c>
      <c r="AC18" s="60">
        <v>262169701</v>
      </c>
      <c r="AD18" s="60">
        <v>-16542772</v>
      </c>
      <c r="AE18" s="60">
        <v>1876711</v>
      </c>
      <c r="AF18" s="60">
        <v>-14666061</v>
      </c>
      <c r="AG18" s="60">
        <v>0</v>
      </c>
      <c r="AH18" s="60">
        <v>0</v>
      </c>
      <c r="AI18" s="60">
        <v>-14666061</v>
      </c>
      <c r="AJ18" s="47"/>
      <c r="AK18" s="44">
        <v>37</v>
      </c>
      <c r="AL18" s="45" t="s">
        <v>254</v>
      </c>
      <c r="AM18" s="44">
        <v>2012</v>
      </c>
      <c r="AN18" s="13">
        <v>24589</v>
      </c>
      <c r="AO18" s="13">
        <v>97281</v>
      </c>
      <c r="AP18" s="13">
        <v>19726</v>
      </c>
      <c r="AQ18" s="56">
        <v>1.0803</v>
      </c>
      <c r="AR18" s="13">
        <v>58396</v>
      </c>
      <c r="AS18" s="13">
        <v>11841</v>
      </c>
      <c r="AT18" s="13">
        <v>388</v>
      </c>
      <c r="AU18" s="13">
        <v>307</v>
      </c>
      <c r="AV18" s="13">
        <v>0</v>
      </c>
      <c r="AW18" s="13">
        <v>0</v>
      </c>
      <c r="AY18" s="44">
        <v>37</v>
      </c>
      <c r="AZ18" s="45" t="s">
        <v>254</v>
      </c>
      <c r="BA18" s="44">
        <v>6010</v>
      </c>
      <c r="BB18" s="44">
        <v>2012</v>
      </c>
      <c r="BC18">
        <v>14811</v>
      </c>
      <c r="BD18" s="69"/>
      <c r="BE18" s="70"/>
      <c r="BF18" s="71"/>
      <c r="BG18" s="60"/>
    </row>
    <row r="19" spans="1:59" x14ac:dyDescent="0.3">
      <c r="A19" s="44">
        <v>38</v>
      </c>
      <c r="B19" s="45" t="s">
        <v>238</v>
      </c>
      <c r="C19" s="44">
        <v>2012</v>
      </c>
      <c r="D19" s="59">
        <v>931.99</v>
      </c>
      <c r="E19" s="60">
        <v>73804127</v>
      </c>
      <c r="F19" s="60">
        <v>162650983</v>
      </c>
      <c r="G19" s="60">
        <v>236455110</v>
      </c>
      <c r="H19" s="60">
        <v>97960727</v>
      </c>
      <c r="I19" s="60">
        <v>3408886</v>
      </c>
      <c r="J19" s="60">
        <v>822848</v>
      </c>
      <c r="K19" s="60">
        <v>108765260</v>
      </c>
      <c r="L19" s="60">
        <v>127689850</v>
      </c>
      <c r="M19" s="60">
        <v>1878310</v>
      </c>
      <c r="N19" s="60">
        <v>3931774</v>
      </c>
      <c r="O19" s="60">
        <v>133499934</v>
      </c>
      <c r="P19" s="60">
        <v>62763810</v>
      </c>
      <c r="Q19" s="60">
        <v>18041809</v>
      </c>
      <c r="R19" s="60">
        <v>6961007</v>
      </c>
      <c r="S19" s="60">
        <v>20702142</v>
      </c>
      <c r="T19" s="60">
        <v>1206843</v>
      </c>
      <c r="U19" s="60">
        <v>5338634</v>
      </c>
      <c r="V19" s="60">
        <v>9061230</v>
      </c>
      <c r="W19" s="60">
        <v>346571</v>
      </c>
      <c r="X19" s="60">
        <v>1063273</v>
      </c>
      <c r="Y19" s="60">
        <v>1302259</v>
      </c>
      <c r="Z19" s="60">
        <v>95995</v>
      </c>
      <c r="AA19" s="60">
        <v>6572799</v>
      </c>
      <c r="AB19" s="60">
        <v>6563581</v>
      </c>
      <c r="AC19" s="60">
        <v>133447154</v>
      </c>
      <c r="AD19" s="60">
        <v>52780</v>
      </c>
      <c r="AE19" s="60">
        <v>1230878</v>
      </c>
      <c r="AF19" s="60">
        <v>1283658</v>
      </c>
      <c r="AG19" s="60">
        <v>0</v>
      </c>
      <c r="AH19" s="60">
        <v>0</v>
      </c>
      <c r="AI19" s="60">
        <v>1283658</v>
      </c>
      <c r="AJ19" s="47"/>
      <c r="AK19" s="44">
        <v>38</v>
      </c>
      <c r="AL19" s="45" t="s">
        <v>238</v>
      </c>
      <c r="AM19" s="44">
        <v>2012</v>
      </c>
      <c r="AN19" s="13">
        <v>12477</v>
      </c>
      <c r="AO19" s="13">
        <v>45696</v>
      </c>
      <c r="AP19" s="13">
        <v>13748</v>
      </c>
      <c r="AQ19" s="56">
        <v>0.81100000000000005</v>
      </c>
      <c r="AR19" s="13">
        <v>14263</v>
      </c>
      <c r="AS19" s="13">
        <v>4291</v>
      </c>
      <c r="AT19" s="13">
        <v>126</v>
      </c>
      <c r="AU19" s="13">
        <v>78</v>
      </c>
      <c r="AV19" s="13">
        <v>0</v>
      </c>
      <c r="AW19" s="13">
        <v>0</v>
      </c>
      <c r="AY19" s="44">
        <v>38</v>
      </c>
      <c r="AZ19" s="45" t="s">
        <v>238</v>
      </c>
      <c r="BA19" s="44">
        <v>6010</v>
      </c>
      <c r="BB19" s="44">
        <v>2012</v>
      </c>
      <c r="BC19">
        <v>4017</v>
      </c>
      <c r="BD19" s="75"/>
      <c r="BE19" s="70"/>
      <c r="BF19" s="71"/>
      <c r="BG19" s="60"/>
    </row>
    <row r="20" spans="1:59" x14ac:dyDescent="0.3">
      <c r="A20" s="44">
        <v>39</v>
      </c>
      <c r="B20" s="45" t="s">
        <v>275</v>
      </c>
      <c r="C20" s="44">
        <v>2012</v>
      </c>
      <c r="D20" s="59">
        <v>954.23</v>
      </c>
      <c r="E20" s="60">
        <v>131993619</v>
      </c>
      <c r="F20" s="60">
        <v>237553703</v>
      </c>
      <c r="G20" s="60">
        <v>369547322</v>
      </c>
      <c r="H20" s="60">
        <v>212088737</v>
      </c>
      <c r="I20" s="60">
        <v>10209676</v>
      </c>
      <c r="J20" s="60">
        <v>0</v>
      </c>
      <c r="K20" s="60">
        <v>230292768</v>
      </c>
      <c r="L20" s="60">
        <v>139254554</v>
      </c>
      <c r="M20" s="60">
        <v>2597393</v>
      </c>
      <c r="N20" s="60">
        <v>1209826</v>
      </c>
      <c r="O20" s="60">
        <v>143061773</v>
      </c>
      <c r="P20" s="60">
        <v>71437307</v>
      </c>
      <c r="Q20" s="60">
        <v>16279869</v>
      </c>
      <c r="R20" s="60">
        <v>4822953</v>
      </c>
      <c r="S20" s="60">
        <v>21568661</v>
      </c>
      <c r="T20" s="60">
        <v>1468521</v>
      </c>
      <c r="U20" s="60">
        <v>11618494</v>
      </c>
      <c r="V20" s="60">
        <v>6819954</v>
      </c>
      <c r="W20" s="60">
        <v>1741253</v>
      </c>
      <c r="X20" s="60">
        <v>2355256</v>
      </c>
      <c r="Y20" s="60">
        <v>2065502</v>
      </c>
      <c r="Z20" s="60">
        <v>1117003</v>
      </c>
      <c r="AA20" s="60">
        <v>7994355</v>
      </c>
      <c r="AB20" s="60">
        <v>1327098</v>
      </c>
      <c r="AC20" s="60">
        <v>142621871</v>
      </c>
      <c r="AD20" s="60">
        <v>439902</v>
      </c>
      <c r="AE20" s="60">
        <v>606508</v>
      </c>
      <c r="AF20" s="60">
        <v>1046410</v>
      </c>
      <c r="AG20" s="60">
        <v>0</v>
      </c>
      <c r="AH20" s="60">
        <v>0</v>
      </c>
      <c r="AI20" s="60">
        <v>1046410</v>
      </c>
      <c r="AJ20" s="47"/>
      <c r="AK20" s="44">
        <v>39</v>
      </c>
      <c r="AL20" s="45" t="s">
        <v>275</v>
      </c>
      <c r="AM20" s="44">
        <v>2012</v>
      </c>
      <c r="AN20" s="13">
        <v>13397</v>
      </c>
      <c r="AO20" s="13">
        <v>50334</v>
      </c>
      <c r="AP20" s="13">
        <v>15242</v>
      </c>
      <c r="AQ20" s="56">
        <v>0.70679999999999998</v>
      </c>
      <c r="AR20" s="13">
        <v>17978</v>
      </c>
      <c r="AS20" s="13">
        <v>5444</v>
      </c>
      <c r="AT20" s="13">
        <v>111</v>
      </c>
      <c r="AU20" s="13">
        <v>111</v>
      </c>
      <c r="AV20" s="13">
        <v>0</v>
      </c>
      <c r="AW20" s="13">
        <v>0</v>
      </c>
      <c r="AY20" s="44">
        <v>39</v>
      </c>
      <c r="AZ20" s="45" t="s">
        <v>275</v>
      </c>
      <c r="BA20" s="44">
        <v>6010</v>
      </c>
      <c r="BB20" s="44">
        <v>2012</v>
      </c>
      <c r="BC20">
        <v>1443</v>
      </c>
      <c r="BD20" s="75"/>
      <c r="BE20" s="70"/>
      <c r="BF20" s="71"/>
      <c r="BG20" s="60"/>
    </row>
    <row r="21" spans="1:59" x14ac:dyDescent="0.3">
      <c r="A21" s="44">
        <v>43</v>
      </c>
      <c r="B21" s="45" t="s">
        <v>224</v>
      </c>
      <c r="C21" s="44">
        <v>2012</v>
      </c>
      <c r="D21" s="59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47"/>
      <c r="AK21" s="44">
        <v>43</v>
      </c>
      <c r="AL21" s="45" t="s">
        <v>224</v>
      </c>
      <c r="AM21" s="44"/>
      <c r="AN21" s="13"/>
      <c r="AO21" s="13"/>
      <c r="AP21" s="13"/>
      <c r="AQ21" s="56"/>
      <c r="AR21" s="13"/>
      <c r="AS21" s="13"/>
      <c r="AT21" s="13"/>
      <c r="AU21" s="13"/>
      <c r="AV21" s="13"/>
      <c r="AW21" s="13"/>
      <c r="AY21" s="44">
        <v>43</v>
      </c>
      <c r="AZ21" s="45" t="s">
        <v>224</v>
      </c>
      <c r="BA21" s="44">
        <v>6010</v>
      </c>
      <c r="BB21" s="44">
        <v>2012</v>
      </c>
      <c r="BC21"/>
      <c r="BD21" s="69"/>
      <c r="BE21" s="70"/>
      <c r="BF21" s="71"/>
      <c r="BG21" s="60"/>
    </row>
    <row r="22" spans="1:59" x14ac:dyDescent="0.3">
      <c r="A22" s="44">
        <v>45</v>
      </c>
      <c r="B22" s="45" t="s">
        <v>200</v>
      </c>
      <c r="C22" s="44">
        <v>2012</v>
      </c>
      <c r="D22" s="59">
        <v>136.78</v>
      </c>
      <c r="E22" s="60">
        <v>4968440</v>
      </c>
      <c r="F22" s="60">
        <v>11241622</v>
      </c>
      <c r="G22" s="60">
        <v>16210062</v>
      </c>
      <c r="H22" s="60">
        <v>3519239</v>
      </c>
      <c r="I22" s="60">
        <v>111358</v>
      </c>
      <c r="J22" s="60">
        <v>7621</v>
      </c>
      <c r="K22" s="60">
        <v>4237801</v>
      </c>
      <c r="L22" s="60">
        <v>11972261</v>
      </c>
      <c r="M22" s="60">
        <v>485268</v>
      </c>
      <c r="N22" s="60">
        <v>424418</v>
      </c>
      <c r="O22" s="60">
        <v>12881947</v>
      </c>
      <c r="P22" s="60">
        <v>6311603</v>
      </c>
      <c r="Q22" s="60">
        <v>1668031</v>
      </c>
      <c r="R22" s="60">
        <v>2298816</v>
      </c>
      <c r="S22" s="60">
        <v>1052131</v>
      </c>
      <c r="T22" s="60">
        <v>177675</v>
      </c>
      <c r="U22" s="60">
        <v>972935</v>
      </c>
      <c r="V22" s="60">
        <v>493446</v>
      </c>
      <c r="W22" s="60">
        <v>196956</v>
      </c>
      <c r="X22" s="60">
        <v>174665</v>
      </c>
      <c r="Y22" s="60">
        <v>50116</v>
      </c>
      <c r="Z22" s="60">
        <v>476157</v>
      </c>
      <c r="AA22" s="60">
        <v>599583</v>
      </c>
      <c r="AB22" s="60">
        <v>169498</v>
      </c>
      <c r="AC22" s="60">
        <v>14042029</v>
      </c>
      <c r="AD22" s="60">
        <v>-1160082</v>
      </c>
      <c r="AE22" s="60">
        <v>765719</v>
      </c>
      <c r="AF22" s="60">
        <v>-394363</v>
      </c>
      <c r="AG22" s="60">
        <v>0</v>
      </c>
      <c r="AH22" s="60">
        <v>0</v>
      </c>
      <c r="AI22" s="60">
        <v>-394363</v>
      </c>
      <c r="AJ22" s="47"/>
      <c r="AK22" s="44">
        <v>45</v>
      </c>
      <c r="AL22" s="45" t="s">
        <v>200</v>
      </c>
      <c r="AM22" s="44">
        <v>2012</v>
      </c>
      <c r="AN22" s="13">
        <v>1016</v>
      </c>
      <c r="AO22" s="13">
        <v>2922</v>
      </c>
      <c r="AP22" s="13">
        <v>1314</v>
      </c>
      <c r="AQ22" s="56">
        <v>0.77290000000000003</v>
      </c>
      <c r="AR22" s="13">
        <v>249</v>
      </c>
      <c r="AS22" s="13">
        <v>112</v>
      </c>
      <c r="AT22" s="13">
        <v>86</v>
      </c>
      <c r="AU22" s="13">
        <v>86</v>
      </c>
      <c r="AV22" s="13">
        <v>29</v>
      </c>
      <c r="AW22" s="13">
        <v>0</v>
      </c>
      <c r="AY22" s="44">
        <v>45</v>
      </c>
      <c r="AZ22" s="45" t="s">
        <v>200</v>
      </c>
      <c r="BA22" s="44">
        <v>6010</v>
      </c>
      <c r="BB22" s="44">
        <v>2012</v>
      </c>
      <c r="BC22">
        <v>0</v>
      </c>
      <c r="BD22" s="69"/>
      <c r="BE22" s="70"/>
      <c r="BF22" s="71"/>
      <c r="BG22" s="60"/>
    </row>
    <row r="23" spans="1:59" x14ac:dyDescent="0.3">
      <c r="A23" s="44">
        <v>46</v>
      </c>
      <c r="B23" s="45" t="s">
        <v>255</v>
      </c>
      <c r="C23" s="44">
        <v>2012</v>
      </c>
      <c r="D23" s="59">
        <v>204.03</v>
      </c>
      <c r="E23" s="60">
        <v>14937282</v>
      </c>
      <c r="F23" s="60">
        <v>43257566</v>
      </c>
      <c r="G23" s="60">
        <v>58194848</v>
      </c>
      <c r="H23" s="60">
        <v>25129727</v>
      </c>
      <c r="I23" s="60">
        <v>2129282</v>
      </c>
      <c r="J23" s="60">
        <v>510355</v>
      </c>
      <c r="K23" s="60">
        <v>29559052</v>
      </c>
      <c r="L23" s="60">
        <v>28635796</v>
      </c>
      <c r="M23" s="60">
        <v>1338326</v>
      </c>
      <c r="N23" s="60">
        <v>704603</v>
      </c>
      <c r="O23" s="60">
        <v>30678725</v>
      </c>
      <c r="P23" s="60">
        <v>14946295</v>
      </c>
      <c r="Q23" s="60">
        <v>3282164</v>
      </c>
      <c r="R23" s="60">
        <v>3294158</v>
      </c>
      <c r="S23" s="60">
        <v>2276892</v>
      </c>
      <c r="T23" s="60">
        <v>421430</v>
      </c>
      <c r="U23" s="60">
        <v>2517650</v>
      </c>
      <c r="V23" s="60">
        <v>1155509</v>
      </c>
      <c r="W23" s="60">
        <v>1035366</v>
      </c>
      <c r="X23" s="60">
        <v>503955</v>
      </c>
      <c r="Y23" s="60">
        <v>210802</v>
      </c>
      <c r="Z23" s="60">
        <v>0</v>
      </c>
      <c r="AA23" s="60">
        <v>1789688</v>
      </c>
      <c r="AB23" s="60">
        <v>431218</v>
      </c>
      <c r="AC23" s="60">
        <v>30075439</v>
      </c>
      <c r="AD23" s="60">
        <v>603286</v>
      </c>
      <c r="AE23" s="60">
        <v>-19197</v>
      </c>
      <c r="AF23" s="60">
        <v>584089</v>
      </c>
      <c r="AG23" s="60">
        <v>0</v>
      </c>
      <c r="AH23" s="60">
        <v>0</v>
      </c>
      <c r="AI23" s="60">
        <v>584089</v>
      </c>
      <c r="AJ23" s="47"/>
      <c r="AK23" s="44">
        <v>46</v>
      </c>
      <c r="AL23" s="45" t="s">
        <v>255</v>
      </c>
      <c r="AM23" s="44">
        <v>2012</v>
      </c>
      <c r="AN23" s="13">
        <v>2055</v>
      </c>
      <c r="AO23" s="13">
        <v>7613</v>
      </c>
      <c r="AP23" s="13">
        <v>2712</v>
      </c>
      <c r="AQ23" s="56">
        <v>0.52790000000000004</v>
      </c>
      <c r="AR23" s="13">
        <v>1954</v>
      </c>
      <c r="AS23" s="13">
        <v>696</v>
      </c>
      <c r="AT23" s="13">
        <v>25</v>
      </c>
      <c r="AU23" s="13">
        <v>25</v>
      </c>
      <c r="AV23" s="13">
        <v>0</v>
      </c>
      <c r="AW23" s="13">
        <v>0</v>
      </c>
      <c r="AY23" s="44">
        <v>46</v>
      </c>
      <c r="AZ23" s="45" t="s">
        <v>255</v>
      </c>
      <c r="BA23" s="44">
        <v>6010</v>
      </c>
      <c r="BB23" s="44">
        <v>2012</v>
      </c>
      <c r="BC23">
        <v>0</v>
      </c>
      <c r="BD23" s="75"/>
      <c r="BE23" s="70"/>
      <c r="BF23" s="71"/>
      <c r="BG23" s="60"/>
    </row>
    <row r="24" spans="1:59" x14ac:dyDescent="0.3">
      <c r="A24" s="44">
        <v>50</v>
      </c>
      <c r="B24" s="45" t="s">
        <v>276</v>
      </c>
      <c r="C24" s="44">
        <v>2012</v>
      </c>
      <c r="D24" s="59">
        <v>527.84</v>
      </c>
      <c r="E24" s="60">
        <v>133255907</v>
      </c>
      <c r="F24" s="60">
        <v>186502973</v>
      </c>
      <c r="G24" s="60">
        <v>319758880</v>
      </c>
      <c r="H24" s="60">
        <v>178280787</v>
      </c>
      <c r="I24" s="60">
        <v>7725954</v>
      </c>
      <c r="J24" s="60">
        <v>2809586</v>
      </c>
      <c r="K24" s="60">
        <v>194034185</v>
      </c>
      <c r="L24" s="60">
        <v>125724695</v>
      </c>
      <c r="M24" s="60">
        <v>1277417</v>
      </c>
      <c r="N24" s="60">
        <v>0</v>
      </c>
      <c r="O24" s="60">
        <v>127002112</v>
      </c>
      <c r="P24" s="60">
        <v>36917964</v>
      </c>
      <c r="Q24" s="60">
        <v>11030285</v>
      </c>
      <c r="R24" s="60">
        <v>3378222</v>
      </c>
      <c r="S24" s="60">
        <v>26353363</v>
      </c>
      <c r="T24" s="60">
        <v>1273399</v>
      </c>
      <c r="U24" s="60">
        <v>26599372</v>
      </c>
      <c r="V24" s="60">
        <v>7609989</v>
      </c>
      <c r="W24" s="60">
        <v>335991</v>
      </c>
      <c r="X24" s="60">
        <v>515019</v>
      </c>
      <c r="Y24" s="60">
        <v>2885207</v>
      </c>
      <c r="Z24" s="60">
        <v>904676</v>
      </c>
      <c r="AA24" s="60">
        <v>5217858</v>
      </c>
      <c r="AB24" s="60">
        <v>1148621</v>
      </c>
      <c r="AC24" s="60">
        <v>118952108</v>
      </c>
      <c r="AD24" s="60">
        <v>8050004</v>
      </c>
      <c r="AE24" s="60">
        <v>5953586</v>
      </c>
      <c r="AF24" s="60">
        <v>14003590</v>
      </c>
      <c r="AG24" s="60">
        <v>0</v>
      </c>
      <c r="AH24" s="60">
        <v>0</v>
      </c>
      <c r="AI24" s="60">
        <v>14003590</v>
      </c>
      <c r="AJ24" s="47"/>
      <c r="AK24" s="44">
        <v>50</v>
      </c>
      <c r="AL24" s="45" t="s">
        <v>276</v>
      </c>
      <c r="AM24" s="44">
        <v>2012</v>
      </c>
      <c r="AN24" s="13">
        <v>23451</v>
      </c>
      <c r="AO24" s="13">
        <v>34201</v>
      </c>
      <c r="AP24" s="13">
        <v>21515</v>
      </c>
      <c r="AQ24" s="56">
        <v>1.0254000000000001</v>
      </c>
      <c r="AR24" s="13">
        <v>14253</v>
      </c>
      <c r="AS24" s="13">
        <v>8966</v>
      </c>
      <c r="AT24" s="13">
        <v>142</v>
      </c>
      <c r="AU24" s="13">
        <v>87</v>
      </c>
      <c r="AV24" s="13">
        <v>0</v>
      </c>
      <c r="AW24" s="13">
        <v>0</v>
      </c>
      <c r="AY24" s="44">
        <v>50</v>
      </c>
      <c r="AZ24" s="45" t="s">
        <v>276</v>
      </c>
      <c r="BA24" s="44">
        <v>6010</v>
      </c>
      <c r="BB24" s="44">
        <v>2012</v>
      </c>
      <c r="BC24">
        <v>2965</v>
      </c>
      <c r="BD24" s="72"/>
      <c r="BE24" s="70"/>
      <c r="BF24" s="71"/>
      <c r="BG24" s="60"/>
    </row>
    <row r="25" spans="1:59" x14ac:dyDescent="0.3">
      <c r="A25" s="44">
        <v>54</v>
      </c>
      <c r="B25" s="45" t="s">
        <v>203</v>
      </c>
      <c r="C25" s="44">
        <v>2012</v>
      </c>
      <c r="D25" s="59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47"/>
      <c r="AK25" s="44">
        <v>54</v>
      </c>
      <c r="AL25" s="45" t="s">
        <v>203</v>
      </c>
      <c r="AM25" s="44"/>
      <c r="AN25" s="13"/>
      <c r="AO25" s="13"/>
      <c r="AP25" s="13"/>
      <c r="AQ25" s="56"/>
      <c r="AR25" s="13"/>
      <c r="AS25" s="13"/>
      <c r="AT25" s="13"/>
      <c r="AU25" s="13"/>
      <c r="AV25" s="13"/>
      <c r="AW25" s="13"/>
      <c r="AY25" s="44">
        <v>54</v>
      </c>
      <c r="AZ25" s="45" t="s">
        <v>203</v>
      </c>
      <c r="BA25" s="44">
        <v>6010</v>
      </c>
      <c r="BB25" s="44">
        <v>2012</v>
      </c>
      <c r="BC25"/>
      <c r="BD25" s="74"/>
      <c r="BE25" s="70"/>
      <c r="BF25" s="71"/>
      <c r="BG25" s="60"/>
    </row>
    <row r="26" spans="1:59" x14ac:dyDescent="0.3">
      <c r="A26" s="44">
        <v>56</v>
      </c>
      <c r="B26" s="45" t="s">
        <v>227</v>
      </c>
      <c r="C26" s="44">
        <v>2012</v>
      </c>
      <c r="D26" s="59">
        <v>116.18</v>
      </c>
      <c r="E26" s="60">
        <v>1756231</v>
      </c>
      <c r="F26" s="60">
        <v>16543302</v>
      </c>
      <c r="G26" s="60">
        <v>18299533</v>
      </c>
      <c r="H26" s="60">
        <v>3727752</v>
      </c>
      <c r="I26" s="60">
        <v>383117</v>
      </c>
      <c r="J26" s="60">
        <v>80092</v>
      </c>
      <c r="K26" s="60">
        <v>5091964</v>
      </c>
      <c r="L26" s="60">
        <v>13207569</v>
      </c>
      <c r="M26" s="60">
        <v>327331</v>
      </c>
      <c r="N26" s="60">
        <v>1172321</v>
      </c>
      <c r="O26" s="60">
        <v>14707221</v>
      </c>
      <c r="P26" s="60">
        <v>7158431</v>
      </c>
      <c r="Q26" s="60">
        <v>2624875</v>
      </c>
      <c r="R26" s="60">
        <v>1508630</v>
      </c>
      <c r="S26" s="60">
        <v>1238644</v>
      </c>
      <c r="T26" s="60">
        <v>300391</v>
      </c>
      <c r="U26" s="60">
        <v>999313</v>
      </c>
      <c r="V26" s="60">
        <v>788364</v>
      </c>
      <c r="W26" s="60">
        <v>26975</v>
      </c>
      <c r="X26" s="60">
        <v>116707</v>
      </c>
      <c r="Y26" s="60">
        <v>90461</v>
      </c>
      <c r="Z26" s="60">
        <v>188639</v>
      </c>
      <c r="AA26" s="60">
        <v>901003</v>
      </c>
      <c r="AB26" s="60">
        <v>271485</v>
      </c>
      <c r="AC26" s="60">
        <v>15312915</v>
      </c>
      <c r="AD26" s="60">
        <v>-605694</v>
      </c>
      <c r="AE26" s="60">
        <v>41822</v>
      </c>
      <c r="AF26" s="60">
        <v>-563872</v>
      </c>
      <c r="AG26" s="60">
        <v>0</v>
      </c>
      <c r="AH26" s="60">
        <v>0</v>
      </c>
      <c r="AI26" s="60">
        <v>-563872</v>
      </c>
      <c r="AK26" s="44">
        <v>56</v>
      </c>
      <c r="AL26" s="45" t="s">
        <v>227</v>
      </c>
      <c r="AM26" s="44">
        <v>2012</v>
      </c>
      <c r="AN26" s="13">
        <v>1945</v>
      </c>
      <c r="AO26" s="13">
        <v>6783</v>
      </c>
      <c r="AP26" s="13">
        <v>2959</v>
      </c>
      <c r="AQ26" s="56">
        <v>0.65710000000000002</v>
      </c>
      <c r="AR26" s="13">
        <v>651</v>
      </c>
      <c r="AS26" s="13">
        <v>284</v>
      </c>
      <c r="AT26" s="13">
        <v>26</v>
      </c>
      <c r="AU26" s="13">
        <v>20</v>
      </c>
      <c r="AV26" s="13">
        <v>0</v>
      </c>
      <c r="AW26" s="13">
        <v>0</v>
      </c>
      <c r="AY26" s="44">
        <v>56</v>
      </c>
      <c r="AZ26" s="45" t="s">
        <v>227</v>
      </c>
      <c r="BA26" s="44">
        <v>6010</v>
      </c>
      <c r="BB26" s="44">
        <v>2012</v>
      </c>
      <c r="BC26">
        <v>0</v>
      </c>
      <c r="BD26" s="74"/>
      <c r="BE26" s="70"/>
      <c r="BF26" s="71"/>
      <c r="BG26" s="60"/>
    </row>
    <row r="27" spans="1:59" x14ac:dyDescent="0.3">
      <c r="A27" s="44">
        <v>58</v>
      </c>
      <c r="B27" s="45" t="s">
        <v>228</v>
      </c>
      <c r="C27" s="44">
        <v>2012</v>
      </c>
      <c r="D27" s="59">
        <v>1868.15</v>
      </c>
      <c r="E27" s="60">
        <v>282924387</v>
      </c>
      <c r="F27" s="60">
        <v>447732086</v>
      </c>
      <c r="G27" s="60">
        <v>730656473</v>
      </c>
      <c r="H27" s="60">
        <v>359527059</v>
      </c>
      <c r="I27" s="60">
        <v>18173689</v>
      </c>
      <c r="J27" s="60">
        <v>1613017</v>
      </c>
      <c r="K27" s="60">
        <v>389302837</v>
      </c>
      <c r="L27" s="60">
        <v>341353636</v>
      </c>
      <c r="M27" s="60">
        <v>11129392</v>
      </c>
      <c r="N27" s="60">
        <v>0</v>
      </c>
      <c r="O27" s="60">
        <v>352483028</v>
      </c>
      <c r="P27" s="60">
        <v>143097963</v>
      </c>
      <c r="Q27" s="60">
        <v>37706116</v>
      </c>
      <c r="R27" s="60">
        <v>27800311</v>
      </c>
      <c r="S27" s="60">
        <v>56164601</v>
      </c>
      <c r="T27" s="60">
        <v>2578508</v>
      </c>
      <c r="U27" s="60">
        <v>35174000</v>
      </c>
      <c r="V27" s="60">
        <v>16331127</v>
      </c>
      <c r="W27" s="60">
        <v>1909023</v>
      </c>
      <c r="X27" s="60">
        <v>2005320</v>
      </c>
      <c r="Y27" s="60">
        <v>8371481</v>
      </c>
      <c r="Z27" s="60">
        <v>2795993</v>
      </c>
      <c r="AA27" s="60">
        <v>9989072</v>
      </c>
      <c r="AB27" s="60">
        <v>15691545</v>
      </c>
      <c r="AC27" s="60">
        <v>349625988</v>
      </c>
      <c r="AD27" s="60">
        <v>2857040</v>
      </c>
      <c r="AE27" s="60">
        <v>-9437401</v>
      </c>
      <c r="AF27" s="60">
        <v>-6580361</v>
      </c>
      <c r="AG27" s="60">
        <v>0</v>
      </c>
      <c r="AH27" s="60">
        <v>0</v>
      </c>
      <c r="AI27" s="60">
        <v>-6580361</v>
      </c>
      <c r="AK27" s="44">
        <v>58</v>
      </c>
      <c r="AL27" s="45" t="s">
        <v>228</v>
      </c>
      <c r="AM27" s="44">
        <v>2012</v>
      </c>
      <c r="AN27" s="13">
        <v>34726</v>
      </c>
      <c r="AO27" s="13">
        <v>136354</v>
      </c>
      <c r="AP27" s="13">
        <v>36858</v>
      </c>
      <c r="AQ27" s="56">
        <v>0.78320000000000001</v>
      </c>
      <c r="AR27" s="13">
        <v>52799</v>
      </c>
      <c r="AS27" s="13">
        <v>14272</v>
      </c>
      <c r="AT27" s="13">
        <v>226</v>
      </c>
      <c r="AU27" s="13">
        <v>226</v>
      </c>
      <c r="AV27" s="13">
        <v>0</v>
      </c>
      <c r="AW27" s="13">
        <v>0</v>
      </c>
      <c r="AY27" s="44">
        <v>58</v>
      </c>
      <c r="AZ27" s="45" t="s">
        <v>228</v>
      </c>
      <c r="BA27" s="44">
        <v>6010</v>
      </c>
      <c r="BB27" s="44">
        <v>2012</v>
      </c>
      <c r="BC27">
        <v>6245</v>
      </c>
      <c r="BD27" s="75"/>
      <c r="BE27" s="70"/>
      <c r="BF27" s="71"/>
      <c r="BG27" s="60"/>
    </row>
    <row r="28" spans="1:59" x14ac:dyDescent="0.3">
      <c r="A28" s="44">
        <v>63</v>
      </c>
      <c r="B28" s="45" t="s">
        <v>205</v>
      </c>
      <c r="C28" s="44">
        <v>2012</v>
      </c>
      <c r="D28" s="59">
        <v>634.17999999999995</v>
      </c>
      <c r="E28" s="60">
        <v>129622615</v>
      </c>
      <c r="F28" s="60">
        <v>211167123</v>
      </c>
      <c r="G28" s="60">
        <v>340789738</v>
      </c>
      <c r="H28" s="60">
        <v>214803648</v>
      </c>
      <c r="I28" s="60">
        <v>3998143</v>
      </c>
      <c r="J28" s="60">
        <v>6613817</v>
      </c>
      <c r="K28" s="60">
        <v>243470973</v>
      </c>
      <c r="L28" s="60">
        <v>97318765</v>
      </c>
      <c r="M28" s="60">
        <v>5693639</v>
      </c>
      <c r="N28" s="60">
        <v>0</v>
      </c>
      <c r="O28" s="60">
        <v>103012404</v>
      </c>
      <c r="P28" s="60">
        <v>39167287</v>
      </c>
      <c r="Q28" s="60">
        <v>15847970</v>
      </c>
      <c r="R28" s="60">
        <v>15959142</v>
      </c>
      <c r="S28" s="60">
        <v>12669706</v>
      </c>
      <c r="T28" s="60">
        <v>881007</v>
      </c>
      <c r="U28" s="60">
        <v>12087582</v>
      </c>
      <c r="V28" s="60">
        <v>3958978</v>
      </c>
      <c r="W28" s="60">
        <v>1662698</v>
      </c>
      <c r="X28" s="60">
        <v>988264</v>
      </c>
      <c r="Y28" s="60">
        <v>1553084</v>
      </c>
      <c r="Z28" s="60">
        <v>2124337</v>
      </c>
      <c r="AA28" s="60">
        <v>18055365</v>
      </c>
      <c r="AB28" s="60">
        <v>1149154</v>
      </c>
      <c r="AC28" s="60">
        <v>108049209</v>
      </c>
      <c r="AD28" s="60">
        <v>-5036805</v>
      </c>
      <c r="AE28" s="60">
        <v>2168069</v>
      </c>
      <c r="AF28" s="60">
        <v>-2868736</v>
      </c>
      <c r="AG28" s="60">
        <v>0</v>
      </c>
      <c r="AH28" s="60">
        <v>0</v>
      </c>
      <c r="AI28" s="60">
        <v>-2868736</v>
      </c>
      <c r="AJ28" s="47"/>
      <c r="AK28" s="44">
        <v>63</v>
      </c>
      <c r="AL28" s="45" t="s">
        <v>205</v>
      </c>
      <c r="AM28" s="44">
        <v>2012</v>
      </c>
      <c r="AN28" s="13">
        <v>11451</v>
      </c>
      <c r="AO28" s="13">
        <v>37129</v>
      </c>
      <c r="AP28" s="13">
        <v>12394</v>
      </c>
      <c r="AQ28" s="56">
        <v>0.77539999999999998</v>
      </c>
      <c r="AR28" s="13">
        <v>13406</v>
      </c>
      <c r="AS28" s="13">
        <v>4475</v>
      </c>
      <c r="AT28" s="13">
        <v>140</v>
      </c>
      <c r="AU28" s="13">
        <v>105</v>
      </c>
      <c r="AV28" s="13">
        <v>0</v>
      </c>
      <c r="AW28" s="13">
        <v>26</v>
      </c>
      <c r="AY28" s="44">
        <v>63</v>
      </c>
      <c r="AZ28" s="45" t="s">
        <v>205</v>
      </c>
      <c r="BA28" s="44">
        <v>6010</v>
      </c>
      <c r="BB28" s="44">
        <v>2012</v>
      </c>
      <c r="BC28">
        <v>1893</v>
      </c>
      <c r="BD28" s="75"/>
      <c r="BE28" s="70"/>
      <c r="BF28" s="71"/>
      <c r="BG28" s="60"/>
    </row>
    <row r="29" spans="1:59" x14ac:dyDescent="0.3">
      <c r="A29" s="44">
        <v>78</v>
      </c>
      <c r="B29" s="45" t="s">
        <v>277</v>
      </c>
      <c r="C29" s="44">
        <v>2012</v>
      </c>
      <c r="D29" s="59">
        <v>355.65</v>
      </c>
      <c r="E29" s="60">
        <v>46378853</v>
      </c>
      <c r="F29" s="60">
        <v>81246989</v>
      </c>
      <c r="G29" s="60">
        <v>127625842</v>
      </c>
      <c r="H29" s="60">
        <v>60826494</v>
      </c>
      <c r="I29" s="60">
        <v>2365354</v>
      </c>
      <c r="J29" s="60">
        <v>200226</v>
      </c>
      <c r="K29" s="60">
        <v>69526984</v>
      </c>
      <c r="L29" s="60">
        <v>58098858</v>
      </c>
      <c r="M29" s="60">
        <v>2521060</v>
      </c>
      <c r="N29" s="60">
        <v>2266846</v>
      </c>
      <c r="O29" s="60">
        <v>62886764</v>
      </c>
      <c r="P29" s="60">
        <v>25959487</v>
      </c>
      <c r="Q29" s="60">
        <v>6913516</v>
      </c>
      <c r="R29" s="60">
        <v>5279336</v>
      </c>
      <c r="S29" s="60">
        <v>8111666</v>
      </c>
      <c r="T29" s="60">
        <v>491415</v>
      </c>
      <c r="U29" s="60">
        <v>4166932</v>
      </c>
      <c r="V29" s="60">
        <v>4118663</v>
      </c>
      <c r="W29" s="60">
        <v>652057</v>
      </c>
      <c r="X29" s="60">
        <v>546101</v>
      </c>
      <c r="Y29" s="60">
        <v>276540</v>
      </c>
      <c r="Z29" s="60">
        <v>1121571</v>
      </c>
      <c r="AA29" s="60">
        <v>6134910</v>
      </c>
      <c r="AB29" s="60">
        <v>701543</v>
      </c>
      <c r="AC29" s="60">
        <v>58338827</v>
      </c>
      <c r="AD29" s="60">
        <v>4547937</v>
      </c>
      <c r="AE29" s="60">
        <v>326976</v>
      </c>
      <c r="AF29" s="60">
        <v>4874913</v>
      </c>
      <c r="AG29" s="60">
        <v>0</v>
      </c>
      <c r="AH29" s="60">
        <v>0</v>
      </c>
      <c r="AI29" s="60">
        <v>4874913</v>
      </c>
      <c r="AJ29" s="47"/>
      <c r="AK29" s="44">
        <v>78</v>
      </c>
      <c r="AL29" s="45" t="s">
        <v>277</v>
      </c>
      <c r="AM29" s="44">
        <v>2012</v>
      </c>
      <c r="AN29" s="13">
        <v>5725</v>
      </c>
      <c r="AO29" s="13">
        <v>17160</v>
      </c>
      <c r="AP29" s="13">
        <v>7878</v>
      </c>
      <c r="AQ29" s="56">
        <v>0.52139999999999997</v>
      </c>
      <c r="AR29" s="13">
        <v>6236</v>
      </c>
      <c r="AS29" s="13">
        <v>2863</v>
      </c>
      <c r="AT29" s="13">
        <v>50</v>
      </c>
      <c r="AU29" s="13">
        <v>49</v>
      </c>
      <c r="AV29" s="13">
        <v>0</v>
      </c>
      <c r="AW29" s="13">
        <v>0</v>
      </c>
      <c r="AY29" s="44">
        <v>78</v>
      </c>
      <c r="AZ29" s="45" t="s">
        <v>277</v>
      </c>
      <c r="BA29" s="44">
        <v>6010</v>
      </c>
      <c r="BB29" s="44">
        <v>2012</v>
      </c>
      <c r="BC29">
        <v>1240</v>
      </c>
      <c r="BD29" s="69"/>
      <c r="BE29" s="70"/>
      <c r="BF29" s="71"/>
      <c r="BG29" s="60"/>
    </row>
    <row r="30" spans="1:59" x14ac:dyDescent="0.3">
      <c r="A30" s="44">
        <v>79</v>
      </c>
      <c r="B30" s="45" t="s">
        <v>215</v>
      </c>
      <c r="C30" s="44">
        <v>2012</v>
      </c>
      <c r="D30" s="59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47"/>
      <c r="AK30" s="44">
        <v>79</v>
      </c>
      <c r="AL30" s="45" t="s">
        <v>215</v>
      </c>
      <c r="AM30" s="44"/>
      <c r="AN30" s="13"/>
      <c r="AO30" s="13"/>
      <c r="AP30" s="13"/>
      <c r="AQ30" s="56"/>
      <c r="AR30" s="13"/>
      <c r="AS30" s="13"/>
      <c r="AT30" s="13"/>
      <c r="AU30" s="13"/>
      <c r="AV30" s="13"/>
      <c r="AW30" s="13"/>
      <c r="AY30" s="44">
        <v>79</v>
      </c>
      <c r="AZ30" s="45" t="s">
        <v>215</v>
      </c>
      <c r="BA30" s="44">
        <v>6010</v>
      </c>
      <c r="BB30" s="44">
        <v>2012</v>
      </c>
      <c r="BC30"/>
      <c r="BD30" s="69"/>
      <c r="BE30" s="70"/>
      <c r="BF30" s="71"/>
      <c r="BG30" s="60"/>
    </row>
    <row r="31" spans="1:59" x14ac:dyDescent="0.3">
      <c r="A31" s="44">
        <v>80</v>
      </c>
      <c r="B31" s="45" t="s">
        <v>278</v>
      </c>
      <c r="C31" s="44">
        <v>2012</v>
      </c>
      <c r="D31" s="59">
        <v>66.02</v>
      </c>
      <c r="E31" s="60">
        <v>2539230</v>
      </c>
      <c r="F31" s="60">
        <v>1863085</v>
      </c>
      <c r="G31" s="60">
        <v>4402315</v>
      </c>
      <c r="H31" s="60">
        <v>-2380576</v>
      </c>
      <c r="I31" s="60">
        <v>70964</v>
      </c>
      <c r="J31" s="60">
        <v>0</v>
      </c>
      <c r="K31" s="60">
        <v>-2287301</v>
      </c>
      <c r="L31" s="60">
        <v>6689616</v>
      </c>
      <c r="M31" s="60">
        <v>74066</v>
      </c>
      <c r="N31" s="60">
        <v>543488</v>
      </c>
      <c r="O31" s="60">
        <v>7307170</v>
      </c>
      <c r="P31" s="60">
        <v>3153229</v>
      </c>
      <c r="Q31" s="60">
        <v>787520</v>
      </c>
      <c r="R31" s="60">
        <v>477371</v>
      </c>
      <c r="S31" s="60">
        <v>428670</v>
      </c>
      <c r="T31" s="60">
        <v>183730</v>
      </c>
      <c r="U31" s="60">
        <v>534429</v>
      </c>
      <c r="V31" s="60">
        <v>703410</v>
      </c>
      <c r="W31" s="60">
        <v>3155</v>
      </c>
      <c r="X31" s="60">
        <v>56659</v>
      </c>
      <c r="Y31" s="60">
        <v>30996</v>
      </c>
      <c r="Z31" s="60">
        <v>113385</v>
      </c>
      <c r="AA31" s="60">
        <v>22311</v>
      </c>
      <c r="AB31" s="60">
        <v>128935</v>
      </c>
      <c r="AC31" s="60">
        <v>6601489</v>
      </c>
      <c r="AD31" s="60">
        <v>705681</v>
      </c>
      <c r="AE31" s="60">
        <v>67301</v>
      </c>
      <c r="AF31" s="60">
        <v>772982</v>
      </c>
      <c r="AG31" s="60">
        <v>0</v>
      </c>
      <c r="AH31" s="60">
        <v>0</v>
      </c>
      <c r="AI31" s="60">
        <v>772982</v>
      </c>
      <c r="AJ31" s="47"/>
      <c r="AK31" s="44">
        <v>80</v>
      </c>
      <c r="AL31" s="45" t="s">
        <v>278</v>
      </c>
      <c r="AM31" s="44">
        <v>2012</v>
      </c>
      <c r="AN31" s="13">
        <v>103</v>
      </c>
      <c r="AO31" s="13">
        <v>230</v>
      </c>
      <c r="AP31" s="13">
        <v>101</v>
      </c>
      <c r="AQ31" s="56">
        <v>1.0189999999999999</v>
      </c>
      <c r="AR31" s="13">
        <v>25</v>
      </c>
      <c r="AS31" s="13">
        <v>11</v>
      </c>
      <c r="AT31" s="13">
        <v>25</v>
      </c>
      <c r="AU31" s="13">
        <v>25</v>
      </c>
      <c r="AV31" s="13">
        <v>0</v>
      </c>
      <c r="AW31" s="13">
        <v>0</v>
      </c>
      <c r="AY31" s="44">
        <v>80</v>
      </c>
      <c r="AZ31" s="45" t="s">
        <v>278</v>
      </c>
      <c r="BA31" s="44">
        <v>6010</v>
      </c>
      <c r="BB31" s="44">
        <v>2012</v>
      </c>
      <c r="BC31">
        <v>0</v>
      </c>
      <c r="BD31" s="69"/>
      <c r="BE31" s="70"/>
      <c r="BF31" s="71"/>
      <c r="BG31" s="60"/>
    </row>
    <row r="32" spans="1:59" x14ac:dyDescent="0.3">
      <c r="A32" s="44">
        <v>81</v>
      </c>
      <c r="B32" s="45" t="s">
        <v>279</v>
      </c>
      <c r="C32" s="44">
        <v>2012</v>
      </c>
      <c r="D32" s="59">
        <v>1700.93</v>
      </c>
      <c r="E32" s="60">
        <v>814999142</v>
      </c>
      <c r="F32" s="60">
        <v>497455443</v>
      </c>
      <c r="G32" s="60">
        <v>1312454585</v>
      </c>
      <c r="H32" s="60">
        <v>844832957</v>
      </c>
      <c r="I32" s="60">
        <v>38633131</v>
      </c>
      <c r="J32" s="60">
        <v>6172351</v>
      </c>
      <c r="K32" s="60">
        <v>937990900</v>
      </c>
      <c r="L32" s="60">
        <v>374463685</v>
      </c>
      <c r="M32" s="60">
        <v>5995397</v>
      </c>
      <c r="N32" s="60">
        <v>0</v>
      </c>
      <c r="O32" s="60">
        <v>380459082</v>
      </c>
      <c r="P32" s="60">
        <v>128438013</v>
      </c>
      <c r="Q32" s="60">
        <v>39838121</v>
      </c>
      <c r="R32" s="60">
        <v>8445076</v>
      </c>
      <c r="S32" s="60">
        <v>41112693</v>
      </c>
      <c r="T32" s="60">
        <v>3979391</v>
      </c>
      <c r="U32" s="60">
        <v>12080028</v>
      </c>
      <c r="V32" s="60">
        <v>24713936</v>
      </c>
      <c r="W32" s="60">
        <v>5398265</v>
      </c>
      <c r="X32" s="60">
        <v>4011067</v>
      </c>
      <c r="Y32" s="60">
        <v>4286265</v>
      </c>
      <c r="Z32" s="60">
        <v>14990936</v>
      </c>
      <c r="AA32" s="60">
        <v>48352461</v>
      </c>
      <c r="AB32" s="60">
        <v>70142505</v>
      </c>
      <c r="AC32" s="60">
        <v>357436296</v>
      </c>
      <c r="AD32" s="60">
        <v>23022786</v>
      </c>
      <c r="AE32" s="60">
        <v>0</v>
      </c>
      <c r="AF32" s="60">
        <v>23022786</v>
      </c>
      <c r="AG32" s="60">
        <v>0</v>
      </c>
      <c r="AH32" s="60">
        <v>0</v>
      </c>
      <c r="AI32" s="60">
        <v>23022786</v>
      </c>
      <c r="AJ32" s="47"/>
      <c r="AK32" s="44">
        <v>81</v>
      </c>
      <c r="AL32" s="45" t="s">
        <v>279</v>
      </c>
      <c r="AM32" s="44">
        <v>2012</v>
      </c>
      <c r="AN32" s="13">
        <v>28945</v>
      </c>
      <c r="AO32" s="13">
        <v>113593</v>
      </c>
      <c r="AP32" s="13">
        <v>30199</v>
      </c>
      <c r="AQ32" s="56">
        <v>0.85440000000000005</v>
      </c>
      <c r="AR32" s="13">
        <v>70538</v>
      </c>
      <c r="AS32" s="13">
        <v>18753</v>
      </c>
      <c r="AT32" s="13">
        <v>286</v>
      </c>
      <c r="AU32" s="13">
        <v>265</v>
      </c>
      <c r="AV32" s="13">
        <v>0</v>
      </c>
      <c r="AW32" s="13">
        <v>0</v>
      </c>
      <c r="AY32" s="44">
        <v>81</v>
      </c>
      <c r="AZ32" s="45" t="s">
        <v>279</v>
      </c>
      <c r="BA32" s="44">
        <v>6010</v>
      </c>
      <c r="BB32" s="44">
        <v>2012</v>
      </c>
      <c r="BC32">
        <v>21130</v>
      </c>
      <c r="BD32" s="72"/>
      <c r="BE32" s="70"/>
      <c r="BF32" s="71"/>
      <c r="BG32" s="60"/>
    </row>
    <row r="33" spans="1:59" x14ac:dyDescent="0.3">
      <c r="A33" s="44">
        <v>82</v>
      </c>
      <c r="B33" s="45" t="s">
        <v>204</v>
      </c>
      <c r="C33" s="44">
        <v>2012</v>
      </c>
      <c r="D33" s="59">
        <v>76.91</v>
      </c>
      <c r="E33" s="60">
        <v>2591162</v>
      </c>
      <c r="F33" s="60">
        <v>3669128</v>
      </c>
      <c r="G33" s="60">
        <v>6260290</v>
      </c>
      <c r="H33" s="60">
        <v>393435</v>
      </c>
      <c r="I33" s="60">
        <v>30091</v>
      </c>
      <c r="J33" s="60">
        <v>174481</v>
      </c>
      <c r="K33" s="60">
        <v>692739</v>
      </c>
      <c r="L33" s="60">
        <v>5567551</v>
      </c>
      <c r="M33" s="60">
        <v>185536</v>
      </c>
      <c r="N33" s="60">
        <v>85624</v>
      </c>
      <c r="O33" s="60">
        <v>5838711</v>
      </c>
      <c r="P33" s="60">
        <v>3314579</v>
      </c>
      <c r="Q33" s="60">
        <v>905956</v>
      </c>
      <c r="R33" s="60">
        <v>420565</v>
      </c>
      <c r="S33" s="60">
        <v>477773</v>
      </c>
      <c r="T33" s="60">
        <v>153385</v>
      </c>
      <c r="U33" s="60">
        <v>94399</v>
      </c>
      <c r="V33" s="60">
        <v>123184</v>
      </c>
      <c r="W33" s="60">
        <v>31115</v>
      </c>
      <c r="X33" s="60">
        <v>89197</v>
      </c>
      <c r="Y33" s="60">
        <v>37454</v>
      </c>
      <c r="Z33" s="60">
        <v>4244</v>
      </c>
      <c r="AA33" s="60">
        <v>94732</v>
      </c>
      <c r="AB33" s="60">
        <v>157470</v>
      </c>
      <c r="AC33" s="60">
        <v>5809321</v>
      </c>
      <c r="AD33" s="60">
        <v>29390</v>
      </c>
      <c r="AE33" s="60">
        <v>76652</v>
      </c>
      <c r="AF33" s="60">
        <v>106042</v>
      </c>
      <c r="AG33" s="60">
        <v>0</v>
      </c>
      <c r="AH33" s="60">
        <v>0</v>
      </c>
      <c r="AI33" s="60">
        <v>106042</v>
      </c>
      <c r="AJ33" s="47"/>
      <c r="AK33" s="44">
        <v>82</v>
      </c>
      <c r="AL33" s="45" t="s">
        <v>204</v>
      </c>
      <c r="AM33" s="44">
        <v>2012</v>
      </c>
      <c r="AN33" s="13">
        <v>130</v>
      </c>
      <c r="AO33" s="13">
        <v>508</v>
      </c>
      <c r="AP33" s="13">
        <v>190</v>
      </c>
      <c r="AQ33" s="56">
        <v>0.68769999999999998</v>
      </c>
      <c r="AR33" s="13">
        <v>75</v>
      </c>
      <c r="AS33" s="13">
        <v>28</v>
      </c>
      <c r="AT33" s="13">
        <v>45</v>
      </c>
      <c r="AU33" s="13">
        <v>25</v>
      </c>
      <c r="AV33" s="13">
        <v>0</v>
      </c>
      <c r="AW33" s="13">
        <v>0</v>
      </c>
      <c r="AY33" s="44">
        <v>82</v>
      </c>
      <c r="AZ33" s="45" t="s">
        <v>204</v>
      </c>
      <c r="BA33" s="44">
        <v>6010</v>
      </c>
      <c r="BB33" s="44">
        <v>2012</v>
      </c>
      <c r="BC33">
        <v>0</v>
      </c>
      <c r="BD33" s="72"/>
      <c r="BE33" s="70"/>
      <c r="BF33" s="71"/>
      <c r="BG33" s="60"/>
    </row>
    <row r="34" spans="1:59" x14ac:dyDescent="0.3">
      <c r="A34" s="44">
        <v>84</v>
      </c>
      <c r="B34" s="45" t="s">
        <v>245</v>
      </c>
      <c r="C34" s="44">
        <v>2012</v>
      </c>
      <c r="D34" s="59">
        <v>2535.11</v>
      </c>
      <c r="E34" s="60">
        <v>1031009601</v>
      </c>
      <c r="F34" s="60">
        <v>611393573</v>
      </c>
      <c r="G34" s="60">
        <v>1642403174</v>
      </c>
      <c r="H34" s="60">
        <v>1024082342</v>
      </c>
      <c r="I34" s="60">
        <v>68196442</v>
      </c>
      <c r="J34" s="60">
        <v>0</v>
      </c>
      <c r="K34" s="60">
        <v>1122509450</v>
      </c>
      <c r="L34" s="60">
        <v>519893724</v>
      </c>
      <c r="M34" s="60">
        <v>31184079</v>
      </c>
      <c r="N34" s="60">
        <v>0</v>
      </c>
      <c r="O34" s="60">
        <v>551077803</v>
      </c>
      <c r="P34" s="60">
        <v>188293438</v>
      </c>
      <c r="Q34" s="60">
        <v>56076732</v>
      </c>
      <c r="R34" s="60">
        <v>19025221</v>
      </c>
      <c r="S34" s="60">
        <v>77967984</v>
      </c>
      <c r="T34" s="60">
        <v>5730048</v>
      </c>
      <c r="U34" s="60">
        <v>109964220</v>
      </c>
      <c r="V34" s="60">
        <v>39189822</v>
      </c>
      <c r="W34" s="60">
        <v>6752338</v>
      </c>
      <c r="X34" s="60">
        <v>2930363</v>
      </c>
      <c r="Y34" s="60">
        <v>17927603</v>
      </c>
      <c r="Z34" s="60">
        <v>19588753</v>
      </c>
      <c r="AA34" s="60">
        <v>30230666</v>
      </c>
      <c r="AB34" s="60">
        <v>3759918</v>
      </c>
      <c r="AC34" s="60">
        <v>547206440</v>
      </c>
      <c r="AD34" s="60">
        <v>3871363</v>
      </c>
      <c r="AE34" s="60">
        <v>383352</v>
      </c>
      <c r="AF34" s="60">
        <v>4254715</v>
      </c>
      <c r="AG34" s="60">
        <v>0</v>
      </c>
      <c r="AH34" s="60">
        <v>0</v>
      </c>
      <c r="AI34" s="60">
        <v>4254715</v>
      </c>
      <c r="AJ34" s="47"/>
      <c r="AK34" s="44">
        <v>84</v>
      </c>
      <c r="AL34" s="45" t="s">
        <v>245</v>
      </c>
      <c r="AM34" s="44">
        <v>2012</v>
      </c>
      <c r="AN34" s="13">
        <v>75807</v>
      </c>
      <c r="AO34" s="13">
        <v>187639</v>
      </c>
      <c r="AP34" s="13">
        <v>71807</v>
      </c>
      <c r="AQ34" s="56">
        <v>0.96730000000000005</v>
      </c>
      <c r="AR34" s="13">
        <v>117185</v>
      </c>
      <c r="AS34" s="13">
        <v>44845</v>
      </c>
      <c r="AT34" s="13">
        <v>478</v>
      </c>
      <c r="AU34" s="13">
        <v>478</v>
      </c>
      <c r="AV34" s="13">
        <v>0</v>
      </c>
      <c r="AW34" s="13">
        <v>0</v>
      </c>
      <c r="AY34" s="44">
        <v>84</v>
      </c>
      <c r="AZ34" s="45" t="s">
        <v>245</v>
      </c>
      <c r="BA34" s="44">
        <v>6010</v>
      </c>
      <c r="BB34" s="44">
        <v>2012</v>
      </c>
      <c r="BC34">
        <v>19090</v>
      </c>
      <c r="BD34" s="69"/>
      <c r="BE34" s="73"/>
      <c r="BF34" s="71"/>
      <c r="BG34" s="60"/>
    </row>
    <row r="35" spans="1:59" x14ac:dyDescent="0.3">
      <c r="A35" s="44">
        <v>85</v>
      </c>
      <c r="B35" s="45" t="s">
        <v>259</v>
      </c>
      <c r="C35" s="44">
        <v>2012</v>
      </c>
      <c r="D35" s="59">
        <v>385.66</v>
      </c>
      <c r="E35" s="60">
        <v>28974957</v>
      </c>
      <c r="F35" s="60">
        <v>109795869</v>
      </c>
      <c r="G35" s="60">
        <v>138770826</v>
      </c>
      <c r="H35" s="60">
        <v>58661927</v>
      </c>
      <c r="I35" s="60">
        <v>7289647</v>
      </c>
      <c r="J35" s="60">
        <v>200801</v>
      </c>
      <c r="K35" s="60">
        <v>70833985</v>
      </c>
      <c r="L35" s="60">
        <v>67936841</v>
      </c>
      <c r="M35" s="60">
        <v>1404759</v>
      </c>
      <c r="N35" s="60">
        <v>176740</v>
      </c>
      <c r="O35" s="60">
        <v>69518340</v>
      </c>
      <c r="P35" s="60">
        <v>30933969</v>
      </c>
      <c r="Q35" s="60">
        <v>8486676</v>
      </c>
      <c r="R35" s="60">
        <v>4176366</v>
      </c>
      <c r="S35" s="60">
        <v>8608652</v>
      </c>
      <c r="T35" s="60">
        <v>901532</v>
      </c>
      <c r="U35" s="60">
        <v>4500771</v>
      </c>
      <c r="V35" s="60">
        <v>1967070</v>
      </c>
      <c r="W35" s="60">
        <v>1454612</v>
      </c>
      <c r="X35" s="60">
        <v>870304</v>
      </c>
      <c r="Y35" s="60">
        <v>579690</v>
      </c>
      <c r="Z35" s="60">
        <v>415953</v>
      </c>
      <c r="AA35" s="60">
        <v>4681610</v>
      </c>
      <c r="AB35" s="60">
        <v>1754526</v>
      </c>
      <c r="AC35" s="60">
        <v>64650121</v>
      </c>
      <c r="AD35" s="60">
        <v>4868219</v>
      </c>
      <c r="AE35" s="60">
        <v>1049139</v>
      </c>
      <c r="AF35" s="60">
        <v>5917358</v>
      </c>
      <c r="AG35" s="60">
        <v>0</v>
      </c>
      <c r="AH35" s="60">
        <v>0</v>
      </c>
      <c r="AI35" s="60">
        <v>5917358</v>
      </c>
      <c r="AJ35" s="47"/>
      <c r="AK35" s="44">
        <v>85</v>
      </c>
      <c r="AL35" s="45" t="s">
        <v>259</v>
      </c>
      <c r="AM35" s="44">
        <v>2012</v>
      </c>
      <c r="AN35" s="13">
        <v>4691</v>
      </c>
      <c r="AO35" s="13">
        <v>17733</v>
      </c>
      <c r="AP35" s="13">
        <v>5012</v>
      </c>
      <c r="AQ35" s="56">
        <v>0.86719999999999997</v>
      </c>
      <c r="AR35" s="13">
        <v>3524</v>
      </c>
      <c r="AS35" s="13">
        <v>996</v>
      </c>
      <c r="AT35" s="13">
        <v>25</v>
      </c>
      <c r="AU35" s="13">
        <v>25</v>
      </c>
      <c r="AV35" s="13">
        <v>0</v>
      </c>
      <c r="AW35" s="13">
        <v>0</v>
      </c>
      <c r="AY35" s="44">
        <v>85</v>
      </c>
      <c r="AZ35" s="45" t="s">
        <v>259</v>
      </c>
      <c r="BA35" s="44">
        <v>6010</v>
      </c>
      <c r="BB35" s="44">
        <v>2012</v>
      </c>
      <c r="BC35">
        <v>589</v>
      </c>
      <c r="BD35" s="69"/>
      <c r="BE35" s="70"/>
      <c r="BF35" s="71"/>
      <c r="BG35" s="60"/>
    </row>
    <row r="36" spans="1:59" x14ac:dyDescent="0.3">
      <c r="A36" s="44">
        <v>96</v>
      </c>
      <c r="B36" s="45" t="s">
        <v>219</v>
      </c>
      <c r="C36" s="44">
        <v>2012</v>
      </c>
      <c r="D36" s="59">
        <v>125.36</v>
      </c>
      <c r="E36" s="60">
        <v>5669431</v>
      </c>
      <c r="F36" s="60">
        <v>19678138</v>
      </c>
      <c r="G36" s="60">
        <v>25347569</v>
      </c>
      <c r="H36" s="60">
        <v>7306584</v>
      </c>
      <c r="I36" s="60">
        <v>108427</v>
      </c>
      <c r="J36" s="60">
        <v>373650</v>
      </c>
      <c r="K36" s="60">
        <v>9185785</v>
      </c>
      <c r="L36" s="60">
        <v>16161784</v>
      </c>
      <c r="M36" s="60">
        <v>2023879</v>
      </c>
      <c r="N36" s="60">
        <v>1017478</v>
      </c>
      <c r="O36" s="60">
        <v>19203141</v>
      </c>
      <c r="P36" s="60">
        <v>8710035</v>
      </c>
      <c r="Q36" s="60">
        <v>2015035</v>
      </c>
      <c r="R36" s="60">
        <v>990166</v>
      </c>
      <c r="S36" s="60">
        <v>1095186</v>
      </c>
      <c r="T36" s="60">
        <v>289474</v>
      </c>
      <c r="U36" s="60">
        <v>1871700</v>
      </c>
      <c r="V36" s="60">
        <v>1974149</v>
      </c>
      <c r="W36" s="60">
        <v>47425</v>
      </c>
      <c r="X36" s="60">
        <v>266098</v>
      </c>
      <c r="Y36" s="60">
        <v>115597</v>
      </c>
      <c r="Z36" s="60">
        <v>1089404</v>
      </c>
      <c r="AA36" s="60">
        <v>1397124</v>
      </c>
      <c r="AB36" s="60">
        <v>175069</v>
      </c>
      <c r="AC36" s="60">
        <v>18639338</v>
      </c>
      <c r="AD36" s="60">
        <v>563803</v>
      </c>
      <c r="AE36" s="60">
        <v>217067</v>
      </c>
      <c r="AF36" s="60">
        <v>780870</v>
      </c>
      <c r="AG36" s="60">
        <v>0</v>
      </c>
      <c r="AH36" s="60">
        <v>0</v>
      </c>
      <c r="AI36" s="60">
        <v>780870</v>
      </c>
      <c r="AJ36" s="47"/>
      <c r="AK36" s="44">
        <v>96</v>
      </c>
      <c r="AL36" s="45" t="s">
        <v>219</v>
      </c>
      <c r="AM36" s="44">
        <v>2012</v>
      </c>
      <c r="AN36" s="13">
        <v>1282</v>
      </c>
      <c r="AO36" s="13">
        <v>6003</v>
      </c>
      <c r="AP36" s="13">
        <v>2106</v>
      </c>
      <c r="AQ36" s="56">
        <v>0.57120000000000004</v>
      </c>
      <c r="AR36" s="13">
        <v>861</v>
      </c>
      <c r="AS36" s="13">
        <v>302</v>
      </c>
      <c r="AT36" s="13">
        <v>32</v>
      </c>
      <c r="AU36" s="13">
        <v>25</v>
      </c>
      <c r="AV36" s="13">
        <v>6</v>
      </c>
      <c r="AW36" s="13">
        <v>0</v>
      </c>
      <c r="AY36" s="44">
        <v>96</v>
      </c>
      <c r="AZ36" s="45" t="s">
        <v>219</v>
      </c>
      <c r="BA36" s="44">
        <v>6010</v>
      </c>
      <c r="BB36" s="44">
        <v>2012</v>
      </c>
      <c r="BC36">
        <v>14</v>
      </c>
      <c r="BD36" s="69"/>
      <c r="BE36" s="70"/>
      <c r="BF36" s="71"/>
      <c r="BG36" s="60"/>
    </row>
    <row r="37" spans="1:59" x14ac:dyDescent="0.3">
      <c r="A37" s="44">
        <v>102</v>
      </c>
      <c r="B37" s="45" t="s">
        <v>246</v>
      </c>
      <c r="C37" s="44">
        <v>2012</v>
      </c>
      <c r="D37" s="59">
        <v>609.20000000000005</v>
      </c>
      <c r="E37" s="60">
        <v>316788727</v>
      </c>
      <c r="F37" s="60">
        <v>209610107</v>
      </c>
      <c r="G37" s="60">
        <v>526398834</v>
      </c>
      <c r="H37" s="60">
        <v>260974825</v>
      </c>
      <c r="I37" s="60">
        <v>8107433</v>
      </c>
      <c r="J37" s="60">
        <v>126351467</v>
      </c>
      <c r="K37" s="60">
        <v>404180339</v>
      </c>
      <c r="L37" s="60">
        <v>122218495</v>
      </c>
      <c r="M37" s="60">
        <v>660549</v>
      </c>
      <c r="N37" s="60">
        <v>0</v>
      </c>
      <c r="O37" s="60">
        <v>122879044</v>
      </c>
      <c r="P37" s="60">
        <v>41058306</v>
      </c>
      <c r="Q37" s="60">
        <v>11469852</v>
      </c>
      <c r="R37" s="60">
        <v>114245</v>
      </c>
      <c r="S37" s="60">
        <v>22561031</v>
      </c>
      <c r="T37" s="60">
        <v>1157784</v>
      </c>
      <c r="U37" s="60">
        <v>11535017</v>
      </c>
      <c r="V37" s="60">
        <v>5320386</v>
      </c>
      <c r="W37" s="60">
        <v>2230209</v>
      </c>
      <c r="X37" s="60">
        <v>3874345</v>
      </c>
      <c r="Y37" s="60">
        <v>1716753</v>
      </c>
      <c r="Z37" s="60">
        <v>143385</v>
      </c>
      <c r="AA37" s="60">
        <v>8746614</v>
      </c>
      <c r="AB37" s="60">
        <v>9590865</v>
      </c>
      <c r="AC37" s="60">
        <v>110772178</v>
      </c>
      <c r="AD37" s="60">
        <v>12106866</v>
      </c>
      <c r="AE37" s="60">
        <v>0</v>
      </c>
      <c r="AF37" s="60">
        <v>12106866</v>
      </c>
      <c r="AG37" s="60">
        <v>0</v>
      </c>
      <c r="AH37" s="60">
        <v>0</v>
      </c>
      <c r="AI37" s="60">
        <v>12106866</v>
      </c>
      <c r="AJ37" s="47"/>
      <c r="AK37" s="44">
        <v>102</v>
      </c>
      <c r="AL37" s="45" t="s">
        <v>246</v>
      </c>
      <c r="AM37" s="44">
        <v>2012</v>
      </c>
      <c r="AN37" s="13">
        <v>13611</v>
      </c>
      <c r="AO37" s="13">
        <v>44136</v>
      </c>
      <c r="AP37" s="13">
        <v>10148</v>
      </c>
      <c r="AQ37" s="56">
        <v>1.3412999999999999</v>
      </c>
      <c r="AR37" s="13">
        <v>26561</v>
      </c>
      <c r="AS37" s="13">
        <v>6107</v>
      </c>
      <c r="AT37" s="13">
        <v>214</v>
      </c>
      <c r="AU37" s="13">
        <v>137</v>
      </c>
      <c r="AV37" s="13">
        <v>0</v>
      </c>
      <c r="AW37" s="13">
        <v>0</v>
      </c>
      <c r="AY37" s="44">
        <v>102</v>
      </c>
      <c r="AZ37" s="45" t="s">
        <v>246</v>
      </c>
      <c r="BA37" s="44">
        <v>6010</v>
      </c>
      <c r="BB37" s="44">
        <v>2012</v>
      </c>
      <c r="BC37">
        <v>2471</v>
      </c>
      <c r="BD37" s="69"/>
      <c r="BE37" s="70"/>
      <c r="BF37" s="71"/>
      <c r="BG37" s="60"/>
    </row>
    <row r="38" spans="1:59" x14ac:dyDescent="0.3">
      <c r="A38" s="44">
        <v>104</v>
      </c>
      <c r="B38" s="45" t="s">
        <v>222</v>
      </c>
      <c r="C38" s="44">
        <v>2012</v>
      </c>
      <c r="D38" s="59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47"/>
      <c r="AK38" s="44">
        <v>104</v>
      </c>
      <c r="AL38" s="45" t="s">
        <v>222</v>
      </c>
      <c r="AM38" s="44"/>
      <c r="AN38" s="13"/>
      <c r="AO38" s="13"/>
      <c r="AP38" s="13"/>
      <c r="AQ38" s="56"/>
      <c r="AR38" s="13"/>
      <c r="AS38" s="13"/>
      <c r="AT38" s="13"/>
      <c r="AU38" s="13"/>
      <c r="AV38" s="13"/>
      <c r="AW38" s="13"/>
      <c r="AY38" s="44">
        <v>104</v>
      </c>
      <c r="AZ38" s="45" t="s">
        <v>222</v>
      </c>
      <c r="BA38" s="44">
        <v>6010</v>
      </c>
      <c r="BB38" s="44">
        <v>2012</v>
      </c>
      <c r="BC38"/>
      <c r="BD38" s="69"/>
      <c r="BE38" s="70"/>
      <c r="BF38" s="71"/>
      <c r="BG38" s="60"/>
    </row>
    <row r="39" spans="1:59" x14ac:dyDescent="0.3">
      <c r="A39" s="44">
        <v>106</v>
      </c>
      <c r="B39" s="45" t="s">
        <v>198</v>
      </c>
      <c r="C39" s="44">
        <v>2012</v>
      </c>
      <c r="D39" s="59">
        <v>277.75</v>
      </c>
      <c r="E39" s="60">
        <v>32462345</v>
      </c>
      <c r="F39" s="60">
        <v>57172160</v>
      </c>
      <c r="G39" s="60">
        <v>89634505</v>
      </c>
      <c r="H39" s="60">
        <v>39916287</v>
      </c>
      <c r="I39" s="60">
        <v>1635237</v>
      </c>
      <c r="J39" s="60">
        <v>428196</v>
      </c>
      <c r="K39" s="60">
        <v>47521430</v>
      </c>
      <c r="L39" s="60">
        <v>42113075</v>
      </c>
      <c r="M39" s="60">
        <v>521406</v>
      </c>
      <c r="N39" s="60">
        <v>1399145</v>
      </c>
      <c r="O39" s="60">
        <v>44033626</v>
      </c>
      <c r="P39" s="60">
        <v>18783097</v>
      </c>
      <c r="Q39" s="60">
        <v>4231520</v>
      </c>
      <c r="R39" s="60">
        <v>501264</v>
      </c>
      <c r="S39" s="60">
        <v>5632909</v>
      </c>
      <c r="T39" s="60">
        <v>585983</v>
      </c>
      <c r="U39" s="60">
        <v>5221444</v>
      </c>
      <c r="V39" s="60">
        <v>4276766</v>
      </c>
      <c r="W39" s="60">
        <v>330183</v>
      </c>
      <c r="X39" s="60">
        <v>453447</v>
      </c>
      <c r="Y39" s="60">
        <v>452248</v>
      </c>
      <c r="Z39" s="60">
        <v>609768</v>
      </c>
      <c r="AA39" s="60">
        <v>5541710</v>
      </c>
      <c r="AB39" s="60">
        <v>340245</v>
      </c>
      <c r="AC39" s="60">
        <v>41418874</v>
      </c>
      <c r="AD39" s="60">
        <v>2614752</v>
      </c>
      <c r="AE39" s="60">
        <v>422485</v>
      </c>
      <c r="AF39" s="60">
        <v>3037237</v>
      </c>
      <c r="AG39" s="60">
        <v>0</v>
      </c>
      <c r="AH39" s="60">
        <v>0</v>
      </c>
      <c r="AI39" s="60">
        <v>3037237</v>
      </c>
      <c r="AJ39" s="47"/>
      <c r="AK39" s="44">
        <v>106</v>
      </c>
      <c r="AL39" s="45" t="s">
        <v>198</v>
      </c>
      <c r="AM39" s="44">
        <v>2012</v>
      </c>
      <c r="AN39" s="13">
        <v>4364</v>
      </c>
      <c r="AO39" s="13">
        <v>13836</v>
      </c>
      <c r="AP39" s="13">
        <v>4862</v>
      </c>
      <c r="AQ39" s="56">
        <v>0.79669999999999996</v>
      </c>
      <c r="AR39" s="13">
        <v>5011</v>
      </c>
      <c r="AS39" s="13">
        <v>1761</v>
      </c>
      <c r="AT39" s="13">
        <v>48</v>
      </c>
      <c r="AU39" s="13">
        <v>48</v>
      </c>
      <c r="AV39" s="13">
        <v>0</v>
      </c>
      <c r="AW39" s="13">
        <v>0</v>
      </c>
      <c r="AY39" s="44">
        <v>106</v>
      </c>
      <c r="AZ39" s="45" t="s">
        <v>198</v>
      </c>
      <c r="BA39" s="44">
        <v>6010</v>
      </c>
      <c r="BB39" s="44">
        <v>2012</v>
      </c>
      <c r="BC39">
        <v>570</v>
      </c>
      <c r="BD39" s="69"/>
      <c r="BE39" s="70"/>
      <c r="BF39" s="71"/>
      <c r="BG39" s="60"/>
    </row>
    <row r="40" spans="1:59" x14ac:dyDescent="0.3">
      <c r="A40" s="44">
        <v>107</v>
      </c>
      <c r="B40" s="45" t="s">
        <v>214</v>
      </c>
      <c r="C40" s="44">
        <v>2012</v>
      </c>
      <c r="D40" s="59">
        <v>204.42</v>
      </c>
      <c r="E40" s="60">
        <v>6564511</v>
      </c>
      <c r="F40" s="60">
        <v>27294138</v>
      </c>
      <c r="G40" s="60">
        <v>33858649</v>
      </c>
      <c r="H40" s="60">
        <v>12736021</v>
      </c>
      <c r="I40" s="60">
        <v>1049348</v>
      </c>
      <c r="J40" s="60">
        <v>966665</v>
      </c>
      <c r="K40" s="60">
        <v>15718699</v>
      </c>
      <c r="L40" s="60">
        <v>18139950</v>
      </c>
      <c r="M40" s="60">
        <v>953220</v>
      </c>
      <c r="N40" s="60">
        <v>1265066</v>
      </c>
      <c r="O40" s="60">
        <v>20358236</v>
      </c>
      <c r="P40" s="60">
        <v>9262878</v>
      </c>
      <c r="Q40" s="60">
        <v>2377567</v>
      </c>
      <c r="R40" s="60">
        <v>2134365</v>
      </c>
      <c r="S40" s="60">
        <v>1861911</v>
      </c>
      <c r="T40" s="60">
        <v>467897</v>
      </c>
      <c r="U40" s="60">
        <v>1577092</v>
      </c>
      <c r="V40" s="60">
        <v>1221049</v>
      </c>
      <c r="W40" s="60">
        <v>325549</v>
      </c>
      <c r="X40" s="60">
        <v>175048</v>
      </c>
      <c r="Y40" s="60">
        <v>163991</v>
      </c>
      <c r="Z40" s="60">
        <v>669618</v>
      </c>
      <c r="AA40" s="60">
        <v>966665</v>
      </c>
      <c r="AB40" s="60">
        <v>261510</v>
      </c>
      <c r="AC40" s="60">
        <v>20498475</v>
      </c>
      <c r="AD40" s="60">
        <v>-140239</v>
      </c>
      <c r="AE40" s="60">
        <v>616879</v>
      </c>
      <c r="AF40" s="60">
        <v>476640</v>
      </c>
      <c r="AG40" s="60">
        <v>0</v>
      </c>
      <c r="AH40" s="60">
        <v>0</v>
      </c>
      <c r="AI40" s="60">
        <v>476640</v>
      </c>
      <c r="AJ40" s="47"/>
      <c r="AK40" s="44">
        <v>107</v>
      </c>
      <c r="AL40" s="45" t="s">
        <v>214</v>
      </c>
      <c r="AM40" s="44">
        <v>2012</v>
      </c>
      <c r="AN40" s="13">
        <v>2329</v>
      </c>
      <c r="AO40" s="13">
        <v>7157</v>
      </c>
      <c r="AP40" s="13">
        <v>2997</v>
      </c>
      <c r="AQ40" s="56">
        <v>0.64259999999999995</v>
      </c>
      <c r="AR40" s="13">
        <v>1163</v>
      </c>
      <c r="AS40" s="13">
        <v>487</v>
      </c>
      <c r="AT40" s="13">
        <v>27</v>
      </c>
      <c r="AU40" s="13">
        <v>25</v>
      </c>
      <c r="AV40" s="13">
        <v>0</v>
      </c>
      <c r="AW40" s="13">
        <v>0</v>
      </c>
      <c r="AY40" s="44">
        <v>107</v>
      </c>
      <c r="AZ40" s="45" t="s">
        <v>214</v>
      </c>
      <c r="BA40" s="44">
        <v>6010</v>
      </c>
      <c r="BB40" s="44">
        <v>2012</v>
      </c>
      <c r="BC40">
        <v>0</v>
      </c>
      <c r="BD40" s="75"/>
      <c r="BE40" s="73"/>
      <c r="BF40" s="71"/>
      <c r="BG40" s="60"/>
    </row>
    <row r="41" spans="1:59" x14ac:dyDescent="0.3">
      <c r="A41" s="44">
        <v>108</v>
      </c>
      <c r="B41" s="45" t="s">
        <v>221</v>
      </c>
      <c r="C41" s="44">
        <v>2012</v>
      </c>
      <c r="D41" s="59">
        <v>378.56</v>
      </c>
      <c r="E41" s="60">
        <v>30848523</v>
      </c>
      <c r="F41" s="60">
        <v>76154739</v>
      </c>
      <c r="G41" s="60">
        <v>107003262</v>
      </c>
      <c r="H41" s="60">
        <v>46996656</v>
      </c>
      <c r="I41" s="60">
        <v>1586230</v>
      </c>
      <c r="J41" s="60">
        <v>354544</v>
      </c>
      <c r="K41" s="60">
        <v>50813538</v>
      </c>
      <c r="L41" s="60">
        <v>56189724</v>
      </c>
      <c r="M41" s="60">
        <v>1412854</v>
      </c>
      <c r="N41" s="60">
        <v>0</v>
      </c>
      <c r="O41" s="60">
        <v>57602578</v>
      </c>
      <c r="P41" s="60">
        <v>21383167</v>
      </c>
      <c r="Q41" s="60">
        <v>4825086</v>
      </c>
      <c r="R41" s="60">
        <v>5422057</v>
      </c>
      <c r="S41" s="60">
        <v>12146103</v>
      </c>
      <c r="T41" s="60">
        <v>1374469</v>
      </c>
      <c r="U41" s="60">
        <v>5397319</v>
      </c>
      <c r="V41" s="60">
        <v>2593144</v>
      </c>
      <c r="W41" s="60">
        <v>637325</v>
      </c>
      <c r="X41" s="60">
        <v>516158</v>
      </c>
      <c r="Y41" s="60">
        <v>556996</v>
      </c>
      <c r="Z41" s="60">
        <v>450373</v>
      </c>
      <c r="AA41" s="60">
        <v>1876108</v>
      </c>
      <c r="AB41" s="60">
        <v>1231129</v>
      </c>
      <c r="AC41" s="60">
        <v>56533326</v>
      </c>
      <c r="AD41" s="60">
        <v>1069252</v>
      </c>
      <c r="AE41" s="60">
        <v>576661</v>
      </c>
      <c r="AF41" s="60">
        <v>1645913</v>
      </c>
      <c r="AG41" s="60">
        <v>0</v>
      </c>
      <c r="AH41" s="60">
        <v>0</v>
      </c>
      <c r="AI41" s="60">
        <v>1645913</v>
      </c>
      <c r="AJ41" s="47"/>
      <c r="AK41" s="44">
        <v>108</v>
      </c>
      <c r="AL41" s="45" t="s">
        <v>221</v>
      </c>
      <c r="AM41" s="44">
        <v>2012</v>
      </c>
      <c r="AN41" s="13">
        <v>5258</v>
      </c>
      <c r="AO41" s="13">
        <v>16569</v>
      </c>
      <c r="AP41" s="13">
        <v>4319</v>
      </c>
      <c r="AQ41" s="56">
        <v>1.2175</v>
      </c>
      <c r="AR41" s="13">
        <v>4531</v>
      </c>
      <c r="AS41" s="13">
        <v>1181</v>
      </c>
      <c r="AT41" s="13">
        <v>61</v>
      </c>
      <c r="AU41" s="13">
        <v>25</v>
      </c>
      <c r="AV41" s="13">
        <v>0</v>
      </c>
      <c r="AW41" s="13">
        <v>0</v>
      </c>
      <c r="AY41" s="44">
        <v>108</v>
      </c>
      <c r="AZ41" s="45" t="s">
        <v>221</v>
      </c>
      <c r="BA41" s="44">
        <v>6010</v>
      </c>
      <c r="BB41" s="44">
        <v>2012</v>
      </c>
      <c r="BC41">
        <v>1431</v>
      </c>
      <c r="BD41" s="75"/>
      <c r="BE41" s="73"/>
      <c r="BF41" s="71"/>
      <c r="BG41" s="60"/>
    </row>
    <row r="42" spans="1:59" x14ac:dyDescent="0.3">
      <c r="A42" s="44">
        <v>111</v>
      </c>
      <c r="B42" s="45" t="s">
        <v>280</v>
      </c>
      <c r="C42" s="44">
        <v>2012</v>
      </c>
      <c r="D42" s="59">
        <v>34.86</v>
      </c>
      <c r="E42" s="60">
        <v>782902</v>
      </c>
      <c r="F42" s="60">
        <v>4029567</v>
      </c>
      <c r="G42" s="60">
        <v>4812469</v>
      </c>
      <c r="H42" s="60">
        <v>156021</v>
      </c>
      <c r="I42" s="60">
        <v>81250</v>
      </c>
      <c r="J42" s="60">
        <v>141414</v>
      </c>
      <c r="K42" s="60">
        <v>780030</v>
      </c>
      <c r="L42" s="60">
        <v>4032439</v>
      </c>
      <c r="M42" s="60">
        <v>102463</v>
      </c>
      <c r="N42" s="60">
        <v>581026</v>
      </c>
      <c r="O42" s="60">
        <v>4715928</v>
      </c>
      <c r="P42" s="60">
        <v>2203624</v>
      </c>
      <c r="Q42" s="60">
        <v>497008</v>
      </c>
      <c r="R42" s="60">
        <v>1108673</v>
      </c>
      <c r="S42" s="60">
        <v>297968</v>
      </c>
      <c r="T42" s="60">
        <v>137615</v>
      </c>
      <c r="U42" s="60">
        <v>595570</v>
      </c>
      <c r="V42" s="60">
        <v>159532</v>
      </c>
      <c r="W42" s="60">
        <v>21572</v>
      </c>
      <c r="X42" s="60">
        <v>60325</v>
      </c>
      <c r="Y42" s="60">
        <v>24169</v>
      </c>
      <c r="Z42" s="60">
        <v>180</v>
      </c>
      <c r="AA42" s="60">
        <v>401345</v>
      </c>
      <c r="AB42" s="60">
        <v>327769</v>
      </c>
      <c r="AC42" s="60">
        <v>5434005</v>
      </c>
      <c r="AD42" s="60">
        <v>-718077</v>
      </c>
      <c r="AE42" s="60">
        <v>-57595</v>
      </c>
      <c r="AF42" s="60">
        <v>-775672</v>
      </c>
      <c r="AG42" s="60">
        <v>0</v>
      </c>
      <c r="AH42" s="60">
        <v>0</v>
      </c>
      <c r="AI42" s="60">
        <v>-775672</v>
      </c>
      <c r="AJ42" s="47"/>
      <c r="AK42" s="44">
        <v>111</v>
      </c>
      <c r="AL42" s="45" t="s">
        <v>280</v>
      </c>
      <c r="AM42" s="44">
        <v>2012</v>
      </c>
      <c r="AN42" s="13">
        <v>285</v>
      </c>
      <c r="AO42" s="13">
        <v>891</v>
      </c>
      <c r="AP42" s="13">
        <v>366</v>
      </c>
      <c r="AQ42" s="56">
        <v>0.77690000000000003</v>
      </c>
      <c r="AR42" s="13">
        <v>107</v>
      </c>
      <c r="AS42" s="13">
        <v>44</v>
      </c>
      <c r="AT42" s="13">
        <v>20</v>
      </c>
      <c r="AU42" s="13">
        <v>8</v>
      </c>
      <c r="AV42" s="13">
        <v>0</v>
      </c>
      <c r="AW42" s="13">
        <v>0</v>
      </c>
      <c r="AY42" s="44">
        <v>111</v>
      </c>
      <c r="AZ42" s="45" t="s">
        <v>280</v>
      </c>
      <c r="BA42" s="44">
        <v>6010</v>
      </c>
      <c r="BB42" s="44">
        <v>2012</v>
      </c>
      <c r="BC42">
        <v>0</v>
      </c>
      <c r="BD42" s="69"/>
      <c r="BE42" s="70"/>
      <c r="BF42" s="71"/>
      <c r="BG42" s="60"/>
    </row>
    <row r="43" spans="1:59" x14ac:dyDescent="0.3">
      <c r="A43" s="44">
        <v>125</v>
      </c>
      <c r="B43" s="45" t="s">
        <v>216</v>
      </c>
      <c r="C43" s="44">
        <v>2012</v>
      </c>
      <c r="D43" s="59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47"/>
      <c r="AK43" s="44">
        <v>125</v>
      </c>
      <c r="AL43" s="45" t="s">
        <v>216</v>
      </c>
      <c r="AM43" s="44"/>
      <c r="AN43" s="13"/>
      <c r="AO43" s="13"/>
      <c r="AP43" s="13"/>
      <c r="AQ43" s="56"/>
      <c r="AR43" s="13"/>
      <c r="AS43" s="13"/>
      <c r="AT43" s="13"/>
      <c r="AU43" s="13"/>
      <c r="AV43" s="13"/>
      <c r="AW43" s="13"/>
      <c r="AY43" s="44">
        <v>125</v>
      </c>
      <c r="AZ43" s="45" t="s">
        <v>216</v>
      </c>
      <c r="BA43" s="44">
        <v>6010</v>
      </c>
      <c r="BB43" s="44">
        <v>2012</v>
      </c>
      <c r="BC43"/>
      <c r="BD43" s="69"/>
      <c r="BE43" s="70"/>
      <c r="BF43" s="71"/>
      <c r="BG43" s="60"/>
    </row>
    <row r="44" spans="1:59" x14ac:dyDescent="0.3">
      <c r="A44" s="44">
        <v>126</v>
      </c>
      <c r="B44" s="45" t="s">
        <v>235</v>
      </c>
      <c r="C44" s="44">
        <v>2012</v>
      </c>
      <c r="D44" s="59">
        <v>1158.29</v>
      </c>
      <c r="E44" s="60">
        <v>271445753</v>
      </c>
      <c r="F44" s="60">
        <v>320081600</v>
      </c>
      <c r="G44" s="60">
        <v>591527353</v>
      </c>
      <c r="H44" s="60">
        <v>370834883</v>
      </c>
      <c r="I44" s="60">
        <v>16129976</v>
      </c>
      <c r="J44" s="60">
        <v>680139</v>
      </c>
      <c r="K44" s="60">
        <v>410676810</v>
      </c>
      <c r="L44" s="60">
        <v>180850543</v>
      </c>
      <c r="M44" s="60">
        <v>12958273</v>
      </c>
      <c r="N44" s="60">
        <v>0</v>
      </c>
      <c r="O44" s="60">
        <v>193808816</v>
      </c>
      <c r="P44" s="60">
        <v>85722190</v>
      </c>
      <c r="Q44" s="60">
        <v>26249804</v>
      </c>
      <c r="R44" s="60">
        <v>15759011</v>
      </c>
      <c r="S44" s="60">
        <v>23845327</v>
      </c>
      <c r="T44" s="60">
        <v>2236019</v>
      </c>
      <c r="U44" s="60">
        <v>18715329</v>
      </c>
      <c r="V44" s="60">
        <v>12947601</v>
      </c>
      <c r="W44" s="60">
        <v>3374321</v>
      </c>
      <c r="X44" s="60">
        <v>2076370</v>
      </c>
      <c r="Y44" s="60">
        <v>5837032</v>
      </c>
      <c r="Z44" s="60">
        <v>7219616</v>
      </c>
      <c r="AA44" s="60">
        <v>23031812</v>
      </c>
      <c r="AB44" s="60">
        <v>2588579</v>
      </c>
      <c r="AC44" s="60">
        <v>206571199</v>
      </c>
      <c r="AD44" s="60">
        <v>-12762383</v>
      </c>
      <c r="AE44" s="60">
        <v>876187</v>
      </c>
      <c r="AF44" s="60">
        <v>-11886196</v>
      </c>
      <c r="AG44" s="60">
        <v>0</v>
      </c>
      <c r="AH44" s="60">
        <v>0</v>
      </c>
      <c r="AI44" s="60">
        <v>-11886196</v>
      </c>
      <c r="AJ44" s="47"/>
      <c r="AK44" s="44">
        <v>126</v>
      </c>
      <c r="AL44" s="45" t="s">
        <v>235</v>
      </c>
      <c r="AM44" s="44">
        <v>2012</v>
      </c>
      <c r="AN44" s="13">
        <v>17455</v>
      </c>
      <c r="AO44" s="13">
        <v>85375</v>
      </c>
      <c r="AP44" s="13">
        <v>16095</v>
      </c>
      <c r="AQ44" s="56">
        <v>0.83079999999999998</v>
      </c>
      <c r="AR44" s="13">
        <v>37810</v>
      </c>
      <c r="AS44" s="13">
        <v>7128</v>
      </c>
      <c r="AT44" s="13">
        <v>269</v>
      </c>
      <c r="AU44" s="13">
        <v>216</v>
      </c>
      <c r="AV44" s="13">
        <v>19</v>
      </c>
      <c r="AW44" s="13">
        <v>36</v>
      </c>
      <c r="AY44" s="44">
        <v>126</v>
      </c>
      <c r="AZ44" s="45" t="s">
        <v>235</v>
      </c>
      <c r="BA44" s="44">
        <v>6010</v>
      </c>
      <c r="BB44" s="44">
        <v>2012</v>
      </c>
      <c r="BC44">
        <v>3277</v>
      </c>
      <c r="BD44" s="69"/>
      <c r="BE44" s="70"/>
      <c r="BF44" s="71"/>
      <c r="BG44" s="60"/>
    </row>
    <row r="45" spans="1:59" x14ac:dyDescent="0.3">
      <c r="A45" s="44">
        <v>128</v>
      </c>
      <c r="B45" s="45" t="s">
        <v>240</v>
      </c>
      <c r="C45" s="44">
        <v>2012</v>
      </c>
      <c r="D45" s="59">
        <v>4382.82</v>
      </c>
      <c r="E45" s="60">
        <v>980914865</v>
      </c>
      <c r="F45" s="60">
        <v>652292895</v>
      </c>
      <c r="G45" s="60">
        <v>1633207760</v>
      </c>
      <c r="H45" s="60">
        <v>710887717</v>
      </c>
      <c r="I45" s="60">
        <v>45067818</v>
      </c>
      <c r="J45" s="60">
        <v>22817582</v>
      </c>
      <c r="K45" s="60">
        <v>790616372</v>
      </c>
      <c r="L45" s="60">
        <v>842591388</v>
      </c>
      <c r="M45" s="60">
        <v>28536319</v>
      </c>
      <c r="N45" s="60">
        <v>6421211</v>
      </c>
      <c r="O45" s="60">
        <v>877548918</v>
      </c>
      <c r="P45" s="60">
        <v>315064768</v>
      </c>
      <c r="Q45" s="60">
        <v>94398513</v>
      </c>
      <c r="R45" s="60">
        <v>35095050</v>
      </c>
      <c r="S45" s="60">
        <v>171091428</v>
      </c>
      <c r="T45" s="60">
        <v>5874446</v>
      </c>
      <c r="U45" s="60">
        <v>137430426</v>
      </c>
      <c r="V45" s="60">
        <v>41108007</v>
      </c>
      <c r="W45" s="60">
        <v>7972172</v>
      </c>
      <c r="X45" s="60">
        <v>3971575</v>
      </c>
      <c r="Y45" s="60">
        <v>287280</v>
      </c>
      <c r="Z45" s="60">
        <v>2565963</v>
      </c>
      <c r="AA45" s="60">
        <v>11843255</v>
      </c>
      <c r="AB45" s="60">
        <v>3557041</v>
      </c>
      <c r="AC45" s="60">
        <v>818416669</v>
      </c>
      <c r="AD45" s="60">
        <v>59132249</v>
      </c>
      <c r="AE45" s="60">
        <v>-23106935</v>
      </c>
      <c r="AF45" s="60">
        <v>36025314</v>
      </c>
      <c r="AG45" s="60">
        <v>0</v>
      </c>
      <c r="AH45" s="60">
        <v>0</v>
      </c>
      <c r="AI45" s="60">
        <v>36025314</v>
      </c>
      <c r="AJ45" s="47"/>
      <c r="AK45" s="44">
        <v>128</v>
      </c>
      <c r="AL45" s="45" t="s">
        <v>240</v>
      </c>
      <c r="AM45" s="44">
        <v>2012</v>
      </c>
      <c r="AN45" s="13">
        <v>50232</v>
      </c>
      <c r="AO45" s="13">
        <v>201039</v>
      </c>
      <c r="AP45" s="13">
        <v>29828</v>
      </c>
      <c r="AQ45" s="56">
        <v>1.5458000000000001</v>
      </c>
      <c r="AR45" s="13">
        <v>120745</v>
      </c>
      <c r="AS45" s="13">
        <v>17915</v>
      </c>
      <c r="AT45" s="13">
        <v>450</v>
      </c>
      <c r="AU45" s="13">
        <v>406</v>
      </c>
      <c r="AV45" s="13">
        <v>0</v>
      </c>
      <c r="AW45" s="13">
        <v>0</v>
      </c>
      <c r="AY45" s="44">
        <v>128</v>
      </c>
      <c r="AZ45" s="45" t="s">
        <v>240</v>
      </c>
      <c r="BA45" s="44">
        <v>6010</v>
      </c>
      <c r="BB45" s="44">
        <v>2012</v>
      </c>
      <c r="BC45">
        <v>42356</v>
      </c>
      <c r="BD45" s="69"/>
      <c r="BE45" s="70"/>
      <c r="BF45" s="71"/>
      <c r="BG45" s="60"/>
    </row>
    <row r="46" spans="1:59" x14ac:dyDescent="0.3">
      <c r="A46" s="44">
        <v>129</v>
      </c>
      <c r="B46" s="45" t="s">
        <v>247</v>
      </c>
      <c r="C46" s="44">
        <v>2012</v>
      </c>
      <c r="D46" s="59">
        <v>91.03</v>
      </c>
      <c r="E46" s="60">
        <v>2252137</v>
      </c>
      <c r="F46" s="60">
        <v>12613149</v>
      </c>
      <c r="G46" s="60">
        <v>14865286</v>
      </c>
      <c r="H46" s="60">
        <v>3703834</v>
      </c>
      <c r="I46" s="60">
        <v>0</v>
      </c>
      <c r="J46" s="60">
        <v>1295212</v>
      </c>
      <c r="K46" s="60">
        <v>4999046</v>
      </c>
      <c r="L46" s="60">
        <v>9866240</v>
      </c>
      <c r="M46" s="60">
        <v>1212537</v>
      </c>
      <c r="N46" s="60">
        <v>1080944</v>
      </c>
      <c r="O46" s="60">
        <v>12159721</v>
      </c>
      <c r="P46" s="60">
        <v>5428047</v>
      </c>
      <c r="Q46" s="60">
        <v>838735</v>
      </c>
      <c r="R46" s="60">
        <v>1481473</v>
      </c>
      <c r="S46" s="60">
        <v>760142</v>
      </c>
      <c r="T46" s="60">
        <v>148602</v>
      </c>
      <c r="U46" s="60">
        <v>1344122</v>
      </c>
      <c r="V46" s="60">
        <v>520600</v>
      </c>
      <c r="W46" s="60">
        <v>405839</v>
      </c>
      <c r="X46" s="60">
        <v>134613</v>
      </c>
      <c r="Y46" s="60">
        <v>0</v>
      </c>
      <c r="Z46" s="60">
        <v>370320</v>
      </c>
      <c r="AA46" s="60">
        <v>0</v>
      </c>
      <c r="AB46" s="60">
        <v>230716</v>
      </c>
      <c r="AC46" s="60">
        <v>11663209</v>
      </c>
      <c r="AD46" s="60">
        <v>496512</v>
      </c>
      <c r="AE46" s="60">
        <v>52516</v>
      </c>
      <c r="AF46" s="60">
        <v>549028</v>
      </c>
      <c r="AG46" s="60">
        <v>0</v>
      </c>
      <c r="AH46" s="60">
        <v>0</v>
      </c>
      <c r="AI46" s="60">
        <v>549028</v>
      </c>
      <c r="AJ46" s="47"/>
      <c r="AK46" s="44">
        <v>129</v>
      </c>
      <c r="AL46" s="45" t="s">
        <v>247</v>
      </c>
      <c r="AM46" s="44">
        <v>2012</v>
      </c>
      <c r="AN46" s="13">
        <v>391</v>
      </c>
      <c r="AO46" s="13">
        <v>1677</v>
      </c>
      <c r="AP46" s="13">
        <v>587</v>
      </c>
      <c r="AQ46" s="56">
        <v>0.66539999999999999</v>
      </c>
      <c r="AR46" s="13">
        <v>254</v>
      </c>
      <c r="AS46" s="13">
        <v>89</v>
      </c>
      <c r="AT46" s="13">
        <v>25</v>
      </c>
      <c r="AU46" s="13">
        <v>25</v>
      </c>
      <c r="AV46" s="13">
        <v>0</v>
      </c>
      <c r="AW46" s="13">
        <v>0</v>
      </c>
      <c r="AY46" s="44">
        <v>129</v>
      </c>
      <c r="AZ46" s="45" t="s">
        <v>247</v>
      </c>
      <c r="BA46" s="44">
        <v>6010</v>
      </c>
      <c r="BB46" s="44">
        <v>2012</v>
      </c>
      <c r="BC46">
        <v>0</v>
      </c>
      <c r="BD46" s="69"/>
      <c r="BE46" s="70"/>
      <c r="BF46" s="71"/>
      <c r="BG46" s="60"/>
    </row>
    <row r="47" spans="1:59" x14ac:dyDescent="0.3">
      <c r="A47" s="44">
        <v>130</v>
      </c>
      <c r="B47" s="45" t="s">
        <v>260</v>
      </c>
      <c r="C47" s="44">
        <v>2012</v>
      </c>
      <c r="D47" s="59">
        <v>1543.56</v>
      </c>
      <c r="E47" s="60">
        <v>350355019</v>
      </c>
      <c r="F47" s="60">
        <v>384041310</v>
      </c>
      <c r="G47" s="60">
        <v>734396329</v>
      </c>
      <c r="H47" s="60">
        <v>461645347</v>
      </c>
      <c r="I47" s="60">
        <v>11018830</v>
      </c>
      <c r="J47" s="60">
        <v>1738126</v>
      </c>
      <c r="K47" s="60">
        <v>487580777</v>
      </c>
      <c r="L47" s="60">
        <v>246815552</v>
      </c>
      <c r="M47" s="60">
        <v>12473389</v>
      </c>
      <c r="N47" s="60">
        <v>0</v>
      </c>
      <c r="O47" s="60">
        <v>259288941</v>
      </c>
      <c r="P47" s="60">
        <v>103158959</v>
      </c>
      <c r="Q47" s="60">
        <v>26862013</v>
      </c>
      <c r="R47" s="60">
        <v>11290120</v>
      </c>
      <c r="S47" s="60">
        <v>40801991</v>
      </c>
      <c r="T47" s="60">
        <v>2639670</v>
      </c>
      <c r="U47" s="60">
        <v>38356407</v>
      </c>
      <c r="V47" s="60">
        <v>19791832</v>
      </c>
      <c r="W47" s="60">
        <v>8031673</v>
      </c>
      <c r="X47" s="60">
        <v>451571</v>
      </c>
      <c r="Y47" s="60">
        <v>6485372</v>
      </c>
      <c r="Z47" s="60">
        <v>4332790</v>
      </c>
      <c r="AA47" s="60">
        <v>13178474</v>
      </c>
      <c r="AB47" s="60">
        <v>3143719</v>
      </c>
      <c r="AC47" s="60">
        <v>265346117</v>
      </c>
      <c r="AD47" s="60">
        <v>-6057176</v>
      </c>
      <c r="AE47" s="60">
        <v>8547527</v>
      </c>
      <c r="AF47" s="60">
        <v>2490351</v>
      </c>
      <c r="AG47" s="60">
        <v>0</v>
      </c>
      <c r="AH47" s="60">
        <v>0</v>
      </c>
      <c r="AI47" s="60">
        <v>2490351</v>
      </c>
      <c r="AJ47" s="47"/>
      <c r="AK47" s="44">
        <v>130</v>
      </c>
      <c r="AL47" s="45" t="s">
        <v>260</v>
      </c>
      <c r="AM47" s="44">
        <v>2012</v>
      </c>
      <c r="AN47" s="13">
        <v>22493</v>
      </c>
      <c r="AO47" s="13">
        <v>90868</v>
      </c>
      <c r="AP47" s="13">
        <v>19132</v>
      </c>
      <c r="AQ47" s="56">
        <v>1.0335000000000001</v>
      </c>
      <c r="AR47" s="13">
        <v>43350</v>
      </c>
      <c r="AS47" s="13">
        <v>9127</v>
      </c>
      <c r="AT47" s="13">
        <v>281</v>
      </c>
      <c r="AU47" s="13">
        <v>209</v>
      </c>
      <c r="AV47" s="13">
        <v>0</v>
      </c>
      <c r="AW47" s="13">
        <v>0</v>
      </c>
      <c r="AY47" s="44">
        <v>130</v>
      </c>
      <c r="AZ47" s="45" t="s">
        <v>260</v>
      </c>
      <c r="BA47" s="44">
        <v>6010</v>
      </c>
      <c r="BB47" s="44">
        <v>2012</v>
      </c>
      <c r="BC47">
        <v>3442</v>
      </c>
      <c r="BD47" s="69"/>
      <c r="BE47" s="70"/>
      <c r="BF47" s="71"/>
      <c r="BG47" s="60"/>
    </row>
    <row r="48" spans="1:59" x14ac:dyDescent="0.3">
      <c r="A48" s="44">
        <v>131</v>
      </c>
      <c r="B48" s="45" t="s">
        <v>217</v>
      </c>
      <c r="C48" s="44">
        <v>2012</v>
      </c>
      <c r="D48" s="59">
        <v>2101.84</v>
      </c>
      <c r="E48" s="60">
        <v>603394186</v>
      </c>
      <c r="F48" s="60">
        <v>466755162</v>
      </c>
      <c r="G48" s="60">
        <v>1070149348</v>
      </c>
      <c r="H48" s="60">
        <v>632492419</v>
      </c>
      <c r="I48" s="60">
        <v>20216694</v>
      </c>
      <c r="J48" s="60">
        <v>353328</v>
      </c>
      <c r="K48" s="60">
        <v>667072778</v>
      </c>
      <c r="L48" s="60">
        <v>403076570</v>
      </c>
      <c r="M48" s="60">
        <v>9971142</v>
      </c>
      <c r="N48" s="60">
        <v>0</v>
      </c>
      <c r="O48" s="60">
        <v>413047712</v>
      </c>
      <c r="P48" s="60">
        <v>169270956</v>
      </c>
      <c r="Q48" s="60">
        <v>41346887</v>
      </c>
      <c r="R48" s="60">
        <v>10474200</v>
      </c>
      <c r="S48" s="60">
        <v>64594882</v>
      </c>
      <c r="T48" s="60">
        <v>3641193</v>
      </c>
      <c r="U48" s="60">
        <v>32336200</v>
      </c>
      <c r="V48" s="60">
        <v>28002738</v>
      </c>
      <c r="W48" s="60">
        <v>9505879</v>
      </c>
      <c r="X48" s="60">
        <v>3426445</v>
      </c>
      <c r="Y48" s="60">
        <v>14865042</v>
      </c>
      <c r="Z48" s="60">
        <v>9828064</v>
      </c>
      <c r="AA48" s="60">
        <v>14010337</v>
      </c>
      <c r="AB48" s="60">
        <v>7621846</v>
      </c>
      <c r="AC48" s="60">
        <v>394914332</v>
      </c>
      <c r="AD48" s="60">
        <v>18133380</v>
      </c>
      <c r="AE48" s="60">
        <v>11339204</v>
      </c>
      <c r="AF48" s="60">
        <v>29472584</v>
      </c>
      <c r="AG48" s="60">
        <v>0</v>
      </c>
      <c r="AH48" s="60">
        <v>0</v>
      </c>
      <c r="AI48" s="60">
        <v>29472584</v>
      </c>
      <c r="AJ48" s="47"/>
      <c r="AK48" s="44">
        <v>131</v>
      </c>
      <c r="AL48" s="45" t="s">
        <v>217</v>
      </c>
      <c r="AM48" s="44">
        <v>2012</v>
      </c>
      <c r="AN48" s="13">
        <v>38887</v>
      </c>
      <c r="AO48" s="13">
        <v>121128</v>
      </c>
      <c r="AP48" s="13">
        <v>35359</v>
      </c>
      <c r="AQ48" s="56">
        <v>0.9224</v>
      </c>
      <c r="AR48" s="13">
        <v>68297</v>
      </c>
      <c r="AS48" s="13">
        <v>19937</v>
      </c>
      <c r="AT48" s="13">
        <v>337</v>
      </c>
      <c r="AU48" s="13">
        <v>286</v>
      </c>
      <c r="AV48" s="13">
        <v>0</v>
      </c>
      <c r="AW48" s="13">
        <v>0</v>
      </c>
      <c r="AY48" s="44">
        <v>131</v>
      </c>
      <c r="AZ48" s="45" t="s">
        <v>217</v>
      </c>
      <c r="BA48" s="44">
        <v>6010</v>
      </c>
      <c r="BB48" s="44">
        <v>2012</v>
      </c>
      <c r="BC48">
        <v>6548</v>
      </c>
      <c r="BD48" s="72"/>
      <c r="BE48" s="70"/>
      <c r="BF48" s="71"/>
      <c r="BG48" s="60"/>
    </row>
    <row r="49" spans="1:59" x14ac:dyDescent="0.3">
      <c r="A49" s="44">
        <v>132</v>
      </c>
      <c r="B49" s="45" t="s">
        <v>281</v>
      </c>
      <c r="C49" s="44">
        <v>2012</v>
      </c>
      <c r="D49" s="59">
        <v>849.17</v>
      </c>
      <c r="E49" s="60">
        <v>324996553</v>
      </c>
      <c r="F49" s="60">
        <v>300889261</v>
      </c>
      <c r="G49" s="60">
        <v>625885814</v>
      </c>
      <c r="H49" s="60">
        <v>434873659</v>
      </c>
      <c r="I49" s="60">
        <v>27508044</v>
      </c>
      <c r="J49" s="60">
        <v>1758152</v>
      </c>
      <c r="K49" s="60">
        <v>503479771</v>
      </c>
      <c r="L49" s="60">
        <v>122406043</v>
      </c>
      <c r="M49" s="60">
        <v>4536259</v>
      </c>
      <c r="N49" s="60">
        <v>0</v>
      </c>
      <c r="O49" s="60">
        <v>126942302</v>
      </c>
      <c r="P49" s="60">
        <v>54237575</v>
      </c>
      <c r="Q49" s="60">
        <v>13990139</v>
      </c>
      <c r="R49" s="60">
        <v>1314114</v>
      </c>
      <c r="S49" s="60">
        <v>20460635</v>
      </c>
      <c r="T49" s="60">
        <v>983873</v>
      </c>
      <c r="U49" s="60">
        <v>15236895</v>
      </c>
      <c r="V49" s="60">
        <v>3690762</v>
      </c>
      <c r="W49" s="60">
        <v>2270509</v>
      </c>
      <c r="X49" s="60">
        <v>1037115</v>
      </c>
      <c r="Y49" s="60">
        <v>5521202</v>
      </c>
      <c r="Z49" s="60">
        <v>339865</v>
      </c>
      <c r="AA49" s="60">
        <v>39339916</v>
      </c>
      <c r="AB49" s="60">
        <v>2309795</v>
      </c>
      <c r="AC49" s="60">
        <v>121392479</v>
      </c>
      <c r="AD49" s="60">
        <v>5549823</v>
      </c>
      <c r="AE49" s="60">
        <v>78278</v>
      </c>
      <c r="AF49" s="60">
        <v>5628101</v>
      </c>
      <c r="AG49" s="60">
        <v>0</v>
      </c>
      <c r="AH49" s="60">
        <v>0</v>
      </c>
      <c r="AI49" s="60">
        <v>5628101</v>
      </c>
      <c r="AJ49" s="47"/>
      <c r="AK49" s="44">
        <v>132</v>
      </c>
      <c r="AL49" s="45" t="s">
        <v>281</v>
      </c>
      <c r="AM49" s="44">
        <v>2012</v>
      </c>
      <c r="AN49" s="13">
        <v>12826</v>
      </c>
      <c r="AO49" s="13">
        <v>55198</v>
      </c>
      <c r="AP49" s="13">
        <v>14490</v>
      </c>
      <c r="AQ49" s="56">
        <v>0.88519999999999999</v>
      </c>
      <c r="AR49" s="13">
        <v>28662</v>
      </c>
      <c r="AS49" s="13">
        <v>7524</v>
      </c>
      <c r="AT49" s="13">
        <v>106</v>
      </c>
      <c r="AU49" s="13">
        <v>106</v>
      </c>
      <c r="AV49" s="13">
        <v>0</v>
      </c>
      <c r="AW49" s="13">
        <v>0</v>
      </c>
      <c r="AY49" s="44">
        <v>132</v>
      </c>
      <c r="AZ49" s="45" t="s">
        <v>281</v>
      </c>
      <c r="BA49" s="44">
        <v>6010</v>
      </c>
      <c r="BB49" s="44">
        <v>2012</v>
      </c>
      <c r="BC49">
        <v>4060</v>
      </c>
      <c r="BD49" s="69"/>
      <c r="BE49" s="70"/>
      <c r="BF49" s="71"/>
      <c r="BG49" s="60"/>
    </row>
    <row r="50" spans="1:59" x14ac:dyDescent="0.3">
      <c r="A50" s="44">
        <v>134</v>
      </c>
      <c r="B50" s="45" t="s">
        <v>207</v>
      </c>
      <c r="C50" s="44">
        <v>2012</v>
      </c>
      <c r="D50" s="59">
        <v>526.76</v>
      </c>
      <c r="E50" s="60">
        <v>58932896</v>
      </c>
      <c r="F50" s="60">
        <v>122176743</v>
      </c>
      <c r="G50" s="60">
        <v>181109639</v>
      </c>
      <c r="H50" s="60">
        <v>98336434</v>
      </c>
      <c r="I50" s="60">
        <v>1969996</v>
      </c>
      <c r="J50" s="60">
        <v>0</v>
      </c>
      <c r="K50" s="60">
        <v>103491057</v>
      </c>
      <c r="L50" s="60">
        <v>77618582</v>
      </c>
      <c r="M50" s="60">
        <v>2173897</v>
      </c>
      <c r="N50" s="60">
        <v>0</v>
      </c>
      <c r="O50" s="60">
        <v>79792479</v>
      </c>
      <c r="P50" s="60">
        <v>35468786</v>
      </c>
      <c r="Q50" s="60">
        <v>8513694</v>
      </c>
      <c r="R50" s="60">
        <v>5757950</v>
      </c>
      <c r="S50" s="60">
        <v>15003283</v>
      </c>
      <c r="T50" s="60">
        <v>908074</v>
      </c>
      <c r="U50" s="60">
        <v>6249352</v>
      </c>
      <c r="V50" s="60">
        <v>4729019</v>
      </c>
      <c r="W50" s="60">
        <v>738866</v>
      </c>
      <c r="X50" s="60">
        <v>743719</v>
      </c>
      <c r="Y50" s="60">
        <v>693524</v>
      </c>
      <c r="Z50" s="60">
        <v>0</v>
      </c>
      <c r="AA50" s="60">
        <v>3184627</v>
      </c>
      <c r="AB50" s="60">
        <v>713879</v>
      </c>
      <c r="AC50" s="60">
        <v>79520146</v>
      </c>
      <c r="AD50" s="60">
        <v>272333</v>
      </c>
      <c r="AE50" s="60">
        <v>1272651</v>
      </c>
      <c r="AF50" s="60">
        <v>1544984</v>
      </c>
      <c r="AG50" s="60">
        <v>0</v>
      </c>
      <c r="AH50" s="60">
        <v>0</v>
      </c>
      <c r="AI50" s="60">
        <v>1544984</v>
      </c>
      <c r="AJ50" s="47"/>
      <c r="AK50" s="44">
        <v>134</v>
      </c>
      <c r="AL50" s="45" t="s">
        <v>207</v>
      </c>
      <c r="AM50" s="44">
        <v>2012</v>
      </c>
      <c r="AN50" s="13">
        <v>9561</v>
      </c>
      <c r="AO50" s="13">
        <v>30842</v>
      </c>
      <c r="AP50" s="13">
        <v>9309</v>
      </c>
      <c r="AQ50" s="56">
        <v>0.91690000000000005</v>
      </c>
      <c r="AR50" s="13">
        <v>10036</v>
      </c>
      <c r="AS50" s="13">
        <v>3029</v>
      </c>
      <c r="AT50" s="13">
        <v>43</v>
      </c>
      <c r="AU50" s="13">
        <v>43</v>
      </c>
      <c r="AV50" s="13">
        <v>0</v>
      </c>
      <c r="AW50" s="13">
        <v>0</v>
      </c>
      <c r="AY50" s="44">
        <v>134</v>
      </c>
      <c r="AZ50" s="45" t="s">
        <v>207</v>
      </c>
      <c r="BA50" s="44">
        <v>6010</v>
      </c>
      <c r="BB50" s="44">
        <v>2012</v>
      </c>
      <c r="BC50">
        <v>758</v>
      </c>
      <c r="BD50" s="69"/>
      <c r="BE50" s="70"/>
      <c r="BF50" s="71"/>
      <c r="BG50" s="60"/>
    </row>
    <row r="51" spans="1:59" x14ac:dyDescent="0.3">
      <c r="A51" s="44">
        <v>137</v>
      </c>
      <c r="B51" s="45" t="s">
        <v>209</v>
      </c>
      <c r="C51" s="44">
        <v>2012</v>
      </c>
      <c r="D51" s="59">
        <v>176.03</v>
      </c>
      <c r="E51" s="59">
        <v>6795177</v>
      </c>
      <c r="F51" s="59">
        <v>16715193</v>
      </c>
      <c r="G51" s="59">
        <v>23510370</v>
      </c>
      <c r="H51" s="59">
        <v>4123520</v>
      </c>
      <c r="I51" s="59">
        <v>416164</v>
      </c>
      <c r="J51" s="59">
        <v>0</v>
      </c>
      <c r="K51" s="59">
        <v>5069686</v>
      </c>
      <c r="L51" s="59">
        <v>18440684</v>
      </c>
      <c r="M51" s="59">
        <v>1240146</v>
      </c>
      <c r="N51" s="59">
        <v>546799</v>
      </c>
      <c r="O51" s="59">
        <v>20227629</v>
      </c>
      <c r="P51" s="59">
        <v>10745720</v>
      </c>
      <c r="Q51" s="59">
        <v>3256148</v>
      </c>
      <c r="R51" s="59">
        <v>1185012</v>
      </c>
      <c r="S51" s="59">
        <v>1379994</v>
      </c>
      <c r="T51" s="59">
        <v>400940</v>
      </c>
      <c r="U51" s="59">
        <v>1190710</v>
      </c>
      <c r="V51" s="59">
        <v>846257</v>
      </c>
      <c r="W51" s="59">
        <v>290108</v>
      </c>
      <c r="X51" s="59">
        <v>167545</v>
      </c>
      <c r="Y51" s="59">
        <v>122823</v>
      </c>
      <c r="Z51" s="59">
        <v>114596</v>
      </c>
      <c r="AA51" s="59">
        <v>530002</v>
      </c>
      <c r="AB51" s="59">
        <v>328496</v>
      </c>
      <c r="AC51" s="59">
        <v>20028349</v>
      </c>
      <c r="AD51" s="59">
        <v>199280</v>
      </c>
      <c r="AE51" s="59">
        <v>137798</v>
      </c>
      <c r="AF51" s="59">
        <v>337078</v>
      </c>
      <c r="AG51" s="59">
        <v>0</v>
      </c>
      <c r="AH51" s="59">
        <v>0</v>
      </c>
      <c r="AI51" s="59">
        <v>337078</v>
      </c>
      <c r="AJ51" s="47"/>
      <c r="AK51" s="44">
        <v>137</v>
      </c>
      <c r="AL51" s="45" t="s">
        <v>209</v>
      </c>
      <c r="AM51" s="44">
        <v>2012</v>
      </c>
      <c r="AN51" s="13">
        <v>1220</v>
      </c>
      <c r="AO51" s="13">
        <v>6296</v>
      </c>
      <c r="AP51" s="13">
        <v>1846</v>
      </c>
      <c r="AQ51" s="56">
        <v>0.66090000000000004</v>
      </c>
      <c r="AR51" s="13">
        <v>1265</v>
      </c>
      <c r="AS51" s="13">
        <v>371</v>
      </c>
      <c r="AT51" s="13">
        <v>60</v>
      </c>
      <c r="AU51" s="13">
        <v>60</v>
      </c>
      <c r="AV51" s="13">
        <v>35</v>
      </c>
      <c r="AW51" s="13">
        <v>0</v>
      </c>
      <c r="AY51" s="44">
        <v>137</v>
      </c>
      <c r="AZ51" s="45" t="s">
        <v>209</v>
      </c>
      <c r="BA51" s="44">
        <v>6010</v>
      </c>
      <c r="BB51" s="44">
        <v>2012</v>
      </c>
      <c r="BC51">
        <v>0</v>
      </c>
      <c r="BD51" s="69"/>
      <c r="BE51" s="70"/>
      <c r="BF51" s="71"/>
      <c r="BG51" s="60"/>
    </row>
    <row r="52" spans="1:59" x14ac:dyDescent="0.3">
      <c r="A52" s="44">
        <v>138</v>
      </c>
      <c r="B52" s="45" t="s">
        <v>251</v>
      </c>
      <c r="C52" s="44">
        <v>2012</v>
      </c>
      <c r="D52" s="59">
        <v>1114.3399999999999</v>
      </c>
      <c r="E52" s="60">
        <v>386442861</v>
      </c>
      <c r="F52" s="60">
        <v>255573140</v>
      </c>
      <c r="G52" s="60">
        <v>642016001</v>
      </c>
      <c r="H52" s="60">
        <v>401158798</v>
      </c>
      <c r="I52" s="60">
        <v>24269358</v>
      </c>
      <c r="J52" s="60">
        <v>4175237</v>
      </c>
      <c r="K52" s="60">
        <v>451418071</v>
      </c>
      <c r="L52" s="60">
        <v>190597930</v>
      </c>
      <c r="M52" s="60">
        <v>5618281</v>
      </c>
      <c r="N52" s="60">
        <v>835999</v>
      </c>
      <c r="O52" s="60">
        <v>197052210</v>
      </c>
      <c r="P52" s="60">
        <v>88770002</v>
      </c>
      <c r="Q52" s="60">
        <v>22078932</v>
      </c>
      <c r="R52" s="60">
        <v>4349059</v>
      </c>
      <c r="S52" s="60">
        <v>29848065</v>
      </c>
      <c r="T52" s="60">
        <v>1489098</v>
      </c>
      <c r="U52" s="60">
        <v>20057362</v>
      </c>
      <c r="V52" s="60">
        <v>7024459</v>
      </c>
      <c r="W52" s="60">
        <v>12554956</v>
      </c>
      <c r="X52" s="60">
        <v>718688</v>
      </c>
      <c r="Y52" s="60">
        <v>5709434</v>
      </c>
      <c r="Z52" s="60">
        <v>1494158</v>
      </c>
      <c r="AA52" s="60">
        <v>21814678</v>
      </c>
      <c r="AB52" s="60">
        <v>1470699</v>
      </c>
      <c r="AC52" s="60">
        <v>195564912</v>
      </c>
      <c r="AD52" s="60">
        <v>1487298</v>
      </c>
      <c r="AE52" s="60">
        <v>11914</v>
      </c>
      <c r="AF52" s="60">
        <v>1499212</v>
      </c>
      <c r="AG52" s="60">
        <v>0</v>
      </c>
      <c r="AH52" s="60">
        <v>0</v>
      </c>
      <c r="AI52" s="60">
        <v>1499212</v>
      </c>
      <c r="AJ52" s="47"/>
      <c r="AK52" s="44">
        <v>138</v>
      </c>
      <c r="AL52" s="45" t="s">
        <v>251</v>
      </c>
      <c r="AM52" s="44">
        <v>2012</v>
      </c>
      <c r="AN52" s="13">
        <v>9622</v>
      </c>
      <c r="AO52" s="13">
        <v>58252</v>
      </c>
      <c r="AP52" s="13">
        <v>8568</v>
      </c>
      <c r="AQ52" s="56">
        <v>0.92989999999999995</v>
      </c>
      <c r="AR52" s="13">
        <v>35063</v>
      </c>
      <c r="AS52" s="13">
        <v>5157</v>
      </c>
      <c r="AT52" s="13">
        <v>217</v>
      </c>
      <c r="AU52" s="13">
        <v>156</v>
      </c>
      <c r="AV52" s="13">
        <v>0</v>
      </c>
      <c r="AW52" s="13">
        <v>0</v>
      </c>
      <c r="AY52" s="44">
        <v>138</v>
      </c>
      <c r="AZ52" s="45" t="s">
        <v>251</v>
      </c>
      <c r="BA52" s="44">
        <v>6010</v>
      </c>
      <c r="BB52" s="44">
        <v>2012</v>
      </c>
      <c r="BC52">
        <v>4213</v>
      </c>
      <c r="BD52" s="72"/>
      <c r="BE52" s="70"/>
      <c r="BF52" s="71"/>
      <c r="BG52" s="60"/>
    </row>
    <row r="53" spans="1:59" x14ac:dyDescent="0.3">
      <c r="A53" s="44">
        <v>139</v>
      </c>
      <c r="B53" s="45" t="s">
        <v>241</v>
      </c>
      <c r="C53" s="44">
        <v>2012</v>
      </c>
      <c r="D53" s="59">
        <v>840.71</v>
      </c>
      <c r="E53" s="60">
        <v>273666254</v>
      </c>
      <c r="F53" s="60">
        <v>290387197</v>
      </c>
      <c r="G53" s="60">
        <v>564053451</v>
      </c>
      <c r="H53" s="60">
        <v>348110979</v>
      </c>
      <c r="I53" s="60">
        <v>15464806</v>
      </c>
      <c r="J53" s="60">
        <v>11147966</v>
      </c>
      <c r="K53" s="60">
        <v>393140010</v>
      </c>
      <c r="L53" s="60">
        <v>170913441</v>
      </c>
      <c r="M53" s="60">
        <v>8814054</v>
      </c>
      <c r="N53" s="60">
        <v>0</v>
      </c>
      <c r="O53" s="60">
        <v>179727495</v>
      </c>
      <c r="P53" s="60">
        <v>54349241</v>
      </c>
      <c r="Q53" s="60">
        <v>18866725</v>
      </c>
      <c r="R53" s="60">
        <v>9129892</v>
      </c>
      <c r="S53" s="60">
        <v>28649108</v>
      </c>
      <c r="T53" s="60">
        <v>1775173</v>
      </c>
      <c r="U53" s="60">
        <v>38518342</v>
      </c>
      <c r="V53" s="60">
        <v>5210102</v>
      </c>
      <c r="W53" s="60">
        <v>960316</v>
      </c>
      <c r="X53" s="60">
        <v>999287</v>
      </c>
      <c r="Y53" s="60">
        <v>5137372</v>
      </c>
      <c r="Z53" s="60">
        <v>2230228</v>
      </c>
      <c r="AA53" s="60">
        <v>18416259</v>
      </c>
      <c r="AB53" s="60">
        <v>1417511</v>
      </c>
      <c r="AC53" s="60">
        <v>167243297</v>
      </c>
      <c r="AD53" s="60">
        <v>12484198</v>
      </c>
      <c r="AE53" s="60">
        <v>1106860</v>
      </c>
      <c r="AF53" s="60">
        <v>13591058</v>
      </c>
      <c r="AG53" s="60">
        <v>0</v>
      </c>
      <c r="AH53" s="60">
        <v>0</v>
      </c>
      <c r="AI53" s="60">
        <v>13591058</v>
      </c>
      <c r="AJ53" s="47"/>
      <c r="AK53" s="44">
        <v>139</v>
      </c>
      <c r="AL53" s="45" t="s">
        <v>241</v>
      </c>
      <c r="AM53" s="44">
        <v>2012</v>
      </c>
      <c r="AN53" s="13">
        <v>20054</v>
      </c>
      <c r="AO53" s="13">
        <v>73210</v>
      </c>
      <c r="AP53" s="13">
        <v>19096</v>
      </c>
      <c r="AQ53" s="56">
        <v>0.92330000000000001</v>
      </c>
      <c r="AR53" s="13">
        <v>35520</v>
      </c>
      <c r="AS53" s="13">
        <v>9265</v>
      </c>
      <c r="AT53" s="13">
        <v>272</v>
      </c>
      <c r="AU53" s="13">
        <v>182</v>
      </c>
      <c r="AV53" s="13">
        <v>0</v>
      </c>
      <c r="AW53" s="13">
        <v>0</v>
      </c>
      <c r="AY53" s="44">
        <v>139</v>
      </c>
      <c r="AZ53" s="45" t="s">
        <v>241</v>
      </c>
      <c r="BA53" s="44">
        <v>6010</v>
      </c>
      <c r="BB53" s="44">
        <v>2012</v>
      </c>
      <c r="BC53">
        <v>3410</v>
      </c>
      <c r="BD53" s="72"/>
      <c r="BE53" s="70"/>
      <c r="BF53" s="71"/>
      <c r="BG53" s="60"/>
    </row>
    <row r="54" spans="1:59" x14ac:dyDescent="0.3">
      <c r="A54" s="44">
        <v>140</v>
      </c>
      <c r="B54" s="45" t="s">
        <v>261</v>
      </c>
      <c r="C54" s="44">
        <v>2012</v>
      </c>
      <c r="D54" s="59">
        <v>427.7</v>
      </c>
      <c r="E54" s="60">
        <v>23416071</v>
      </c>
      <c r="F54" s="60">
        <v>79570885</v>
      </c>
      <c r="G54" s="60">
        <v>102986956</v>
      </c>
      <c r="H54" s="60">
        <v>40325597</v>
      </c>
      <c r="I54" s="60">
        <v>2228625</v>
      </c>
      <c r="J54" s="60">
        <v>327205</v>
      </c>
      <c r="K54" s="60">
        <v>46667439</v>
      </c>
      <c r="L54" s="60">
        <v>56319517</v>
      </c>
      <c r="M54" s="60">
        <v>3488863</v>
      </c>
      <c r="N54" s="60">
        <v>331938</v>
      </c>
      <c r="O54" s="60">
        <v>60140318</v>
      </c>
      <c r="P54" s="60">
        <v>28675644</v>
      </c>
      <c r="Q54" s="60">
        <v>7090803</v>
      </c>
      <c r="R54" s="60">
        <v>2483636</v>
      </c>
      <c r="S54" s="60">
        <v>6682688</v>
      </c>
      <c r="T54" s="60">
        <v>854284</v>
      </c>
      <c r="U54" s="60">
        <v>4699752</v>
      </c>
      <c r="V54" s="60">
        <v>2967223</v>
      </c>
      <c r="W54" s="60">
        <v>897296</v>
      </c>
      <c r="X54" s="60">
        <v>679205</v>
      </c>
      <c r="Y54" s="60">
        <v>756876</v>
      </c>
      <c r="Z54" s="60">
        <v>512712</v>
      </c>
      <c r="AA54" s="60">
        <v>3786012</v>
      </c>
      <c r="AB54" s="60">
        <v>742979</v>
      </c>
      <c r="AC54" s="60">
        <v>57043098</v>
      </c>
      <c r="AD54" s="60">
        <v>3097220</v>
      </c>
      <c r="AE54" s="60">
        <v>1197726</v>
      </c>
      <c r="AF54" s="60">
        <v>4294946</v>
      </c>
      <c r="AG54" s="60">
        <v>0</v>
      </c>
      <c r="AH54" s="60">
        <v>0</v>
      </c>
      <c r="AI54" s="60">
        <v>4294946</v>
      </c>
      <c r="AJ54" s="47"/>
      <c r="AK54" s="44">
        <v>140</v>
      </c>
      <c r="AL54" s="45" t="s">
        <v>261</v>
      </c>
      <c r="AM54" s="44">
        <v>2012</v>
      </c>
      <c r="AN54" s="13">
        <v>4943</v>
      </c>
      <c r="AO54" s="13">
        <v>16748</v>
      </c>
      <c r="AP54" s="13">
        <v>6681</v>
      </c>
      <c r="AQ54" s="56">
        <v>0.5978</v>
      </c>
      <c r="AR54" s="13">
        <v>3808</v>
      </c>
      <c r="AS54" s="13">
        <v>1519</v>
      </c>
      <c r="AT54" s="13">
        <v>50</v>
      </c>
      <c r="AU54" s="13">
        <v>25</v>
      </c>
      <c r="AV54" s="13">
        <v>0</v>
      </c>
      <c r="AW54" s="13">
        <v>0</v>
      </c>
      <c r="AY54" s="44">
        <v>140</v>
      </c>
      <c r="AZ54" s="45" t="s">
        <v>261</v>
      </c>
      <c r="BA54" s="44">
        <v>6010</v>
      </c>
      <c r="BB54" s="44">
        <v>2012</v>
      </c>
      <c r="BC54">
        <v>799</v>
      </c>
      <c r="BD54" s="69"/>
      <c r="BE54" s="70"/>
      <c r="BF54" s="71"/>
      <c r="BG54" s="60"/>
    </row>
    <row r="55" spans="1:59" x14ac:dyDescent="0.3">
      <c r="A55" s="44">
        <v>141</v>
      </c>
      <c r="B55" s="45" t="s">
        <v>201</v>
      </c>
      <c r="C55" s="44">
        <v>2012</v>
      </c>
      <c r="D55" s="59">
        <v>119.79</v>
      </c>
      <c r="E55" s="60">
        <v>6137509</v>
      </c>
      <c r="F55" s="60">
        <v>5873158</v>
      </c>
      <c r="G55" s="60">
        <v>12010667</v>
      </c>
      <c r="H55" s="60">
        <v>1197738</v>
      </c>
      <c r="I55" s="60">
        <v>33156</v>
      </c>
      <c r="J55" s="60">
        <v>52730</v>
      </c>
      <c r="K55" s="60">
        <v>1934139</v>
      </c>
      <c r="L55" s="60">
        <v>10076528</v>
      </c>
      <c r="M55" s="60">
        <v>296879</v>
      </c>
      <c r="N55" s="60">
        <v>856843</v>
      </c>
      <c r="O55" s="60">
        <v>11230250</v>
      </c>
      <c r="P55" s="60">
        <v>4994395</v>
      </c>
      <c r="Q55" s="60">
        <v>1107599</v>
      </c>
      <c r="R55" s="60">
        <v>79047</v>
      </c>
      <c r="S55" s="60">
        <v>1017500</v>
      </c>
      <c r="T55" s="60">
        <v>344892</v>
      </c>
      <c r="U55" s="60">
        <v>1363261</v>
      </c>
      <c r="V55" s="60">
        <v>764961</v>
      </c>
      <c r="W55" s="60">
        <v>17140</v>
      </c>
      <c r="X55" s="60">
        <v>118347</v>
      </c>
      <c r="Y55" s="60">
        <v>107892</v>
      </c>
      <c r="Z55" s="60">
        <v>370202</v>
      </c>
      <c r="AA55" s="60">
        <v>650515</v>
      </c>
      <c r="AB55" s="60">
        <v>277302</v>
      </c>
      <c r="AC55" s="60">
        <v>10562538</v>
      </c>
      <c r="AD55" s="60">
        <v>667712</v>
      </c>
      <c r="AE55" s="60">
        <v>133301</v>
      </c>
      <c r="AF55" s="60">
        <v>801013</v>
      </c>
      <c r="AG55" s="60">
        <v>0</v>
      </c>
      <c r="AH55" s="60">
        <v>0</v>
      </c>
      <c r="AI55" s="60">
        <v>801013</v>
      </c>
      <c r="AJ55" s="47"/>
      <c r="AK55" s="44">
        <v>141</v>
      </c>
      <c r="AL55" s="45" t="s">
        <v>201</v>
      </c>
      <c r="AM55" s="44">
        <v>2012</v>
      </c>
      <c r="AN55" s="13">
        <v>122</v>
      </c>
      <c r="AO55" s="13">
        <v>496</v>
      </c>
      <c r="AP55" s="13">
        <v>193</v>
      </c>
      <c r="AQ55" s="56">
        <v>0.6341</v>
      </c>
      <c r="AR55" s="13">
        <v>126</v>
      </c>
      <c r="AS55" s="13">
        <v>49</v>
      </c>
      <c r="AT55" s="13">
        <v>62</v>
      </c>
      <c r="AU55" s="13">
        <v>59</v>
      </c>
      <c r="AV55" s="13">
        <v>34</v>
      </c>
      <c r="AW55" s="13">
        <v>0</v>
      </c>
      <c r="AY55" s="44">
        <v>141</v>
      </c>
      <c r="AZ55" s="45" t="s">
        <v>201</v>
      </c>
      <c r="BA55" s="44">
        <v>6010</v>
      </c>
      <c r="BB55" s="44">
        <v>2012</v>
      </c>
      <c r="BC55">
        <v>0</v>
      </c>
      <c r="BD55" s="75"/>
      <c r="BE55" s="70"/>
      <c r="BF55" s="71"/>
      <c r="BG55" s="60"/>
    </row>
    <row r="56" spans="1:59" x14ac:dyDescent="0.3">
      <c r="A56" s="44">
        <v>142</v>
      </c>
      <c r="B56" s="45" t="s">
        <v>234</v>
      </c>
      <c r="C56" s="44">
        <v>2012</v>
      </c>
      <c r="D56" s="59">
        <v>1916.51</v>
      </c>
      <c r="E56" s="60">
        <v>613130399</v>
      </c>
      <c r="F56" s="60">
        <v>461643905</v>
      </c>
      <c r="G56" s="60">
        <v>1074774304</v>
      </c>
      <c r="H56" s="60">
        <v>694886663</v>
      </c>
      <c r="I56" s="60">
        <v>21158531</v>
      </c>
      <c r="J56" s="60">
        <v>0</v>
      </c>
      <c r="K56" s="60">
        <v>734560563</v>
      </c>
      <c r="L56" s="60">
        <v>340213741</v>
      </c>
      <c r="M56" s="60">
        <v>4928119</v>
      </c>
      <c r="N56" s="60">
        <v>0</v>
      </c>
      <c r="O56" s="60">
        <v>345141860</v>
      </c>
      <c r="P56" s="60">
        <v>137883740</v>
      </c>
      <c r="Q56" s="60">
        <v>37615569</v>
      </c>
      <c r="R56" s="60">
        <v>10480720</v>
      </c>
      <c r="S56" s="60">
        <v>76074085</v>
      </c>
      <c r="T56" s="60">
        <v>3231865</v>
      </c>
      <c r="U56" s="60">
        <v>28506749</v>
      </c>
      <c r="V56" s="60">
        <v>19450265</v>
      </c>
      <c r="W56" s="60">
        <v>5000517</v>
      </c>
      <c r="X56" s="60">
        <v>160657</v>
      </c>
      <c r="Y56" s="60">
        <v>11848351</v>
      </c>
      <c r="Z56" s="60">
        <v>4419448</v>
      </c>
      <c r="AA56" s="60">
        <v>18515369</v>
      </c>
      <c r="AB56" s="60">
        <v>1900878</v>
      </c>
      <c r="AC56" s="60">
        <v>336572844</v>
      </c>
      <c r="AD56" s="60">
        <v>8569016</v>
      </c>
      <c r="AE56" s="60">
        <v>-1016046</v>
      </c>
      <c r="AF56" s="60">
        <v>7552970</v>
      </c>
      <c r="AG56" s="60">
        <v>0</v>
      </c>
      <c r="AH56" s="60">
        <v>0</v>
      </c>
      <c r="AI56" s="60">
        <v>7552970</v>
      </c>
      <c r="AJ56" s="47"/>
      <c r="AK56" s="44">
        <v>142</v>
      </c>
      <c r="AL56" s="45" t="s">
        <v>234</v>
      </c>
      <c r="AM56" s="44">
        <v>2012</v>
      </c>
      <c r="AN56" s="13">
        <v>28256</v>
      </c>
      <c r="AO56" s="13">
        <v>100052</v>
      </c>
      <c r="AP56" s="13">
        <v>24774</v>
      </c>
      <c r="AQ56" s="56">
        <v>1.0024999999999999</v>
      </c>
      <c r="AR56" s="13">
        <v>57077</v>
      </c>
      <c r="AS56" s="13">
        <v>14133</v>
      </c>
      <c r="AT56" s="13">
        <v>297</v>
      </c>
      <c r="AU56" s="13">
        <v>260</v>
      </c>
      <c r="AV56" s="13">
        <v>0</v>
      </c>
      <c r="AW56" s="13">
        <v>0</v>
      </c>
      <c r="AY56" s="44">
        <v>142</v>
      </c>
      <c r="AZ56" s="45" t="s">
        <v>234</v>
      </c>
      <c r="BA56" s="44">
        <v>6010</v>
      </c>
      <c r="BB56" s="44">
        <v>2012</v>
      </c>
      <c r="BC56">
        <v>4669</v>
      </c>
      <c r="BD56" s="75"/>
      <c r="BE56" s="73"/>
      <c r="BF56" s="71"/>
      <c r="BG56" s="60"/>
    </row>
    <row r="57" spans="1:59" x14ac:dyDescent="0.3">
      <c r="A57" s="44">
        <v>145</v>
      </c>
      <c r="B57" s="45" t="s">
        <v>282</v>
      </c>
      <c r="C57" s="44">
        <v>2012</v>
      </c>
      <c r="D57" s="59">
        <v>2040.61</v>
      </c>
      <c r="E57" s="60">
        <v>488070875</v>
      </c>
      <c r="F57" s="60">
        <v>421603640</v>
      </c>
      <c r="G57" s="60">
        <v>909674515</v>
      </c>
      <c r="H57" s="60">
        <v>445591735</v>
      </c>
      <c r="I57" s="60">
        <v>26874947</v>
      </c>
      <c r="J57" s="60">
        <v>4742879</v>
      </c>
      <c r="K57" s="60">
        <v>496081541</v>
      </c>
      <c r="L57" s="60">
        <v>413592974</v>
      </c>
      <c r="M57" s="60">
        <v>9497681</v>
      </c>
      <c r="N57" s="60">
        <v>0</v>
      </c>
      <c r="O57" s="60">
        <v>423090655</v>
      </c>
      <c r="P57" s="60">
        <v>160499714</v>
      </c>
      <c r="Q57" s="60">
        <v>52267287</v>
      </c>
      <c r="R57" s="60">
        <v>1723416</v>
      </c>
      <c r="S57" s="60">
        <v>62291655</v>
      </c>
      <c r="T57" s="60">
        <v>3287815</v>
      </c>
      <c r="U57" s="60">
        <v>70629311</v>
      </c>
      <c r="V57" s="60">
        <v>15797571</v>
      </c>
      <c r="W57" s="60">
        <v>6410554</v>
      </c>
      <c r="X57" s="60">
        <v>1505096</v>
      </c>
      <c r="Y57" s="60">
        <v>12171622</v>
      </c>
      <c r="Z57" s="60">
        <v>1596250</v>
      </c>
      <c r="AA57" s="60">
        <v>18871980</v>
      </c>
      <c r="AB57" s="60">
        <v>4425591</v>
      </c>
      <c r="AC57" s="60">
        <v>392605882</v>
      </c>
      <c r="AD57" s="60">
        <v>30484773</v>
      </c>
      <c r="AE57" s="60">
        <v>2360764</v>
      </c>
      <c r="AF57" s="60">
        <v>32845537</v>
      </c>
      <c r="AG57" s="60">
        <v>0</v>
      </c>
      <c r="AH57" s="60">
        <v>0</v>
      </c>
      <c r="AI57" s="60">
        <v>32845537</v>
      </c>
      <c r="AJ57" s="47"/>
      <c r="AK57" s="44">
        <v>145</v>
      </c>
      <c r="AL57" s="45" t="s">
        <v>282</v>
      </c>
      <c r="AM57" s="44">
        <v>2012</v>
      </c>
      <c r="AN57" s="13">
        <v>33112</v>
      </c>
      <c r="AO57" s="13">
        <v>109574</v>
      </c>
      <c r="AP57" s="13">
        <v>28721</v>
      </c>
      <c r="AQ57" s="56">
        <v>1.0339</v>
      </c>
      <c r="AR57" s="13">
        <v>58790</v>
      </c>
      <c r="AS57" s="13">
        <v>15410</v>
      </c>
      <c r="AT57" s="13">
        <v>253</v>
      </c>
      <c r="AU57" s="13">
        <v>253</v>
      </c>
      <c r="AV57" s="13">
        <v>0</v>
      </c>
      <c r="AW57" s="13">
        <v>0</v>
      </c>
      <c r="AY57" s="44">
        <v>145</v>
      </c>
      <c r="AZ57" s="45" t="s">
        <v>282</v>
      </c>
      <c r="BA57" s="44">
        <v>6010</v>
      </c>
      <c r="BB57" s="44">
        <v>2012</v>
      </c>
      <c r="BC57">
        <v>5529</v>
      </c>
      <c r="BD57" s="75"/>
      <c r="BE57" s="70"/>
      <c r="BF57" s="71"/>
      <c r="BG57" s="60"/>
    </row>
    <row r="58" spans="1:59" x14ac:dyDescent="0.3">
      <c r="A58" s="44">
        <v>147</v>
      </c>
      <c r="B58" s="45" t="s">
        <v>237</v>
      </c>
      <c r="C58" s="44">
        <v>2012</v>
      </c>
      <c r="D58" s="59">
        <v>197.19</v>
      </c>
      <c r="E58" s="60">
        <v>17182051</v>
      </c>
      <c r="F58" s="60">
        <v>39295432</v>
      </c>
      <c r="G58" s="60">
        <v>56477483</v>
      </c>
      <c r="H58" s="60">
        <v>24096631</v>
      </c>
      <c r="I58" s="60">
        <v>1510325</v>
      </c>
      <c r="J58" s="60">
        <v>162065</v>
      </c>
      <c r="K58" s="60">
        <v>28465937</v>
      </c>
      <c r="L58" s="60">
        <v>28011546</v>
      </c>
      <c r="M58" s="60">
        <v>366668</v>
      </c>
      <c r="N58" s="60">
        <v>581030</v>
      </c>
      <c r="O58" s="60">
        <v>28959244</v>
      </c>
      <c r="P58" s="60">
        <v>13847387</v>
      </c>
      <c r="Q58" s="60">
        <v>3660499</v>
      </c>
      <c r="R58" s="60">
        <v>2372581</v>
      </c>
      <c r="S58" s="60">
        <v>3666016</v>
      </c>
      <c r="T58" s="60">
        <v>383865</v>
      </c>
      <c r="U58" s="60">
        <v>2558664</v>
      </c>
      <c r="V58" s="60">
        <v>1009434</v>
      </c>
      <c r="W58" s="60">
        <v>367284</v>
      </c>
      <c r="X58" s="60">
        <v>533143</v>
      </c>
      <c r="Y58" s="60">
        <v>181229</v>
      </c>
      <c r="Z58" s="60">
        <v>169786</v>
      </c>
      <c r="AA58" s="60">
        <v>2696916</v>
      </c>
      <c r="AB58" s="60">
        <v>344825</v>
      </c>
      <c r="AC58" s="60">
        <v>29094713</v>
      </c>
      <c r="AD58" s="60">
        <v>-135469</v>
      </c>
      <c r="AE58" s="60">
        <v>544438</v>
      </c>
      <c r="AF58" s="60">
        <v>408969</v>
      </c>
      <c r="AG58" s="60">
        <v>0</v>
      </c>
      <c r="AH58" s="60">
        <v>0</v>
      </c>
      <c r="AI58" s="60">
        <v>408969</v>
      </c>
      <c r="AJ58" s="47"/>
      <c r="AK58" s="44">
        <v>147</v>
      </c>
      <c r="AL58" s="45" t="s">
        <v>237</v>
      </c>
      <c r="AM58" s="44">
        <v>2012</v>
      </c>
      <c r="AN58" s="13">
        <v>2585</v>
      </c>
      <c r="AO58" s="13">
        <v>9130</v>
      </c>
      <c r="AP58" s="13">
        <v>3397</v>
      </c>
      <c r="AQ58" s="56">
        <v>0.61119999999999997</v>
      </c>
      <c r="AR58" s="13">
        <v>2701</v>
      </c>
      <c r="AS58" s="13">
        <v>1005</v>
      </c>
      <c r="AT58" s="13">
        <v>44</v>
      </c>
      <c r="AU58" s="13">
        <v>30</v>
      </c>
      <c r="AV58" s="13">
        <v>0</v>
      </c>
      <c r="AW58" s="13">
        <v>0</v>
      </c>
      <c r="AY58" s="44">
        <v>147</v>
      </c>
      <c r="AZ58" s="45" t="s">
        <v>237</v>
      </c>
      <c r="BA58" s="44">
        <v>6010</v>
      </c>
      <c r="BB58" s="44">
        <v>2012</v>
      </c>
      <c r="BC58">
        <v>100</v>
      </c>
      <c r="BD58" s="72"/>
      <c r="BE58" s="70"/>
      <c r="BF58" s="71"/>
      <c r="BG58" s="60"/>
    </row>
    <row r="59" spans="1:59" x14ac:dyDescent="0.3">
      <c r="A59" s="44">
        <v>148</v>
      </c>
      <c r="B59" s="45" t="s">
        <v>283</v>
      </c>
      <c r="C59" s="44">
        <v>2012</v>
      </c>
      <c r="D59" s="59">
        <v>212.4</v>
      </c>
      <c r="E59" s="60">
        <v>77861433</v>
      </c>
      <c r="F59" s="60">
        <v>0</v>
      </c>
      <c r="G59" s="60">
        <v>77861433</v>
      </c>
      <c r="H59" s="60">
        <v>47787581</v>
      </c>
      <c r="I59" s="60">
        <v>0</v>
      </c>
      <c r="J59" s="60">
        <v>0</v>
      </c>
      <c r="K59" s="60">
        <v>48431881</v>
      </c>
      <c r="L59" s="60">
        <v>29429552</v>
      </c>
      <c r="M59" s="60">
        <v>79259</v>
      </c>
      <c r="N59" s="60">
        <v>0</v>
      </c>
      <c r="O59" s="60">
        <v>29508811</v>
      </c>
      <c r="P59" s="60">
        <v>14015542</v>
      </c>
      <c r="Q59" s="60">
        <v>2221041</v>
      </c>
      <c r="R59" s="60">
        <v>768367</v>
      </c>
      <c r="S59" s="60">
        <v>2886289</v>
      </c>
      <c r="T59" s="60">
        <v>457858</v>
      </c>
      <c r="U59" s="60">
        <v>4153725</v>
      </c>
      <c r="V59" s="60">
        <v>3205458</v>
      </c>
      <c r="W59" s="60">
        <v>481268</v>
      </c>
      <c r="X59" s="60">
        <v>619849</v>
      </c>
      <c r="Y59" s="60">
        <v>856817</v>
      </c>
      <c r="Z59" s="60">
        <v>0</v>
      </c>
      <c r="AA59" s="60">
        <v>644300</v>
      </c>
      <c r="AB59" s="60">
        <v>2318576</v>
      </c>
      <c r="AC59" s="60">
        <v>31984790</v>
      </c>
      <c r="AD59" s="60">
        <v>-2475979</v>
      </c>
      <c r="AE59" s="60">
        <v>0</v>
      </c>
      <c r="AF59" s="60">
        <v>-2475979</v>
      </c>
      <c r="AG59" s="60">
        <v>0</v>
      </c>
      <c r="AH59" s="60">
        <v>0</v>
      </c>
      <c r="AI59" s="60">
        <v>-2475979</v>
      </c>
      <c r="AJ59" s="47"/>
      <c r="AK59" s="44">
        <v>148</v>
      </c>
      <c r="AL59" s="45" t="s">
        <v>283</v>
      </c>
      <c r="AM59" s="44">
        <v>2012</v>
      </c>
      <c r="AN59" s="13">
        <v>1133</v>
      </c>
      <c r="AO59" s="13">
        <v>16210</v>
      </c>
      <c r="AP59" s="13">
        <v>519</v>
      </c>
      <c r="AQ59" s="56">
        <v>2.1837</v>
      </c>
      <c r="AR59" s="13">
        <v>16210</v>
      </c>
      <c r="AS59" s="13">
        <v>519</v>
      </c>
      <c r="AT59" s="13">
        <v>80</v>
      </c>
      <c r="AU59" s="13">
        <v>80</v>
      </c>
      <c r="AV59" s="13">
        <v>0</v>
      </c>
      <c r="AW59" s="13">
        <v>0</v>
      </c>
      <c r="AY59" s="44">
        <v>148</v>
      </c>
      <c r="AZ59" s="45" t="s">
        <v>283</v>
      </c>
      <c r="BA59" s="44">
        <v>6010</v>
      </c>
      <c r="BB59" s="44">
        <v>2012</v>
      </c>
      <c r="BC59">
        <v>1270</v>
      </c>
      <c r="BD59" s="69"/>
      <c r="BE59" s="73"/>
      <c r="BF59" s="71"/>
      <c r="BG59" s="60"/>
    </row>
    <row r="60" spans="1:59" x14ac:dyDescent="0.3">
      <c r="A60" s="44">
        <v>150</v>
      </c>
      <c r="B60" s="45" t="s">
        <v>284</v>
      </c>
      <c r="C60" s="44">
        <v>2012</v>
      </c>
      <c r="D60" s="59">
        <v>179</v>
      </c>
      <c r="E60" s="60">
        <v>9088981</v>
      </c>
      <c r="F60" s="60">
        <v>24180933</v>
      </c>
      <c r="G60" s="60">
        <v>33269914</v>
      </c>
      <c r="H60" s="60">
        <v>8945527</v>
      </c>
      <c r="I60" s="60">
        <v>501244</v>
      </c>
      <c r="J60" s="60">
        <v>901399</v>
      </c>
      <c r="K60" s="60">
        <v>12249347</v>
      </c>
      <c r="L60" s="60">
        <v>21020567</v>
      </c>
      <c r="M60" s="60">
        <v>164324</v>
      </c>
      <c r="N60" s="60">
        <v>159987</v>
      </c>
      <c r="O60" s="60">
        <v>21344878</v>
      </c>
      <c r="P60" s="60">
        <v>11948008</v>
      </c>
      <c r="Q60" s="60">
        <v>2491544</v>
      </c>
      <c r="R60" s="60">
        <v>1004751</v>
      </c>
      <c r="S60" s="60">
        <v>1922506</v>
      </c>
      <c r="T60" s="60">
        <v>283002</v>
      </c>
      <c r="U60" s="60">
        <v>1820055</v>
      </c>
      <c r="V60" s="60">
        <v>2083325</v>
      </c>
      <c r="W60" s="60">
        <v>131054</v>
      </c>
      <c r="X60" s="60">
        <v>302218</v>
      </c>
      <c r="Y60" s="60">
        <v>189800</v>
      </c>
      <c r="Z60" s="60">
        <v>877616</v>
      </c>
      <c r="AA60" s="60">
        <v>1901177</v>
      </c>
      <c r="AB60" s="60">
        <v>357754</v>
      </c>
      <c r="AC60" s="60">
        <v>23411633</v>
      </c>
      <c r="AD60" s="60">
        <v>-2066755</v>
      </c>
      <c r="AE60" s="60">
        <v>242489</v>
      </c>
      <c r="AF60" s="60">
        <v>-1824266</v>
      </c>
      <c r="AG60" s="60">
        <v>0</v>
      </c>
      <c r="AH60" s="60">
        <v>0</v>
      </c>
      <c r="AI60" s="60">
        <v>-1824266</v>
      </c>
      <c r="AJ60" s="47"/>
      <c r="AK60" s="44">
        <v>150</v>
      </c>
      <c r="AL60" s="45" t="s">
        <v>284</v>
      </c>
      <c r="AM60" s="44">
        <v>2012</v>
      </c>
      <c r="AN60" s="13">
        <v>1419</v>
      </c>
      <c r="AO60" s="13">
        <v>6053</v>
      </c>
      <c r="AP60" s="13">
        <v>2104</v>
      </c>
      <c r="AQ60" s="56">
        <v>0.56379999999999997</v>
      </c>
      <c r="AR60" s="13">
        <v>1243</v>
      </c>
      <c r="AS60" s="13">
        <v>432</v>
      </c>
      <c r="AT60" s="13">
        <v>25</v>
      </c>
      <c r="AU60" s="13">
        <v>25</v>
      </c>
      <c r="AV60" s="13">
        <v>0</v>
      </c>
      <c r="AW60" s="13">
        <v>0</v>
      </c>
      <c r="AY60" s="44">
        <v>150</v>
      </c>
      <c r="AZ60" s="45" t="s">
        <v>284</v>
      </c>
      <c r="BA60" s="44">
        <v>6010</v>
      </c>
      <c r="BB60" s="44">
        <v>2012</v>
      </c>
      <c r="BC60">
        <v>0</v>
      </c>
      <c r="BD60" s="69"/>
      <c r="BE60" s="73"/>
      <c r="BF60" s="71"/>
      <c r="BG60" s="60"/>
    </row>
    <row r="61" spans="1:59" x14ac:dyDescent="0.3">
      <c r="A61" s="44">
        <v>152</v>
      </c>
      <c r="B61" s="45" t="s">
        <v>212</v>
      </c>
      <c r="C61" s="44">
        <v>2012</v>
      </c>
      <c r="D61" s="59">
        <v>442.13</v>
      </c>
      <c r="E61" s="60">
        <v>44354766</v>
      </c>
      <c r="F61" s="60">
        <v>108578060</v>
      </c>
      <c r="G61" s="60">
        <v>152932826</v>
      </c>
      <c r="H61" s="60">
        <v>73568496</v>
      </c>
      <c r="I61" s="60">
        <v>4253029</v>
      </c>
      <c r="J61" s="60">
        <v>267072</v>
      </c>
      <c r="K61" s="60">
        <v>86458797</v>
      </c>
      <c r="L61" s="60">
        <v>66474029</v>
      </c>
      <c r="M61" s="60">
        <v>3943214</v>
      </c>
      <c r="N61" s="60">
        <v>1964098</v>
      </c>
      <c r="O61" s="60">
        <v>72381341</v>
      </c>
      <c r="P61" s="60">
        <v>32159321</v>
      </c>
      <c r="Q61" s="60">
        <v>12547986</v>
      </c>
      <c r="R61" s="60">
        <v>2619318</v>
      </c>
      <c r="S61" s="60">
        <v>7450517</v>
      </c>
      <c r="T61" s="60">
        <v>732098</v>
      </c>
      <c r="U61" s="60">
        <v>6196200</v>
      </c>
      <c r="V61" s="60">
        <v>3138067</v>
      </c>
      <c r="W61" s="60">
        <v>408731</v>
      </c>
      <c r="X61" s="60">
        <v>856493</v>
      </c>
      <c r="Y61" s="60">
        <v>698688</v>
      </c>
      <c r="Z61" s="60">
        <v>293883</v>
      </c>
      <c r="AA61" s="60">
        <v>8370200</v>
      </c>
      <c r="AB61" s="60">
        <v>1141888</v>
      </c>
      <c r="AC61" s="60">
        <v>68243190</v>
      </c>
      <c r="AD61" s="60">
        <v>4138151</v>
      </c>
      <c r="AE61" s="60">
        <v>309792</v>
      </c>
      <c r="AF61" s="60">
        <v>4447943</v>
      </c>
      <c r="AG61" s="60">
        <v>0</v>
      </c>
      <c r="AH61" s="60">
        <v>0</v>
      </c>
      <c r="AI61" s="60">
        <v>4447943</v>
      </c>
      <c r="AJ61" s="47"/>
      <c r="AK61" s="44">
        <v>152</v>
      </c>
      <c r="AL61" s="45" t="s">
        <v>212</v>
      </c>
      <c r="AM61" s="44">
        <v>2012</v>
      </c>
      <c r="AN61" s="13">
        <v>4217</v>
      </c>
      <c r="AO61" s="13">
        <v>18719</v>
      </c>
      <c r="AP61" s="13">
        <v>5562</v>
      </c>
      <c r="AQ61" s="56">
        <v>0.64880000000000004</v>
      </c>
      <c r="AR61" s="13">
        <v>5429</v>
      </c>
      <c r="AS61" s="13">
        <v>1613</v>
      </c>
      <c r="AT61" s="13">
        <v>68</v>
      </c>
      <c r="AU61" s="13">
        <v>25</v>
      </c>
      <c r="AV61" s="13">
        <v>0</v>
      </c>
      <c r="AW61" s="13">
        <v>0</v>
      </c>
      <c r="AY61" s="44">
        <v>152</v>
      </c>
      <c r="AZ61" s="45" t="s">
        <v>212</v>
      </c>
      <c r="BA61" s="44">
        <v>6010</v>
      </c>
      <c r="BB61" s="44">
        <v>2012</v>
      </c>
      <c r="BC61">
        <v>1482</v>
      </c>
      <c r="BD61" s="75"/>
      <c r="BE61" s="70"/>
      <c r="BF61" s="71"/>
      <c r="BG61" s="60"/>
    </row>
    <row r="62" spans="1:59" x14ac:dyDescent="0.3">
      <c r="A62" s="44">
        <v>153</v>
      </c>
      <c r="B62" s="45" t="s">
        <v>226</v>
      </c>
      <c r="C62" s="44">
        <v>2012</v>
      </c>
      <c r="D62" s="59">
        <v>146.79</v>
      </c>
      <c r="E62" s="60">
        <v>11725322</v>
      </c>
      <c r="F62" s="60">
        <v>21374731</v>
      </c>
      <c r="G62" s="60">
        <v>33100053</v>
      </c>
      <c r="H62" s="60">
        <v>7935043</v>
      </c>
      <c r="I62" s="60">
        <v>563579</v>
      </c>
      <c r="J62" s="60">
        <v>397016</v>
      </c>
      <c r="K62" s="60">
        <v>9470319</v>
      </c>
      <c r="L62" s="60">
        <v>23629734</v>
      </c>
      <c r="M62" s="60">
        <v>297700</v>
      </c>
      <c r="N62" s="60">
        <v>0</v>
      </c>
      <c r="O62" s="60">
        <v>23927434</v>
      </c>
      <c r="P62" s="60">
        <v>8832319</v>
      </c>
      <c r="Q62" s="60">
        <v>2489900</v>
      </c>
      <c r="R62" s="60">
        <v>1378818</v>
      </c>
      <c r="S62" s="60">
        <v>3336929</v>
      </c>
      <c r="T62" s="60">
        <v>584145</v>
      </c>
      <c r="U62" s="60">
        <v>3763253</v>
      </c>
      <c r="V62" s="60">
        <v>1806321</v>
      </c>
      <c r="W62" s="60">
        <v>98396</v>
      </c>
      <c r="X62" s="60">
        <v>162308</v>
      </c>
      <c r="Y62" s="60">
        <v>136197</v>
      </c>
      <c r="Z62" s="60">
        <v>0</v>
      </c>
      <c r="AA62" s="60">
        <v>574681</v>
      </c>
      <c r="AB62" s="60">
        <v>-29396</v>
      </c>
      <c r="AC62" s="60">
        <v>22559190</v>
      </c>
      <c r="AD62" s="60">
        <v>1368244</v>
      </c>
      <c r="AE62" s="60">
        <v>173651</v>
      </c>
      <c r="AF62" s="60">
        <v>1541895</v>
      </c>
      <c r="AG62" s="60">
        <v>0</v>
      </c>
      <c r="AH62" s="60">
        <v>0</v>
      </c>
      <c r="AI62" s="60">
        <v>1541895</v>
      </c>
      <c r="AK62" s="44">
        <v>153</v>
      </c>
      <c r="AL62" s="45" t="s">
        <v>226</v>
      </c>
      <c r="AM62" s="44">
        <v>2012</v>
      </c>
      <c r="AN62" s="13">
        <v>1426</v>
      </c>
      <c r="AO62" s="13">
        <v>6124</v>
      </c>
      <c r="AP62" s="13">
        <v>1614</v>
      </c>
      <c r="AQ62" s="56">
        <v>0.81799999999999995</v>
      </c>
      <c r="AR62" s="13">
        <v>2087</v>
      </c>
      <c r="AS62" s="13">
        <v>550</v>
      </c>
      <c r="AT62" s="13">
        <v>48</v>
      </c>
      <c r="AU62" s="13">
        <v>25</v>
      </c>
      <c r="AV62" s="13">
        <v>0</v>
      </c>
      <c r="AW62" s="13">
        <v>0</v>
      </c>
      <c r="AY62" s="44">
        <v>153</v>
      </c>
      <c r="AZ62" s="45" t="s">
        <v>226</v>
      </c>
      <c r="BA62" s="44">
        <v>6010</v>
      </c>
      <c r="BB62" s="44">
        <v>2012</v>
      </c>
      <c r="BC62">
        <v>0</v>
      </c>
      <c r="BD62" s="75"/>
      <c r="BE62" s="70"/>
      <c r="BF62" s="71"/>
      <c r="BG62" s="60"/>
    </row>
    <row r="63" spans="1:59" x14ac:dyDescent="0.3">
      <c r="A63" s="44">
        <v>155</v>
      </c>
      <c r="B63" s="45" t="s">
        <v>262</v>
      </c>
      <c r="C63" s="44">
        <v>2012</v>
      </c>
      <c r="D63" s="59">
        <v>2651.48</v>
      </c>
      <c r="E63" s="60">
        <v>309326670</v>
      </c>
      <c r="F63" s="60">
        <v>303373641</v>
      </c>
      <c r="G63" s="60">
        <v>612700311</v>
      </c>
      <c r="H63" s="60">
        <v>372596155</v>
      </c>
      <c r="I63" s="60">
        <v>15086845</v>
      </c>
      <c r="J63" s="60">
        <v>18977959</v>
      </c>
      <c r="K63" s="60">
        <v>406660959</v>
      </c>
      <c r="L63" s="60">
        <v>206039352</v>
      </c>
      <c r="M63" s="60">
        <v>11810321</v>
      </c>
      <c r="N63" s="60">
        <v>0</v>
      </c>
      <c r="O63" s="60">
        <v>217849673</v>
      </c>
      <c r="P63" s="60">
        <v>98733927</v>
      </c>
      <c r="Q63" s="60">
        <v>32776225</v>
      </c>
      <c r="R63" s="60">
        <v>7800374</v>
      </c>
      <c r="S63" s="60">
        <v>32355362</v>
      </c>
      <c r="T63" s="60">
        <v>2532510</v>
      </c>
      <c r="U63" s="60">
        <v>19801205</v>
      </c>
      <c r="V63" s="60">
        <v>15399547</v>
      </c>
      <c r="W63" s="60">
        <v>5801335</v>
      </c>
      <c r="X63" s="60">
        <v>683994</v>
      </c>
      <c r="Y63" s="60">
        <v>2921582</v>
      </c>
      <c r="Z63" s="60">
        <v>0</v>
      </c>
      <c r="AA63" s="60">
        <v>0</v>
      </c>
      <c r="AB63" s="60">
        <v>6318030</v>
      </c>
      <c r="AC63" s="60">
        <v>225124091</v>
      </c>
      <c r="AD63" s="60">
        <v>-7274418</v>
      </c>
      <c r="AE63" s="60">
        <v>-126305</v>
      </c>
      <c r="AF63" s="60">
        <v>-7400723</v>
      </c>
      <c r="AG63" s="60">
        <v>0</v>
      </c>
      <c r="AH63" s="60">
        <v>0</v>
      </c>
      <c r="AI63" s="60">
        <v>-7400723</v>
      </c>
      <c r="AJ63" s="47"/>
      <c r="AK63" s="44">
        <v>155</v>
      </c>
      <c r="AL63" s="45" t="s">
        <v>262</v>
      </c>
      <c r="AM63" s="44">
        <v>2012</v>
      </c>
      <c r="AN63" s="13">
        <v>17416</v>
      </c>
      <c r="AO63" s="13">
        <v>63590</v>
      </c>
      <c r="AP63" s="13">
        <v>16892</v>
      </c>
      <c r="AQ63" s="56">
        <v>0.82879999999999998</v>
      </c>
      <c r="AR63" s="13">
        <v>32104</v>
      </c>
      <c r="AS63" s="13">
        <v>8528</v>
      </c>
      <c r="AT63" s="13">
        <v>303</v>
      </c>
      <c r="AU63" s="13">
        <v>270</v>
      </c>
      <c r="AV63" s="13">
        <v>0</v>
      </c>
      <c r="AW63" s="13">
        <v>0</v>
      </c>
      <c r="AY63" s="44">
        <v>155</v>
      </c>
      <c r="AZ63" s="45" t="s">
        <v>262</v>
      </c>
      <c r="BA63" s="44">
        <v>6010</v>
      </c>
      <c r="BB63" s="44">
        <v>2012</v>
      </c>
      <c r="BC63">
        <v>4239</v>
      </c>
      <c r="BD63" s="69"/>
      <c r="BE63" s="70"/>
      <c r="BF63" s="71"/>
      <c r="BG63" s="60"/>
    </row>
    <row r="64" spans="1:59" x14ac:dyDescent="0.3">
      <c r="A64" s="44">
        <v>156</v>
      </c>
      <c r="B64" s="45" t="s">
        <v>225</v>
      </c>
      <c r="C64" s="44">
        <v>2012</v>
      </c>
      <c r="D64" s="59">
        <v>522.77</v>
      </c>
      <c r="E64" s="60">
        <v>28795160</v>
      </c>
      <c r="F64" s="60">
        <v>139796624</v>
      </c>
      <c r="G64" s="60">
        <v>168591784</v>
      </c>
      <c r="H64" s="60">
        <v>84536092</v>
      </c>
      <c r="I64" s="60">
        <v>2697805</v>
      </c>
      <c r="J64" s="60">
        <v>4213006</v>
      </c>
      <c r="K64" s="60">
        <v>95213239</v>
      </c>
      <c r="L64" s="60">
        <v>73378545</v>
      </c>
      <c r="M64" s="60">
        <v>4967551</v>
      </c>
      <c r="N64" s="60">
        <v>0</v>
      </c>
      <c r="O64" s="60">
        <v>78346096</v>
      </c>
      <c r="P64" s="60">
        <v>40423018</v>
      </c>
      <c r="Q64" s="60">
        <v>8492277</v>
      </c>
      <c r="R64" s="60">
        <v>8851336</v>
      </c>
      <c r="S64" s="60">
        <v>10054239</v>
      </c>
      <c r="T64" s="60">
        <v>1608906</v>
      </c>
      <c r="U64" s="60">
        <v>9422199</v>
      </c>
      <c r="V64" s="60">
        <v>2350213</v>
      </c>
      <c r="W64" s="60">
        <v>800561</v>
      </c>
      <c r="X64" s="60">
        <v>864536</v>
      </c>
      <c r="Y64" s="60">
        <v>810585</v>
      </c>
      <c r="Z64" s="60">
        <v>151710</v>
      </c>
      <c r="AA64" s="60">
        <v>3766336</v>
      </c>
      <c r="AB64" s="60">
        <v>1268396</v>
      </c>
      <c r="AC64" s="60">
        <v>85097976</v>
      </c>
      <c r="AD64" s="60">
        <v>-6751880</v>
      </c>
      <c r="AE64" s="60">
        <v>1403949</v>
      </c>
      <c r="AF64" s="60">
        <v>-5347931</v>
      </c>
      <c r="AG64" s="60">
        <v>0</v>
      </c>
      <c r="AH64" s="60">
        <v>0</v>
      </c>
      <c r="AI64" s="60">
        <v>-5347931</v>
      </c>
      <c r="AK64" s="44">
        <v>156</v>
      </c>
      <c r="AL64" s="45" t="s">
        <v>225</v>
      </c>
      <c r="AM64" s="44">
        <v>2012</v>
      </c>
      <c r="AN64" s="13">
        <v>8294</v>
      </c>
      <c r="AO64" s="13">
        <v>31792</v>
      </c>
      <c r="AP64" s="13">
        <v>9959</v>
      </c>
      <c r="AQ64" s="56">
        <v>0.7641</v>
      </c>
      <c r="AR64" s="13">
        <v>5430</v>
      </c>
      <c r="AS64" s="13">
        <v>1701</v>
      </c>
      <c r="AT64" s="13">
        <v>25</v>
      </c>
      <c r="AU64" s="13">
        <v>25</v>
      </c>
      <c r="AV64" s="13">
        <v>0</v>
      </c>
      <c r="AW64" s="13">
        <v>0</v>
      </c>
      <c r="AY64" s="44">
        <v>156</v>
      </c>
      <c r="AZ64" s="45" t="s">
        <v>225</v>
      </c>
      <c r="BA64" s="44">
        <v>6010</v>
      </c>
      <c r="BB64" s="44">
        <v>2012</v>
      </c>
      <c r="BC64">
        <v>1002</v>
      </c>
      <c r="BD64" s="75"/>
      <c r="BE64" s="70"/>
      <c r="BF64" s="71"/>
      <c r="BG64" s="60"/>
    </row>
    <row r="65" spans="1:59" x14ac:dyDescent="0.3">
      <c r="A65" s="44">
        <v>157</v>
      </c>
      <c r="B65" s="45" t="s">
        <v>285</v>
      </c>
      <c r="C65" s="44">
        <v>2012</v>
      </c>
      <c r="D65" s="59">
        <v>379.27</v>
      </c>
      <c r="E65" s="60">
        <v>51444098</v>
      </c>
      <c r="F65" s="60">
        <v>12987689</v>
      </c>
      <c r="G65" s="60">
        <v>64431787</v>
      </c>
      <c r="H65" s="60">
        <v>26071743</v>
      </c>
      <c r="I65" s="60">
        <v>567757</v>
      </c>
      <c r="J65" s="60">
        <v>0</v>
      </c>
      <c r="K65" s="60">
        <v>27261219</v>
      </c>
      <c r="L65" s="60">
        <v>37170568</v>
      </c>
      <c r="M65" s="60">
        <v>1767831</v>
      </c>
      <c r="N65" s="60">
        <v>0</v>
      </c>
      <c r="O65" s="60">
        <v>38938399</v>
      </c>
      <c r="P65" s="60">
        <v>21771563</v>
      </c>
      <c r="Q65" s="60">
        <v>5813335</v>
      </c>
      <c r="R65" s="60">
        <v>199367</v>
      </c>
      <c r="S65" s="60">
        <v>2026111</v>
      </c>
      <c r="T65" s="60">
        <v>707268</v>
      </c>
      <c r="U65" s="60">
        <v>4512839</v>
      </c>
      <c r="V65" s="60">
        <v>633198</v>
      </c>
      <c r="W65" s="60">
        <v>461228</v>
      </c>
      <c r="X65" s="60">
        <v>128048</v>
      </c>
      <c r="Y65" s="60">
        <v>134236</v>
      </c>
      <c r="Z65" s="60">
        <v>0</v>
      </c>
      <c r="AA65" s="60">
        <v>621719</v>
      </c>
      <c r="AB65" s="60">
        <v>596300</v>
      </c>
      <c r="AC65" s="60">
        <v>36983493</v>
      </c>
      <c r="AD65" s="60">
        <v>1954906</v>
      </c>
      <c r="AE65" s="60">
        <v>-169799</v>
      </c>
      <c r="AF65" s="60">
        <v>1785107</v>
      </c>
      <c r="AG65" s="60">
        <v>0</v>
      </c>
      <c r="AH65" s="60">
        <v>0</v>
      </c>
      <c r="AI65" s="60">
        <v>1785107</v>
      </c>
      <c r="AJ65" s="47"/>
      <c r="AK65" s="44">
        <v>157</v>
      </c>
      <c r="AL65" s="45" t="s">
        <v>285</v>
      </c>
      <c r="AM65" s="44">
        <v>2012</v>
      </c>
      <c r="AN65" s="13">
        <v>2559</v>
      </c>
      <c r="AO65" s="13">
        <v>27203</v>
      </c>
      <c r="AP65" s="13">
        <v>1913</v>
      </c>
      <c r="AQ65" s="56">
        <v>1.3381000000000001</v>
      </c>
      <c r="AR65" s="13">
        <v>21720</v>
      </c>
      <c r="AS65" s="13">
        <v>1527</v>
      </c>
      <c r="AT65" s="13">
        <v>102</v>
      </c>
      <c r="AU65" s="13">
        <v>85</v>
      </c>
      <c r="AV65" s="13">
        <v>0</v>
      </c>
      <c r="AW65" s="13">
        <v>0</v>
      </c>
      <c r="AY65" s="44">
        <v>157</v>
      </c>
      <c r="AZ65" s="45" t="s">
        <v>285</v>
      </c>
      <c r="BA65" s="44">
        <v>6010</v>
      </c>
      <c r="BB65" s="44">
        <v>2012</v>
      </c>
      <c r="BC65">
        <v>0</v>
      </c>
      <c r="BD65" s="69"/>
      <c r="BE65" s="70"/>
      <c r="BF65" s="71"/>
      <c r="BG65" s="60"/>
    </row>
    <row r="66" spans="1:59" x14ac:dyDescent="0.3">
      <c r="A66" s="44">
        <v>158</v>
      </c>
      <c r="B66" s="45" t="s">
        <v>197</v>
      </c>
      <c r="C66" s="44">
        <v>2012</v>
      </c>
      <c r="D66" s="59">
        <v>91.51</v>
      </c>
      <c r="E66" s="60">
        <v>2886628</v>
      </c>
      <c r="F66" s="60">
        <v>10617176</v>
      </c>
      <c r="G66" s="60">
        <v>13503804</v>
      </c>
      <c r="H66" s="60">
        <v>2116931</v>
      </c>
      <c r="I66" s="60">
        <v>294201</v>
      </c>
      <c r="J66" s="60">
        <v>0</v>
      </c>
      <c r="K66" s="60">
        <v>2936798</v>
      </c>
      <c r="L66" s="60">
        <v>10567006</v>
      </c>
      <c r="M66" s="60">
        <v>129484</v>
      </c>
      <c r="N66" s="60">
        <v>1928327</v>
      </c>
      <c r="O66" s="60">
        <v>12624817</v>
      </c>
      <c r="P66" s="60">
        <v>6831920</v>
      </c>
      <c r="Q66" s="60">
        <v>1562819</v>
      </c>
      <c r="R66" s="60">
        <v>83371</v>
      </c>
      <c r="S66" s="60">
        <v>714895</v>
      </c>
      <c r="T66" s="60">
        <v>167741</v>
      </c>
      <c r="U66" s="60">
        <v>736914</v>
      </c>
      <c r="V66" s="60">
        <v>1396603</v>
      </c>
      <c r="W66" s="60">
        <v>55809</v>
      </c>
      <c r="X66" s="60">
        <v>227903</v>
      </c>
      <c r="Y66" s="60">
        <v>64545</v>
      </c>
      <c r="Z66" s="60">
        <v>738337</v>
      </c>
      <c r="AA66" s="60">
        <v>525666</v>
      </c>
      <c r="AB66" s="60">
        <v>584185</v>
      </c>
      <c r="AC66" s="60">
        <v>13165042</v>
      </c>
      <c r="AD66" s="60">
        <v>-540225</v>
      </c>
      <c r="AE66" s="60">
        <v>184165</v>
      </c>
      <c r="AF66" s="60">
        <v>-356060</v>
      </c>
      <c r="AG66" s="60">
        <v>0</v>
      </c>
      <c r="AH66" s="60">
        <v>0</v>
      </c>
      <c r="AI66" s="60">
        <v>-356060</v>
      </c>
      <c r="AJ66" s="47"/>
      <c r="AK66" s="44">
        <v>158</v>
      </c>
      <c r="AL66" s="45" t="s">
        <v>197</v>
      </c>
      <c r="AM66" s="44">
        <v>2012</v>
      </c>
      <c r="AN66" s="13">
        <v>472</v>
      </c>
      <c r="AO66" s="13">
        <v>2835</v>
      </c>
      <c r="AP66" s="13">
        <v>795</v>
      </c>
      <c r="AQ66" s="56">
        <v>0.59370000000000001</v>
      </c>
      <c r="AR66" s="13">
        <v>303</v>
      </c>
      <c r="AS66" s="13">
        <v>85</v>
      </c>
      <c r="AT66" s="13">
        <v>12</v>
      </c>
      <c r="AU66" s="13">
        <v>9</v>
      </c>
      <c r="AV66" s="13">
        <v>0</v>
      </c>
      <c r="AW66" s="13">
        <v>0</v>
      </c>
      <c r="AY66" s="44">
        <v>158</v>
      </c>
      <c r="AZ66" s="45" t="s">
        <v>197</v>
      </c>
      <c r="BA66" s="44">
        <v>6010</v>
      </c>
      <c r="BB66" s="44">
        <v>2012</v>
      </c>
      <c r="BC66">
        <v>0</v>
      </c>
      <c r="BD66" s="72"/>
      <c r="BE66" s="70"/>
      <c r="BF66" s="71"/>
      <c r="BG66" s="60"/>
    </row>
    <row r="67" spans="1:59" x14ac:dyDescent="0.3">
      <c r="A67" s="44">
        <v>159</v>
      </c>
      <c r="B67" s="45" t="s">
        <v>286</v>
      </c>
      <c r="C67" s="44">
        <v>2012</v>
      </c>
      <c r="D67" s="59">
        <v>1747</v>
      </c>
      <c r="E67" s="60">
        <v>983020251</v>
      </c>
      <c r="F67" s="60">
        <v>372206692</v>
      </c>
      <c r="G67" s="60">
        <v>1355226943</v>
      </c>
      <c r="H67" s="60">
        <v>916462549</v>
      </c>
      <c r="I67" s="60">
        <v>47950737</v>
      </c>
      <c r="J67" s="60">
        <v>0</v>
      </c>
      <c r="K67" s="60">
        <v>987466800</v>
      </c>
      <c r="L67" s="60">
        <v>367760143</v>
      </c>
      <c r="M67" s="60">
        <v>17698319</v>
      </c>
      <c r="N67" s="60">
        <v>0</v>
      </c>
      <c r="O67" s="60">
        <v>385458462</v>
      </c>
      <c r="P67" s="60">
        <v>132329051</v>
      </c>
      <c r="Q67" s="60">
        <v>41294573</v>
      </c>
      <c r="R67" s="60">
        <v>6179260</v>
      </c>
      <c r="S67" s="60">
        <v>59463026</v>
      </c>
      <c r="T67" s="60">
        <v>3350419</v>
      </c>
      <c r="U67" s="60">
        <v>93771378</v>
      </c>
      <c r="V67" s="60">
        <v>15511187</v>
      </c>
      <c r="W67" s="60">
        <v>2066960</v>
      </c>
      <c r="X67" s="60">
        <v>2014083</v>
      </c>
      <c r="Y67" s="60">
        <v>12522107</v>
      </c>
      <c r="Z67" s="60">
        <v>3321384</v>
      </c>
      <c r="AA67" s="60">
        <v>23053514</v>
      </c>
      <c r="AB67" s="60">
        <v>3082157</v>
      </c>
      <c r="AC67" s="60">
        <v>374905585</v>
      </c>
      <c r="AD67" s="60">
        <v>10552877</v>
      </c>
      <c r="AE67" s="60">
        <v>0</v>
      </c>
      <c r="AF67" s="60">
        <v>10552877</v>
      </c>
      <c r="AG67" s="60">
        <v>0</v>
      </c>
      <c r="AH67" s="60">
        <v>0</v>
      </c>
      <c r="AI67" s="60">
        <v>10552877</v>
      </c>
      <c r="AJ67" s="47"/>
      <c r="AK67" s="44">
        <v>159</v>
      </c>
      <c r="AL67" s="45" t="s">
        <v>286</v>
      </c>
      <c r="AM67" s="44">
        <v>2012</v>
      </c>
      <c r="AN67" s="13">
        <v>36893</v>
      </c>
      <c r="AO67" s="13">
        <v>132316</v>
      </c>
      <c r="AP67" s="13">
        <v>30468</v>
      </c>
      <c r="AQ67" s="56">
        <v>1.0559000000000001</v>
      </c>
      <c r="AR67" s="13">
        <v>94599</v>
      </c>
      <c r="AS67" s="13">
        <v>21783</v>
      </c>
      <c r="AT67" s="13">
        <v>390</v>
      </c>
      <c r="AU67" s="13">
        <v>343</v>
      </c>
      <c r="AV67" s="13">
        <v>0</v>
      </c>
      <c r="AW67" s="13">
        <v>48</v>
      </c>
      <c r="AY67" s="44">
        <v>159</v>
      </c>
      <c r="AZ67" s="45" t="s">
        <v>286</v>
      </c>
      <c r="BA67" s="44">
        <v>6010</v>
      </c>
      <c r="BB67" s="44">
        <v>2012</v>
      </c>
      <c r="BC67">
        <v>6774</v>
      </c>
      <c r="BD67" s="69"/>
      <c r="BE67" s="70"/>
      <c r="BF67" s="71"/>
      <c r="BG67" s="60"/>
    </row>
    <row r="68" spans="1:59" x14ac:dyDescent="0.3">
      <c r="A68" s="44">
        <v>161</v>
      </c>
      <c r="B68" s="45" t="s">
        <v>248</v>
      </c>
      <c r="C68" s="44">
        <v>2012</v>
      </c>
      <c r="D68" s="59">
        <v>1591.81</v>
      </c>
      <c r="E68" s="60">
        <v>453275386</v>
      </c>
      <c r="F68" s="60">
        <v>334756173</v>
      </c>
      <c r="G68" s="60">
        <v>788031559</v>
      </c>
      <c r="H68" s="60">
        <v>430031322</v>
      </c>
      <c r="I68" s="60">
        <v>30485533</v>
      </c>
      <c r="J68" s="60">
        <v>5012980</v>
      </c>
      <c r="K68" s="60">
        <v>483088022</v>
      </c>
      <c r="L68" s="60">
        <v>304943537</v>
      </c>
      <c r="M68" s="60">
        <v>7537915</v>
      </c>
      <c r="N68" s="60">
        <v>0</v>
      </c>
      <c r="O68" s="60">
        <v>312481452</v>
      </c>
      <c r="P68" s="60">
        <v>93173949</v>
      </c>
      <c r="Q68" s="60">
        <v>27517245</v>
      </c>
      <c r="R68" s="60">
        <v>20445139</v>
      </c>
      <c r="S68" s="60">
        <v>51930041</v>
      </c>
      <c r="T68" s="60">
        <v>2128470</v>
      </c>
      <c r="U68" s="60">
        <v>21359787</v>
      </c>
      <c r="V68" s="60">
        <v>16969163</v>
      </c>
      <c r="W68" s="60">
        <v>6115033</v>
      </c>
      <c r="X68" s="60">
        <v>2736780</v>
      </c>
      <c r="Y68" s="60">
        <v>17311701</v>
      </c>
      <c r="Z68" s="60">
        <v>7580395</v>
      </c>
      <c r="AA68" s="60">
        <v>17558187</v>
      </c>
      <c r="AB68" s="60">
        <v>21808077</v>
      </c>
      <c r="AC68" s="60">
        <v>289075780</v>
      </c>
      <c r="AD68" s="60">
        <v>23405672</v>
      </c>
      <c r="AE68" s="60">
        <v>6179751</v>
      </c>
      <c r="AF68" s="60">
        <v>29585423</v>
      </c>
      <c r="AG68" s="60">
        <v>0</v>
      </c>
      <c r="AH68" s="60">
        <v>0</v>
      </c>
      <c r="AI68" s="60">
        <v>29585423</v>
      </c>
      <c r="AJ68" s="47"/>
      <c r="AK68" s="44">
        <v>161</v>
      </c>
      <c r="AL68" s="45" t="s">
        <v>248</v>
      </c>
      <c r="AM68" s="44">
        <v>2012</v>
      </c>
      <c r="AN68" s="13">
        <v>31196</v>
      </c>
      <c r="AO68" s="13">
        <v>102276</v>
      </c>
      <c r="AP68" s="13">
        <v>25478</v>
      </c>
      <c r="AQ68" s="56">
        <v>1.0415000000000001</v>
      </c>
      <c r="AR68" s="13">
        <v>58829</v>
      </c>
      <c r="AS68" s="13">
        <v>14655</v>
      </c>
      <c r="AT68" s="13">
        <v>270</v>
      </c>
      <c r="AU68" s="13">
        <v>232</v>
      </c>
      <c r="AV68" s="13">
        <v>0</v>
      </c>
      <c r="AW68" s="13">
        <v>0</v>
      </c>
      <c r="AY68" s="44">
        <v>161</v>
      </c>
      <c r="AZ68" s="45" t="s">
        <v>248</v>
      </c>
      <c r="BA68" s="44">
        <v>6010</v>
      </c>
      <c r="BB68" s="44">
        <v>2012</v>
      </c>
      <c r="BC68">
        <v>10210</v>
      </c>
      <c r="BD68" s="69"/>
      <c r="BE68" s="70"/>
      <c r="BF68" s="71"/>
      <c r="BG68" s="60"/>
    </row>
    <row r="69" spans="1:59" x14ac:dyDescent="0.3">
      <c r="A69" s="44">
        <v>162</v>
      </c>
      <c r="B69" s="45" t="s">
        <v>243</v>
      </c>
      <c r="C69" s="44">
        <v>2012</v>
      </c>
      <c r="D69" s="59">
        <v>3212.38</v>
      </c>
      <c r="E69" s="60">
        <v>1330424214</v>
      </c>
      <c r="F69" s="60">
        <v>699796660</v>
      </c>
      <c r="G69" s="60">
        <v>2030220874</v>
      </c>
      <c r="H69" s="60">
        <v>1257473143</v>
      </c>
      <c r="I69" s="60">
        <v>36175637</v>
      </c>
      <c r="J69" s="60">
        <v>26781599</v>
      </c>
      <c r="K69" s="60">
        <v>1345234387</v>
      </c>
      <c r="L69" s="60">
        <v>684986487</v>
      </c>
      <c r="M69" s="60">
        <v>60315615</v>
      </c>
      <c r="N69" s="60">
        <v>0</v>
      </c>
      <c r="O69" s="60">
        <v>745302102</v>
      </c>
      <c r="P69" s="60">
        <v>246008236</v>
      </c>
      <c r="Q69" s="60">
        <v>76533568</v>
      </c>
      <c r="R69" s="60">
        <v>24856658</v>
      </c>
      <c r="S69" s="60">
        <v>161386941</v>
      </c>
      <c r="T69" s="60">
        <v>5804481</v>
      </c>
      <c r="U69" s="60">
        <v>113344593</v>
      </c>
      <c r="V69" s="60">
        <v>25753610</v>
      </c>
      <c r="W69" s="60">
        <v>3730532</v>
      </c>
      <c r="X69" s="60">
        <v>4419786</v>
      </c>
      <c r="Y69" s="60">
        <v>18221833</v>
      </c>
      <c r="Z69" s="60">
        <v>7656022</v>
      </c>
      <c r="AA69" s="60">
        <v>24804008</v>
      </c>
      <c r="AB69" s="60">
        <v>7449845</v>
      </c>
      <c r="AC69" s="60">
        <v>695166105</v>
      </c>
      <c r="AD69" s="60">
        <v>50135997</v>
      </c>
      <c r="AE69" s="60">
        <v>25989931</v>
      </c>
      <c r="AF69" s="60">
        <v>76125928</v>
      </c>
      <c r="AG69" s="60">
        <v>0</v>
      </c>
      <c r="AH69" s="60">
        <v>0</v>
      </c>
      <c r="AI69" s="60">
        <v>76125928</v>
      </c>
      <c r="AJ69" s="47"/>
      <c r="AK69" s="44">
        <v>162</v>
      </c>
      <c r="AL69" s="45" t="s">
        <v>243</v>
      </c>
      <c r="AM69" s="44">
        <v>2012</v>
      </c>
      <c r="AN69" s="13">
        <v>63456</v>
      </c>
      <c r="AO69" s="13">
        <v>220433</v>
      </c>
      <c r="AP69" s="13">
        <v>43215</v>
      </c>
      <c r="AQ69" s="56">
        <v>1.3433999999999999</v>
      </c>
      <c r="AR69" s="13">
        <v>144452</v>
      </c>
      <c r="AS69" s="13">
        <v>28319</v>
      </c>
      <c r="AT69" s="13">
        <v>644</v>
      </c>
      <c r="AU69" s="13">
        <v>628</v>
      </c>
      <c r="AV69" s="13">
        <v>0</v>
      </c>
      <c r="AW69" s="13">
        <v>0</v>
      </c>
      <c r="AY69" s="44">
        <v>162</v>
      </c>
      <c r="AZ69" s="45" t="s">
        <v>243</v>
      </c>
      <c r="BA69" s="44">
        <v>6010</v>
      </c>
      <c r="BB69" s="44">
        <v>2012</v>
      </c>
      <c r="BC69">
        <v>36799</v>
      </c>
      <c r="BD69" s="74"/>
      <c r="BE69" s="70"/>
      <c r="BF69" s="71"/>
      <c r="BG69" s="60"/>
    </row>
    <row r="70" spans="1:59" x14ac:dyDescent="0.3">
      <c r="A70" s="44">
        <v>164</v>
      </c>
      <c r="B70" s="45" t="s">
        <v>263</v>
      </c>
      <c r="C70" s="44">
        <v>2012</v>
      </c>
      <c r="D70" s="59">
        <v>2716.17</v>
      </c>
      <c r="E70" s="60">
        <v>492596443</v>
      </c>
      <c r="F70" s="60">
        <v>539722673</v>
      </c>
      <c r="G70" s="60">
        <v>1032319116</v>
      </c>
      <c r="H70" s="60">
        <v>571456764</v>
      </c>
      <c r="I70" s="60">
        <v>14356095</v>
      </c>
      <c r="J70" s="60">
        <v>8078616</v>
      </c>
      <c r="K70" s="60">
        <v>618651945</v>
      </c>
      <c r="L70" s="60">
        <v>413667171</v>
      </c>
      <c r="M70" s="60">
        <v>33567514</v>
      </c>
      <c r="N70" s="60">
        <v>24641253</v>
      </c>
      <c r="O70" s="60">
        <v>471875938</v>
      </c>
      <c r="P70" s="60">
        <v>220947171</v>
      </c>
      <c r="Q70" s="60">
        <v>58872597</v>
      </c>
      <c r="R70" s="60">
        <v>8778765</v>
      </c>
      <c r="S70" s="60">
        <v>57965206</v>
      </c>
      <c r="T70" s="60">
        <v>5458974</v>
      </c>
      <c r="U70" s="60">
        <v>41447865</v>
      </c>
      <c r="V70" s="60">
        <v>26359413</v>
      </c>
      <c r="W70" s="60">
        <v>11280259</v>
      </c>
      <c r="X70" s="60">
        <v>3817981</v>
      </c>
      <c r="Y70" s="60">
        <v>4641756</v>
      </c>
      <c r="Z70" s="60">
        <v>10250704</v>
      </c>
      <c r="AA70" s="60">
        <v>24760470</v>
      </c>
      <c r="AB70" s="60">
        <v>6985527</v>
      </c>
      <c r="AC70" s="60">
        <v>456806218</v>
      </c>
      <c r="AD70" s="60">
        <v>15069720</v>
      </c>
      <c r="AE70" s="60">
        <v>8241738</v>
      </c>
      <c r="AF70" s="60">
        <v>23311458</v>
      </c>
      <c r="AG70" s="60">
        <v>0</v>
      </c>
      <c r="AH70" s="60">
        <v>0</v>
      </c>
      <c r="AI70" s="60">
        <v>23311458</v>
      </c>
      <c r="AJ70" s="47"/>
      <c r="AK70" s="44">
        <v>164</v>
      </c>
      <c r="AL70" s="45" t="s">
        <v>263</v>
      </c>
      <c r="AM70" s="44">
        <v>2012</v>
      </c>
      <c r="AN70" s="13">
        <v>32912</v>
      </c>
      <c r="AO70" s="13">
        <v>109295</v>
      </c>
      <c r="AP70" s="13">
        <v>32516</v>
      </c>
      <c r="AQ70" s="56">
        <v>0.78190000000000004</v>
      </c>
      <c r="AR70" s="13">
        <v>51388</v>
      </c>
      <c r="AS70" s="13">
        <v>15288</v>
      </c>
      <c r="AT70" s="13">
        <v>275</v>
      </c>
      <c r="AU70" s="13">
        <v>275</v>
      </c>
      <c r="AV70" s="13">
        <v>0</v>
      </c>
      <c r="AW70" s="13">
        <v>0</v>
      </c>
      <c r="AY70" s="44">
        <v>164</v>
      </c>
      <c r="AZ70" s="45" t="s">
        <v>263</v>
      </c>
      <c r="BA70" s="44">
        <v>6010</v>
      </c>
      <c r="BB70" s="44">
        <v>2012</v>
      </c>
      <c r="BC70">
        <v>5003</v>
      </c>
      <c r="BD70" s="69"/>
      <c r="BE70" s="70"/>
      <c r="BF70" s="71"/>
      <c r="BG70" s="60"/>
    </row>
    <row r="71" spans="1:59" x14ac:dyDescent="0.3">
      <c r="A71" s="44">
        <v>165</v>
      </c>
      <c r="B71" s="45" t="s">
        <v>208</v>
      </c>
      <c r="C71" s="44">
        <v>2012</v>
      </c>
      <c r="D71" s="59">
        <v>182</v>
      </c>
      <c r="E71" s="60">
        <v>12132197</v>
      </c>
      <c r="F71" s="60">
        <v>19098891</v>
      </c>
      <c r="G71" s="60">
        <v>31231088</v>
      </c>
      <c r="H71" s="60">
        <v>10548314</v>
      </c>
      <c r="I71" s="60">
        <v>308627</v>
      </c>
      <c r="J71" s="60">
        <v>155963</v>
      </c>
      <c r="K71" s="60">
        <v>12121948</v>
      </c>
      <c r="L71" s="60">
        <v>19109140</v>
      </c>
      <c r="M71" s="60">
        <v>547783</v>
      </c>
      <c r="N71" s="60">
        <v>1419543</v>
      </c>
      <c r="O71" s="60">
        <v>21076466</v>
      </c>
      <c r="P71" s="60">
        <v>12144521</v>
      </c>
      <c r="Q71" s="60">
        <v>2761507</v>
      </c>
      <c r="R71" s="60">
        <v>639337</v>
      </c>
      <c r="S71" s="60">
        <v>1569284</v>
      </c>
      <c r="T71" s="60">
        <v>198300</v>
      </c>
      <c r="U71" s="60">
        <v>733839</v>
      </c>
      <c r="V71" s="60">
        <v>751377</v>
      </c>
      <c r="W71" s="60">
        <v>266205</v>
      </c>
      <c r="X71" s="60">
        <v>324882</v>
      </c>
      <c r="Y71" s="60">
        <v>117676</v>
      </c>
      <c r="Z71" s="60">
        <v>148721</v>
      </c>
      <c r="AA71" s="60">
        <v>1109044</v>
      </c>
      <c r="AB71" s="60">
        <v>1020429</v>
      </c>
      <c r="AC71" s="60">
        <v>20676078</v>
      </c>
      <c r="AD71" s="60">
        <v>400388</v>
      </c>
      <c r="AE71" s="60">
        <v>108851</v>
      </c>
      <c r="AF71" s="60">
        <v>509239</v>
      </c>
      <c r="AG71" s="60">
        <v>0</v>
      </c>
      <c r="AH71" s="60">
        <v>0</v>
      </c>
      <c r="AI71" s="60">
        <v>509239</v>
      </c>
      <c r="AJ71" s="47"/>
      <c r="AK71" s="44">
        <v>165</v>
      </c>
      <c r="AL71" s="45" t="s">
        <v>208</v>
      </c>
      <c r="AM71" s="44">
        <v>2012</v>
      </c>
      <c r="AN71" s="13">
        <v>1504</v>
      </c>
      <c r="AO71" s="13">
        <v>5353</v>
      </c>
      <c r="AP71" s="13">
        <v>1907</v>
      </c>
      <c r="AQ71" s="56">
        <v>0.46970000000000001</v>
      </c>
      <c r="AR71" s="13">
        <v>943</v>
      </c>
      <c r="AS71" s="13">
        <v>336</v>
      </c>
      <c r="AT71" s="13">
        <v>35</v>
      </c>
      <c r="AU71" s="13">
        <v>25</v>
      </c>
      <c r="AV71" s="13">
        <v>0</v>
      </c>
      <c r="AW71" s="13">
        <v>14</v>
      </c>
      <c r="AY71" s="44">
        <v>165</v>
      </c>
      <c r="AZ71" s="45" t="s">
        <v>208</v>
      </c>
      <c r="BA71" s="44">
        <v>6010</v>
      </c>
      <c r="BB71" s="44">
        <v>2012</v>
      </c>
      <c r="BC71">
        <v>0</v>
      </c>
      <c r="BD71" s="74"/>
      <c r="BE71" s="70"/>
      <c r="BF71" s="71"/>
      <c r="BG71" s="60"/>
    </row>
    <row r="72" spans="1:59" x14ac:dyDescent="0.3">
      <c r="A72" s="44">
        <v>167</v>
      </c>
      <c r="B72" s="45" t="s">
        <v>202</v>
      </c>
      <c r="C72" s="44">
        <v>2012</v>
      </c>
      <c r="D72" s="59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47"/>
      <c r="AK72" s="44">
        <v>167</v>
      </c>
      <c r="AL72" s="45" t="s">
        <v>202</v>
      </c>
      <c r="AM72" s="44"/>
      <c r="AN72" s="13"/>
      <c r="AO72" s="13"/>
      <c r="AP72" s="13"/>
      <c r="AQ72" s="56"/>
      <c r="AR72" s="13"/>
      <c r="AS72" s="13"/>
      <c r="AT72" s="13"/>
      <c r="AU72" s="13"/>
      <c r="AV72" s="13"/>
      <c r="AW72" s="13"/>
      <c r="AY72" s="44">
        <v>167</v>
      </c>
      <c r="AZ72" s="45" t="s">
        <v>202</v>
      </c>
      <c r="BA72" s="44">
        <v>6010</v>
      </c>
      <c r="BB72" s="44">
        <v>2012</v>
      </c>
      <c r="BC72"/>
      <c r="BD72" s="75"/>
      <c r="BE72" s="70"/>
      <c r="BF72" s="71"/>
      <c r="BG72" s="60"/>
    </row>
    <row r="73" spans="1:59" x14ac:dyDescent="0.3">
      <c r="A73" s="44">
        <v>168</v>
      </c>
      <c r="B73" s="45" t="s">
        <v>199</v>
      </c>
      <c r="C73" s="44">
        <v>2012</v>
      </c>
      <c r="D73" s="59">
        <v>1181.18</v>
      </c>
      <c r="E73" s="60">
        <v>272584568</v>
      </c>
      <c r="F73" s="60">
        <v>140257297</v>
      </c>
      <c r="G73" s="60">
        <v>412841865</v>
      </c>
      <c r="H73" s="60">
        <v>197598197</v>
      </c>
      <c r="I73" s="60">
        <v>8697323</v>
      </c>
      <c r="J73" s="60">
        <v>428486</v>
      </c>
      <c r="K73" s="60">
        <v>212934379</v>
      </c>
      <c r="L73" s="60">
        <v>199907486</v>
      </c>
      <c r="M73" s="60">
        <v>5083823</v>
      </c>
      <c r="N73" s="60">
        <v>0</v>
      </c>
      <c r="O73" s="60">
        <v>204991309</v>
      </c>
      <c r="P73" s="60">
        <v>86206081</v>
      </c>
      <c r="Q73" s="60">
        <v>21296230</v>
      </c>
      <c r="R73" s="60">
        <v>10757895</v>
      </c>
      <c r="S73" s="60">
        <v>34920106</v>
      </c>
      <c r="T73" s="60">
        <v>1472904</v>
      </c>
      <c r="U73" s="60">
        <v>10324516</v>
      </c>
      <c r="V73" s="60">
        <v>14854405</v>
      </c>
      <c r="W73" s="60">
        <v>2012365</v>
      </c>
      <c r="X73" s="60">
        <v>2823682</v>
      </c>
      <c r="Y73" s="60">
        <v>5164623</v>
      </c>
      <c r="Z73" s="60">
        <v>7662255</v>
      </c>
      <c r="AA73" s="60">
        <v>6210373</v>
      </c>
      <c r="AB73" s="60">
        <v>2020339</v>
      </c>
      <c r="AC73" s="60">
        <v>199515401</v>
      </c>
      <c r="AD73" s="60">
        <v>5475908</v>
      </c>
      <c r="AE73" s="60">
        <v>11789736</v>
      </c>
      <c r="AF73" s="60">
        <v>17265644</v>
      </c>
      <c r="AG73" s="60">
        <v>0</v>
      </c>
      <c r="AH73" s="60">
        <v>0</v>
      </c>
      <c r="AI73" s="60">
        <v>17265644</v>
      </c>
      <c r="AJ73" s="47"/>
      <c r="AK73" s="44">
        <v>168</v>
      </c>
      <c r="AL73" s="45" t="s">
        <v>199</v>
      </c>
      <c r="AM73" s="44">
        <v>2012</v>
      </c>
      <c r="AN73" s="13">
        <v>19877</v>
      </c>
      <c r="AO73" s="13">
        <v>54755</v>
      </c>
      <c r="AP73" s="13">
        <v>15446</v>
      </c>
      <c r="AQ73" s="56">
        <v>1.0971</v>
      </c>
      <c r="AR73" s="13">
        <v>35138</v>
      </c>
      <c r="AS73" s="13">
        <v>9912</v>
      </c>
      <c r="AT73" s="13">
        <v>206</v>
      </c>
      <c r="AU73" s="13">
        <v>198</v>
      </c>
      <c r="AV73" s="13">
        <v>22</v>
      </c>
      <c r="AW73" s="13">
        <v>0</v>
      </c>
      <c r="AY73" s="44">
        <v>168</v>
      </c>
      <c r="AZ73" s="45" t="s">
        <v>199</v>
      </c>
      <c r="BA73" s="44">
        <v>6010</v>
      </c>
      <c r="BB73" s="44">
        <v>2012</v>
      </c>
      <c r="BC73">
        <v>4657</v>
      </c>
      <c r="BD73" s="69"/>
      <c r="BE73" s="70"/>
      <c r="BF73" s="71"/>
      <c r="BG73" s="60"/>
    </row>
    <row r="74" spans="1:59" x14ac:dyDescent="0.3">
      <c r="A74" s="44">
        <v>170</v>
      </c>
      <c r="B74" s="45" t="s">
        <v>256</v>
      </c>
      <c r="C74" s="44">
        <v>2012</v>
      </c>
      <c r="D74" s="59">
        <v>2986.51</v>
      </c>
      <c r="E74" s="60">
        <v>859034003</v>
      </c>
      <c r="F74" s="60">
        <v>699797857</v>
      </c>
      <c r="G74" s="60">
        <v>1558831860</v>
      </c>
      <c r="H74" s="60">
        <v>955823204</v>
      </c>
      <c r="I74" s="60">
        <v>48982846</v>
      </c>
      <c r="J74" s="60">
        <v>0</v>
      </c>
      <c r="K74" s="60">
        <v>1057866748</v>
      </c>
      <c r="L74" s="60">
        <v>500965112</v>
      </c>
      <c r="M74" s="60">
        <v>13853714</v>
      </c>
      <c r="N74" s="60">
        <v>0</v>
      </c>
      <c r="O74" s="60">
        <v>514818826</v>
      </c>
      <c r="P74" s="60">
        <v>214974850</v>
      </c>
      <c r="Q74" s="60">
        <v>59167037</v>
      </c>
      <c r="R74" s="60">
        <v>22218958</v>
      </c>
      <c r="S74" s="60">
        <v>83956612</v>
      </c>
      <c r="T74" s="60">
        <v>4930338</v>
      </c>
      <c r="U74" s="60">
        <v>40109789</v>
      </c>
      <c r="V74" s="60">
        <v>29216563</v>
      </c>
      <c r="W74" s="60">
        <v>9879404</v>
      </c>
      <c r="X74" s="60">
        <v>2030580</v>
      </c>
      <c r="Y74" s="60">
        <v>12817663</v>
      </c>
      <c r="Z74" s="60">
        <v>18581905</v>
      </c>
      <c r="AA74" s="60">
        <v>53060698</v>
      </c>
      <c r="AB74" s="60">
        <v>6326819</v>
      </c>
      <c r="AC74" s="60">
        <v>504210518</v>
      </c>
      <c r="AD74" s="60">
        <v>10608308</v>
      </c>
      <c r="AE74" s="60">
        <v>-5835461</v>
      </c>
      <c r="AF74" s="60">
        <v>4772847</v>
      </c>
      <c r="AG74" s="60">
        <v>0</v>
      </c>
      <c r="AH74" s="60">
        <v>0</v>
      </c>
      <c r="AI74" s="60">
        <v>4772847</v>
      </c>
      <c r="AJ74" s="47"/>
      <c r="AK74" s="44">
        <v>170</v>
      </c>
      <c r="AL74" s="45" t="s">
        <v>256</v>
      </c>
      <c r="AM74" s="44">
        <v>2012</v>
      </c>
      <c r="AN74" s="13">
        <v>50767</v>
      </c>
      <c r="AO74" s="13">
        <v>168647</v>
      </c>
      <c r="AP74" s="13">
        <v>44901</v>
      </c>
      <c r="AQ74" s="56">
        <v>1.0066999999999999</v>
      </c>
      <c r="AR74" s="13">
        <v>92937</v>
      </c>
      <c r="AS74" s="13">
        <v>24744</v>
      </c>
      <c r="AT74" s="13">
        <v>450</v>
      </c>
      <c r="AU74" s="13">
        <v>386</v>
      </c>
      <c r="AV74" s="13">
        <v>0</v>
      </c>
      <c r="AW74" s="13">
        <v>0</v>
      </c>
      <c r="AY74" s="44">
        <v>170</v>
      </c>
      <c r="AZ74" s="45" t="s">
        <v>256</v>
      </c>
      <c r="BA74" s="44">
        <v>6010</v>
      </c>
      <c r="BB74" s="44">
        <v>2012</v>
      </c>
      <c r="BC74">
        <v>14248</v>
      </c>
      <c r="BD74" s="69"/>
      <c r="BE74" s="70"/>
      <c r="BF74" s="71"/>
      <c r="BG74" s="60"/>
    </row>
    <row r="75" spans="1:59" x14ac:dyDescent="0.3">
      <c r="A75" s="44">
        <v>172</v>
      </c>
      <c r="B75" s="45" t="s">
        <v>239</v>
      </c>
      <c r="C75" s="44">
        <v>2012</v>
      </c>
      <c r="D75" s="59">
        <v>316.89999999999998</v>
      </c>
      <c r="E75" s="60">
        <v>24923088</v>
      </c>
      <c r="F75" s="60">
        <v>55940203</v>
      </c>
      <c r="G75" s="60">
        <v>80863291</v>
      </c>
      <c r="H75" s="60">
        <v>29196401</v>
      </c>
      <c r="I75" s="60">
        <v>1471818</v>
      </c>
      <c r="J75" s="60">
        <v>1924414</v>
      </c>
      <c r="K75" s="60">
        <v>33947561</v>
      </c>
      <c r="L75" s="60">
        <v>46915730</v>
      </c>
      <c r="M75" s="60">
        <v>1218632</v>
      </c>
      <c r="N75" s="60">
        <v>611179</v>
      </c>
      <c r="O75" s="60">
        <v>48745541</v>
      </c>
      <c r="P75" s="60">
        <v>22860795</v>
      </c>
      <c r="Q75" s="60">
        <v>4989325</v>
      </c>
      <c r="R75" s="60">
        <v>2764638</v>
      </c>
      <c r="S75" s="60">
        <v>8508647</v>
      </c>
      <c r="T75" s="60">
        <v>647666</v>
      </c>
      <c r="U75" s="60">
        <v>2116045</v>
      </c>
      <c r="V75" s="60">
        <v>2330326</v>
      </c>
      <c r="W75" s="60">
        <v>497085</v>
      </c>
      <c r="X75" s="60">
        <v>318338</v>
      </c>
      <c r="Y75" s="60">
        <v>503856</v>
      </c>
      <c r="Z75" s="60">
        <v>906949</v>
      </c>
      <c r="AA75" s="60">
        <v>1354928</v>
      </c>
      <c r="AB75" s="60">
        <v>935885</v>
      </c>
      <c r="AC75" s="60">
        <v>47379555</v>
      </c>
      <c r="AD75" s="60">
        <v>1365986</v>
      </c>
      <c r="AE75" s="60">
        <v>-1476416</v>
      </c>
      <c r="AF75" s="60">
        <v>-110430</v>
      </c>
      <c r="AG75" s="60">
        <v>0</v>
      </c>
      <c r="AH75" s="60">
        <v>0</v>
      </c>
      <c r="AI75" s="60">
        <v>-110430</v>
      </c>
      <c r="AJ75" s="47"/>
      <c r="AK75" s="44">
        <v>172</v>
      </c>
      <c r="AL75" s="45" t="s">
        <v>239</v>
      </c>
      <c r="AM75" s="44">
        <v>2012</v>
      </c>
      <c r="AN75" s="13">
        <v>3623</v>
      </c>
      <c r="AO75" s="13">
        <v>12595</v>
      </c>
      <c r="AP75" s="13">
        <v>4248</v>
      </c>
      <c r="AQ75" s="56">
        <v>0.63319999999999999</v>
      </c>
      <c r="AR75" s="13">
        <v>3872</v>
      </c>
      <c r="AS75" s="13">
        <v>1306</v>
      </c>
      <c r="AT75" s="13">
        <v>42</v>
      </c>
      <c r="AU75" s="13">
        <v>25</v>
      </c>
      <c r="AV75" s="13">
        <v>0</v>
      </c>
      <c r="AW75" s="13">
        <v>0</v>
      </c>
      <c r="AY75" s="44">
        <v>172</v>
      </c>
      <c r="AZ75" s="45" t="s">
        <v>239</v>
      </c>
      <c r="BA75" s="44">
        <v>6010</v>
      </c>
      <c r="BB75" s="44">
        <v>2012</v>
      </c>
      <c r="BC75">
        <v>434</v>
      </c>
      <c r="BD75" s="74"/>
      <c r="BE75" s="70"/>
      <c r="BF75" s="71"/>
      <c r="BG75" s="60"/>
    </row>
    <row r="76" spans="1:59" x14ac:dyDescent="0.3">
      <c r="A76" s="44">
        <v>173</v>
      </c>
      <c r="B76" s="45" t="s">
        <v>213</v>
      </c>
      <c r="C76" s="44">
        <v>2012</v>
      </c>
      <c r="D76" s="59">
        <v>177.67</v>
      </c>
      <c r="E76" s="60">
        <v>7503018</v>
      </c>
      <c r="F76" s="60">
        <v>20751208</v>
      </c>
      <c r="G76" s="60">
        <v>28254226</v>
      </c>
      <c r="H76" s="60">
        <v>6151902</v>
      </c>
      <c r="I76" s="60">
        <v>332942</v>
      </c>
      <c r="J76" s="60">
        <v>258281</v>
      </c>
      <c r="K76" s="60">
        <v>8074761</v>
      </c>
      <c r="L76" s="60">
        <v>20179465</v>
      </c>
      <c r="M76" s="60">
        <v>734199</v>
      </c>
      <c r="N76" s="60">
        <v>1571790</v>
      </c>
      <c r="O76" s="60">
        <v>22485454</v>
      </c>
      <c r="P76" s="60">
        <v>11523399</v>
      </c>
      <c r="Q76" s="60">
        <v>3059603</v>
      </c>
      <c r="R76" s="60">
        <v>705733</v>
      </c>
      <c r="S76" s="60">
        <v>1914269</v>
      </c>
      <c r="T76" s="60">
        <v>293837</v>
      </c>
      <c r="U76" s="60">
        <v>1421231</v>
      </c>
      <c r="V76" s="60">
        <v>1334102</v>
      </c>
      <c r="W76" s="60">
        <v>560834</v>
      </c>
      <c r="X76" s="60">
        <v>216433</v>
      </c>
      <c r="Y76" s="60">
        <v>168486</v>
      </c>
      <c r="Z76" s="60">
        <v>706474</v>
      </c>
      <c r="AA76" s="60">
        <v>1331636</v>
      </c>
      <c r="AB76" s="60">
        <v>364057</v>
      </c>
      <c r="AC76" s="60">
        <v>22268458</v>
      </c>
      <c r="AD76" s="60">
        <v>216996</v>
      </c>
      <c r="AE76" s="60">
        <v>67429</v>
      </c>
      <c r="AF76" s="60">
        <v>284425</v>
      </c>
      <c r="AG76" s="60">
        <v>0</v>
      </c>
      <c r="AH76" s="60">
        <v>0</v>
      </c>
      <c r="AI76" s="60">
        <v>284425</v>
      </c>
      <c r="AJ76" s="47"/>
      <c r="AK76" s="44">
        <v>173</v>
      </c>
      <c r="AL76" s="45" t="s">
        <v>213</v>
      </c>
      <c r="AM76" s="44">
        <v>2012</v>
      </c>
      <c r="AN76" s="13">
        <v>1101</v>
      </c>
      <c r="AO76" s="13">
        <v>4966</v>
      </c>
      <c r="AP76" s="13">
        <v>1537</v>
      </c>
      <c r="AQ76" s="56">
        <v>0.6925</v>
      </c>
      <c r="AR76" s="13">
        <v>950</v>
      </c>
      <c r="AS76" s="13">
        <v>294</v>
      </c>
      <c r="AT76" s="13">
        <v>25</v>
      </c>
      <c r="AU76" s="13">
        <v>25</v>
      </c>
      <c r="AV76" s="13">
        <v>0</v>
      </c>
      <c r="AW76" s="13">
        <v>0</v>
      </c>
      <c r="AY76" s="44">
        <v>173</v>
      </c>
      <c r="AZ76" s="45" t="s">
        <v>213</v>
      </c>
      <c r="BA76" s="44">
        <v>6010</v>
      </c>
      <c r="BB76" s="44">
        <v>2012</v>
      </c>
      <c r="BC76">
        <v>0</v>
      </c>
      <c r="BD76" s="69"/>
      <c r="BE76" s="70"/>
      <c r="BF76" s="71"/>
      <c r="BG76" s="60"/>
    </row>
    <row r="77" spans="1:59" x14ac:dyDescent="0.3">
      <c r="A77" s="44">
        <v>175</v>
      </c>
      <c r="B77" s="45" t="s">
        <v>249</v>
      </c>
      <c r="C77" s="44">
        <v>2012</v>
      </c>
      <c r="D77" s="59">
        <v>530.88</v>
      </c>
      <c r="E77" s="60">
        <v>215763314</v>
      </c>
      <c r="F77" s="60">
        <v>298352205</v>
      </c>
      <c r="G77" s="60">
        <v>514115519</v>
      </c>
      <c r="H77" s="60">
        <v>301384362</v>
      </c>
      <c r="I77" s="60">
        <v>2252052</v>
      </c>
      <c r="J77" s="60">
        <v>3867418</v>
      </c>
      <c r="K77" s="60">
        <v>312345432</v>
      </c>
      <c r="L77" s="60">
        <v>201770087</v>
      </c>
      <c r="M77" s="60">
        <v>7620420</v>
      </c>
      <c r="N77" s="60">
        <v>0</v>
      </c>
      <c r="O77" s="60">
        <v>209390507</v>
      </c>
      <c r="P77" s="60">
        <v>54352702</v>
      </c>
      <c r="Q77" s="60">
        <v>16048640</v>
      </c>
      <c r="R77" s="60">
        <v>3516903</v>
      </c>
      <c r="S77" s="60">
        <v>4713755</v>
      </c>
      <c r="T77" s="60">
        <v>464813</v>
      </c>
      <c r="U77" s="60">
        <v>59940381</v>
      </c>
      <c r="V77" s="60">
        <v>5045939</v>
      </c>
      <c r="W77" s="60">
        <v>431882</v>
      </c>
      <c r="X77" s="60">
        <v>2437616</v>
      </c>
      <c r="Y77" s="60">
        <v>1969781</v>
      </c>
      <c r="Z77" s="60">
        <v>1761502</v>
      </c>
      <c r="AA77" s="60">
        <v>4841600</v>
      </c>
      <c r="AB77" s="60">
        <v>7215586</v>
      </c>
      <c r="AC77" s="60">
        <v>157899500</v>
      </c>
      <c r="AD77" s="60">
        <v>51491007</v>
      </c>
      <c r="AE77" s="60">
        <v>0</v>
      </c>
      <c r="AF77" s="60">
        <v>51491007</v>
      </c>
      <c r="AG77" s="60">
        <v>0</v>
      </c>
      <c r="AH77" s="60">
        <v>0</v>
      </c>
      <c r="AI77" s="60">
        <v>51491007</v>
      </c>
      <c r="AJ77" s="47"/>
      <c r="AK77" s="44">
        <v>175</v>
      </c>
      <c r="AL77" s="45" t="s">
        <v>249</v>
      </c>
      <c r="AM77" s="44">
        <v>2012</v>
      </c>
      <c r="AN77" s="13">
        <v>9620</v>
      </c>
      <c r="AO77" s="13">
        <v>33090</v>
      </c>
      <c r="AP77" s="13">
        <v>10546</v>
      </c>
      <c r="AQ77" s="56">
        <v>0.91220000000000001</v>
      </c>
      <c r="AR77" s="13">
        <v>13887</v>
      </c>
      <c r="AS77" s="13">
        <v>4426</v>
      </c>
      <c r="AT77" s="13">
        <v>82</v>
      </c>
      <c r="AU77" s="13">
        <v>72</v>
      </c>
      <c r="AV77" s="13">
        <v>0</v>
      </c>
      <c r="AW77" s="13">
        <v>0</v>
      </c>
      <c r="AY77" s="44">
        <v>175</v>
      </c>
      <c r="AZ77" s="45" t="s">
        <v>249</v>
      </c>
      <c r="BA77" s="44">
        <v>6010</v>
      </c>
      <c r="BB77" s="44">
        <v>2012</v>
      </c>
      <c r="BC77">
        <v>2074</v>
      </c>
      <c r="BD77" s="69"/>
      <c r="BE77" s="70"/>
      <c r="BF77" s="71"/>
      <c r="BG77" s="60"/>
    </row>
    <row r="78" spans="1:59" x14ac:dyDescent="0.3">
      <c r="A78" s="44">
        <v>176</v>
      </c>
      <c r="B78" s="45" t="s">
        <v>287</v>
      </c>
      <c r="C78" s="44">
        <v>2012</v>
      </c>
      <c r="D78" s="59">
        <v>2262.7399999999998</v>
      </c>
      <c r="E78" s="60">
        <v>1114414405</v>
      </c>
      <c r="F78" s="60">
        <v>1167085350</v>
      </c>
      <c r="G78" s="60">
        <v>2281499755</v>
      </c>
      <c r="H78" s="60">
        <v>1454167485</v>
      </c>
      <c r="I78" s="60">
        <v>82767988</v>
      </c>
      <c r="J78" s="60">
        <v>16287167</v>
      </c>
      <c r="K78" s="60">
        <v>1616469163</v>
      </c>
      <c r="L78" s="60">
        <v>665030592</v>
      </c>
      <c r="M78" s="60">
        <v>7273102</v>
      </c>
      <c r="N78" s="60">
        <v>0</v>
      </c>
      <c r="O78" s="60">
        <v>672303694</v>
      </c>
      <c r="P78" s="60">
        <v>209600887</v>
      </c>
      <c r="Q78" s="60">
        <v>61884972</v>
      </c>
      <c r="R78" s="60">
        <v>17534552</v>
      </c>
      <c r="S78" s="60">
        <v>99609458</v>
      </c>
      <c r="T78" s="60">
        <v>1826650</v>
      </c>
      <c r="U78" s="60">
        <v>128849477</v>
      </c>
      <c r="V78" s="60">
        <v>33391967</v>
      </c>
      <c r="W78" s="60">
        <v>4136468</v>
      </c>
      <c r="X78" s="60">
        <v>9552701</v>
      </c>
      <c r="Y78" s="60">
        <v>6744103</v>
      </c>
      <c r="Z78" s="60">
        <v>10569011</v>
      </c>
      <c r="AA78" s="60">
        <v>63246523</v>
      </c>
      <c r="AB78" s="60">
        <v>11902135</v>
      </c>
      <c r="AC78" s="60">
        <v>595602381</v>
      </c>
      <c r="AD78" s="60">
        <v>76701313</v>
      </c>
      <c r="AE78" s="60">
        <v>0</v>
      </c>
      <c r="AF78" s="60">
        <v>76701313</v>
      </c>
      <c r="AG78" s="60">
        <v>0</v>
      </c>
      <c r="AH78" s="60">
        <v>0</v>
      </c>
      <c r="AI78" s="60">
        <v>76701313</v>
      </c>
      <c r="AJ78" s="47"/>
      <c r="AK78" s="44">
        <v>176</v>
      </c>
      <c r="AL78" s="45" t="s">
        <v>287</v>
      </c>
      <c r="AM78" s="44">
        <v>2012</v>
      </c>
      <c r="AN78" s="13">
        <v>48651</v>
      </c>
      <c r="AO78" s="13">
        <v>163480</v>
      </c>
      <c r="AP78" s="13">
        <v>38364</v>
      </c>
      <c r="AQ78" s="56">
        <v>1.0914999999999999</v>
      </c>
      <c r="AR78" s="13">
        <v>79853</v>
      </c>
      <c r="AS78" s="13">
        <v>18739</v>
      </c>
      <c r="AT78" s="13">
        <v>567</v>
      </c>
      <c r="AU78" s="13">
        <v>402</v>
      </c>
      <c r="AV78" s="13">
        <v>0</v>
      </c>
      <c r="AW78" s="13">
        <v>0</v>
      </c>
      <c r="AY78" s="44">
        <v>176</v>
      </c>
      <c r="AZ78" s="45" t="s">
        <v>287</v>
      </c>
      <c r="BA78" s="44">
        <v>6010</v>
      </c>
      <c r="BB78" s="44">
        <v>2012</v>
      </c>
      <c r="BC78">
        <v>31904</v>
      </c>
      <c r="BD78" s="74"/>
      <c r="BE78" s="70"/>
      <c r="BF78" s="71"/>
      <c r="BG78" s="60"/>
    </row>
    <row r="79" spans="1:59" x14ac:dyDescent="0.3">
      <c r="A79" s="44">
        <v>180</v>
      </c>
      <c r="B79" s="45" t="s">
        <v>288</v>
      </c>
      <c r="C79" s="44">
        <v>2012</v>
      </c>
      <c r="D79" s="59">
        <v>580.72</v>
      </c>
      <c r="E79" s="60">
        <v>205755065</v>
      </c>
      <c r="F79" s="60">
        <v>177874003</v>
      </c>
      <c r="G79" s="60">
        <v>383629068</v>
      </c>
      <c r="H79" s="60">
        <v>258667582</v>
      </c>
      <c r="I79" s="60">
        <v>8914599</v>
      </c>
      <c r="J79" s="60">
        <v>3361617</v>
      </c>
      <c r="K79" s="60">
        <v>282759413</v>
      </c>
      <c r="L79" s="60">
        <v>100869655</v>
      </c>
      <c r="M79" s="60">
        <v>1068619</v>
      </c>
      <c r="N79" s="60">
        <v>0</v>
      </c>
      <c r="O79" s="60">
        <v>101938274</v>
      </c>
      <c r="P79" s="60">
        <v>39891160</v>
      </c>
      <c r="Q79" s="60">
        <v>10097112</v>
      </c>
      <c r="R79" s="60">
        <v>3197209</v>
      </c>
      <c r="S79" s="60">
        <v>17326732</v>
      </c>
      <c r="T79" s="60">
        <v>467501</v>
      </c>
      <c r="U79" s="60">
        <v>7731535</v>
      </c>
      <c r="V79" s="60">
        <v>3487970</v>
      </c>
      <c r="W79" s="60">
        <v>791453</v>
      </c>
      <c r="X79" s="60">
        <v>1250269</v>
      </c>
      <c r="Y79" s="60">
        <v>5095365</v>
      </c>
      <c r="Z79" s="60">
        <v>-1500034</v>
      </c>
      <c r="AA79" s="60">
        <v>11815615</v>
      </c>
      <c r="AB79" s="60">
        <v>4340271</v>
      </c>
      <c r="AC79" s="60">
        <v>92176543</v>
      </c>
      <c r="AD79" s="60">
        <v>9761731</v>
      </c>
      <c r="AE79" s="60">
        <v>-12050</v>
      </c>
      <c r="AF79" s="60">
        <v>9749681</v>
      </c>
      <c r="AG79" s="60">
        <v>0</v>
      </c>
      <c r="AH79" s="60">
        <v>0</v>
      </c>
      <c r="AI79" s="60">
        <v>9749681</v>
      </c>
      <c r="AJ79" s="47"/>
      <c r="AK79" s="44">
        <v>180</v>
      </c>
      <c r="AL79" s="45" t="s">
        <v>288</v>
      </c>
      <c r="AM79" s="44">
        <v>2012</v>
      </c>
      <c r="AN79" s="13">
        <v>10946</v>
      </c>
      <c r="AO79" s="13">
        <v>43836</v>
      </c>
      <c r="AP79" s="13">
        <v>11853</v>
      </c>
      <c r="AQ79" s="56">
        <v>0.84119999999999995</v>
      </c>
      <c r="AR79" s="13">
        <v>23511</v>
      </c>
      <c r="AS79" s="13">
        <v>6357</v>
      </c>
      <c r="AT79" s="13">
        <v>123</v>
      </c>
      <c r="AU79" s="13">
        <v>113</v>
      </c>
      <c r="AV79" s="13">
        <v>0</v>
      </c>
      <c r="AW79" s="13">
        <v>0</v>
      </c>
      <c r="AY79" s="44">
        <v>180</v>
      </c>
      <c r="AZ79" s="45" t="s">
        <v>288</v>
      </c>
      <c r="BA79" s="44">
        <v>6010</v>
      </c>
      <c r="BB79" s="44">
        <v>2012</v>
      </c>
      <c r="BC79">
        <v>2782</v>
      </c>
      <c r="BD79" s="76"/>
      <c r="BE79" s="70"/>
      <c r="BF79" s="71"/>
      <c r="BG79" s="60"/>
    </row>
    <row r="80" spans="1:59" x14ac:dyDescent="0.3">
      <c r="A80" s="44">
        <v>183</v>
      </c>
      <c r="B80" s="45" t="s">
        <v>264</v>
      </c>
      <c r="C80" s="44">
        <v>2012</v>
      </c>
      <c r="D80" s="59">
        <v>525.78</v>
      </c>
      <c r="E80" s="60">
        <v>276893498</v>
      </c>
      <c r="F80" s="60">
        <v>200071694</v>
      </c>
      <c r="G80" s="60">
        <v>476965192</v>
      </c>
      <c r="H80" s="60">
        <v>347555889</v>
      </c>
      <c r="I80" s="60">
        <v>8499901</v>
      </c>
      <c r="J80" s="60">
        <v>2047642</v>
      </c>
      <c r="K80" s="60">
        <v>371646116</v>
      </c>
      <c r="L80" s="60">
        <v>105319076</v>
      </c>
      <c r="M80" s="60">
        <v>1346771</v>
      </c>
      <c r="N80" s="60">
        <v>0</v>
      </c>
      <c r="O80" s="60">
        <v>106665847</v>
      </c>
      <c r="P80" s="60">
        <v>47495280</v>
      </c>
      <c r="Q80" s="60">
        <v>10697254</v>
      </c>
      <c r="R80" s="60">
        <v>13642034</v>
      </c>
      <c r="S80" s="60">
        <v>15696900</v>
      </c>
      <c r="T80" s="60">
        <v>1389463</v>
      </c>
      <c r="U80" s="60">
        <v>9021832</v>
      </c>
      <c r="V80" s="60">
        <v>6973421</v>
      </c>
      <c r="W80" s="60">
        <v>832737</v>
      </c>
      <c r="X80" s="60">
        <v>1210042</v>
      </c>
      <c r="Y80" s="60">
        <v>1123412</v>
      </c>
      <c r="Z80" s="60">
        <v>0</v>
      </c>
      <c r="AA80" s="60">
        <v>13542684</v>
      </c>
      <c r="AB80" s="60">
        <v>9269402</v>
      </c>
      <c r="AC80" s="60">
        <v>117351777</v>
      </c>
      <c r="AD80" s="60">
        <v>-10685930</v>
      </c>
      <c r="AE80" s="60">
        <v>0</v>
      </c>
      <c r="AF80" s="60">
        <v>-10685930</v>
      </c>
      <c r="AG80" s="60">
        <v>0</v>
      </c>
      <c r="AH80" s="60">
        <v>0</v>
      </c>
      <c r="AI80" s="60">
        <v>-10685930</v>
      </c>
      <c r="AJ80" s="47"/>
      <c r="AK80" s="44">
        <v>183</v>
      </c>
      <c r="AL80" s="45" t="s">
        <v>264</v>
      </c>
      <c r="AM80" s="44">
        <v>2012</v>
      </c>
      <c r="AN80" s="13">
        <v>11784</v>
      </c>
      <c r="AO80" s="13">
        <v>61053</v>
      </c>
      <c r="AP80" s="13">
        <v>11570</v>
      </c>
      <c r="AQ80" s="56">
        <v>0.96150000000000002</v>
      </c>
      <c r="AR80" s="13">
        <v>35443</v>
      </c>
      <c r="AS80" s="13">
        <v>6717</v>
      </c>
      <c r="AT80" s="13">
        <v>195</v>
      </c>
      <c r="AU80" s="13">
        <v>195</v>
      </c>
      <c r="AV80" s="13">
        <v>0</v>
      </c>
      <c r="AW80" s="13">
        <v>0</v>
      </c>
      <c r="AY80" s="44">
        <v>183</v>
      </c>
      <c r="AZ80" s="45" t="s">
        <v>264</v>
      </c>
      <c r="BA80" s="44">
        <v>6010</v>
      </c>
      <c r="BB80" s="44">
        <v>2012</v>
      </c>
      <c r="BC80">
        <v>2594</v>
      </c>
      <c r="BD80" s="69"/>
      <c r="BE80" s="70"/>
      <c r="BF80" s="71"/>
      <c r="BG80" s="60"/>
    </row>
    <row r="81" spans="1:59" x14ac:dyDescent="0.3">
      <c r="A81" s="44">
        <v>186</v>
      </c>
      <c r="B81" s="45" t="s">
        <v>266</v>
      </c>
      <c r="C81" s="44">
        <v>2012</v>
      </c>
      <c r="D81" s="59">
        <v>75.709999999999994</v>
      </c>
      <c r="E81" s="60">
        <v>2566141</v>
      </c>
      <c r="F81" s="60">
        <v>22298024</v>
      </c>
      <c r="G81" s="60">
        <v>24864165</v>
      </c>
      <c r="H81" s="60">
        <v>12079018</v>
      </c>
      <c r="I81" s="60">
        <v>947249</v>
      </c>
      <c r="J81" s="60">
        <v>823167</v>
      </c>
      <c r="K81" s="60">
        <v>15213474</v>
      </c>
      <c r="L81" s="60">
        <v>9650691</v>
      </c>
      <c r="M81" s="60">
        <v>300223</v>
      </c>
      <c r="N81" s="60">
        <v>803694</v>
      </c>
      <c r="O81" s="60">
        <v>10754608</v>
      </c>
      <c r="P81" s="60">
        <v>5214660</v>
      </c>
      <c r="Q81" s="60">
        <v>1128778</v>
      </c>
      <c r="R81" s="60">
        <v>1180265</v>
      </c>
      <c r="S81" s="60">
        <v>604043</v>
      </c>
      <c r="T81" s="60">
        <v>101261</v>
      </c>
      <c r="U81" s="60">
        <v>1383978</v>
      </c>
      <c r="V81" s="60">
        <v>205896</v>
      </c>
      <c r="W81" s="60">
        <v>118580</v>
      </c>
      <c r="X81" s="60">
        <v>137489</v>
      </c>
      <c r="Y81" s="60">
        <v>126414</v>
      </c>
      <c r="Z81" s="60">
        <v>60959</v>
      </c>
      <c r="AA81" s="60">
        <v>1364040</v>
      </c>
      <c r="AB81" s="60">
        <v>146679</v>
      </c>
      <c r="AC81" s="60">
        <v>10409002</v>
      </c>
      <c r="AD81" s="60">
        <v>345606</v>
      </c>
      <c r="AE81" s="60">
        <v>250593</v>
      </c>
      <c r="AF81" s="60">
        <v>596199</v>
      </c>
      <c r="AG81" s="60">
        <v>0</v>
      </c>
      <c r="AH81" s="60">
        <v>0</v>
      </c>
      <c r="AI81" s="60">
        <v>596199</v>
      </c>
      <c r="AJ81" s="47"/>
      <c r="AK81" s="44">
        <v>186</v>
      </c>
      <c r="AL81" s="45" t="s">
        <v>266</v>
      </c>
      <c r="AM81" s="44">
        <v>2012</v>
      </c>
      <c r="AN81" s="13">
        <v>1238</v>
      </c>
      <c r="AO81" s="13">
        <v>5605</v>
      </c>
      <c r="AP81" s="13">
        <v>2000</v>
      </c>
      <c r="AQ81" s="56">
        <v>0.61919999999999997</v>
      </c>
      <c r="AR81" s="13">
        <v>412</v>
      </c>
      <c r="AS81" s="13">
        <v>147</v>
      </c>
      <c r="AT81" s="13">
        <v>24</v>
      </c>
      <c r="AU81" s="13">
        <v>10</v>
      </c>
      <c r="AV81" s="13">
        <v>0</v>
      </c>
      <c r="AW81" s="13">
        <v>0</v>
      </c>
      <c r="AY81" s="44">
        <v>186</v>
      </c>
      <c r="AZ81" s="45" t="s">
        <v>266</v>
      </c>
      <c r="BA81" s="44">
        <v>6010</v>
      </c>
      <c r="BB81" s="44">
        <v>2012</v>
      </c>
      <c r="BC81">
        <v>0</v>
      </c>
      <c r="BD81" s="76"/>
      <c r="BE81" s="70"/>
      <c r="BF81" s="71"/>
      <c r="BG81" s="60"/>
    </row>
    <row r="82" spans="1:59" x14ac:dyDescent="0.3">
      <c r="A82" s="44">
        <v>191</v>
      </c>
      <c r="B82" s="45" t="s">
        <v>218</v>
      </c>
      <c r="C82" s="44">
        <v>2012</v>
      </c>
      <c r="D82" s="59">
        <v>596.23</v>
      </c>
      <c r="E82" s="60">
        <v>177229845</v>
      </c>
      <c r="F82" s="60">
        <v>260028417</v>
      </c>
      <c r="G82" s="60">
        <v>437258262</v>
      </c>
      <c r="H82" s="60">
        <v>301583499</v>
      </c>
      <c r="I82" s="60">
        <v>0</v>
      </c>
      <c r="J82" s="60">
        <v>0</v>
      </c>
      <c r="K82" s="60">
        <v>310104674</v>
      </c>
      <c r="L82" s="60">
        <v>127153588</v>
      </c>
      <c r="M82" s="60">
        <v>5117099</v>
      </c>
      <c r="N82" s="60">
        <v>0</v>
      </c>
      <c r="O82" s="60">
        <v>132270687</v>
      </c>
      <c r="P82" s="60">
        <v>42878146</v>
      </c>
      <c r="Q82" s="60">
        <v>12286154</v>
      </c>
      <c r="R82" s="60">
        <v>857920</v>
      </c>
      <c r="S82" s="60">
        <v>25012371</v>
      </c>
      <c r="T82" s="60">
        <v>1144072</v>
      </c>
      <c r="U82" s="60">
        <v>38340678</v>
      </c>
      <c r="V82" s="60">
        <v>4299903</v>
      </c>
      <c r="W82" s="60">
        <v>1391045</v>
      </c>
      <c r="X82" s="60">
        <v>452642</v>
      </c>
      <c r="Y82" s="60">
        <v>3201577</v>
      </c>
      <c r="Z82" s="60">
        <v>560098</v>
      </c>
      <c r="AA82" s="60">
        <v>8521175</v>
      </c>
      <c r="AB82" s="60">
        <v>861227</v>
      </c>
      <c r="AC82" s="60">
        <v>131285833</v>
      </c>
      <c r="AD82" s="60">
        <v>984854</v>
      </c>
      <c r="AE82" s="60">
        <v>0</v>
      </c>
      <c r="AF82" s="60">
        <v>984854</v>
      </c>
      <c r="AG82" s="60">
        <v>0</v>
      </c>
      <c r="AH82" s="60">
        <v>0</v>
      </c>
      <c r="AI82" s="60">
        <v>984854</v>
      </c>
      <c r="AJ82" s="47"/>
      <c r="AK82" s="44">
        <v>191</v>
      </c>
      <c r="AL82" s="45" t="s">
        <v>218</v>
      </c>
      <c r="AM82" s="44">
        <v>2012</v>
      </c>
      <c r="AN82" s="13">
        <v>12024</v>
      </c>
      <c r="AO82" s="13">
        <v>44225</v>
      </c>
      <c r="AP82" s="13">
        <v>12682</v>
      </c>
      <c r="AQ82" s="56">
        <v>0.84760000000000002</v>
      </c>
      <c r="AR82" s="13">
        <v>17925</v>
      </c>
      <c r="AS82" s="13">
        <v>5140</v>
      </c>
      <c r="AT82" s="13">
        <v>128</v>
      </c>
      <c r="AU82" s="13">
        <v>88</v>
      </c>
      <c r="AV82" s="13">
        <v>0</v>
      </c>
      <c r="AW82" s="13">
        <v>0</v>
      </c>
      <c r="AY82" s="44">
        <v>191</v>
      </c>
      <c r="AZ82" s="45" t="s">
        <v>218</v>
      </c>
      <c r="BA82" s="44">
        <v>6010</v>
      </c>
      <c r="BB82" s="44">
        <v>2012</v>
      </c>
      <c r="BC82">
        <v>4894</v>
      </c>
      <c r="BD82" s="72"/>
      <c r="BE82" s="73"/>
      <c r="BF82" s="71"/>
      <c r="BG82" s="60"/>
    </row>
    <row r="83" spans="1:59" x14ac:dyDescent="0.3">
      <c r="A83" s="44">
        <v>193</v>
      </c>
      <c r="B83" s="45" t="s">
        <v>242</v>
      </c>
      <c r="C83" s="44">
        <v>2012</v>
      </c>
      <c r="D83" s="59">
        <v>195.74</v>
      </c>
      <c r="E83" s="60">
        <v>19518950</v>
      </c>
      <c r="F83" s="60">
        <v>54049200</v>
      </c>
      <c r="G83" s="60">
        <v>73568150</v>
      </c>
      <c r="H83" s="60">
        <v>30169457</v>
      </c>
      <c r="I83" s="60">
        <v>1698166</v>
      </c>
      <c r="J83" s="60">
        <v>421711</v>
      </c>
      <c r="K83" s="60">
        <v>33877706</v>
      </c>
      <c r="L83" s="60">
        <v>39690444</v>
      </c>
      <c r="M83" s="60">
        <v>604045</v>
      </c>
      <c r="N83" s="60">
        <v>0</v>
      </c>
      <c r="O83" s="60">
        <v>40294489</v>
      </c>
      <c r="P83" s="60">
        <v>13136594</v>
      </c>
      <c r="Q83" s="60">
        <v>4658768</v>
      </c>
      <c r="R83" s="60">
        <v>3095766</v>
      </c>
      <c r="S83" s="60">
        <v>2976753</v>
      </c>
      <c r="T83" s="60">
        <v>441295</v>
      </c>
      <c r="U83" s="60">
        <v>6472814</v>
      </c>
      <c r="V83" s="60">
        <v>2092052</v>
      </c>
      <c r="W83" s="60">
        <v>163084</v>
      </c>
      <c r="X83" s="60">
        <v>232789</v>
      </c>
      <c r="Y83" s="60">
        <v>328109</v>
      </c>
      <c r="Z83" s="60">
        <v>1347474</v>
      </c>
      <c r="AA83" s="60">
        <v>1588372</v>
      </c>
      <c r="AB83" s="60">
        <v>495942</v>
      </c>
      <c r="AC83" s="60">
        <v>35441440</v>
      </c>
      <c r="AD83" s="60">
        <v>4853049</v>
      </c>
      <c r="AE83" s="60">
        <v>0</v>
      </c>
      <c r="AF83" s="60">
        <v>4853049</v>
      </c>
      <c r="AG83" s="60">
        <v>0</v>
      </c>
      <c r="AH83" s="60">
        <v>0</v>
      </c>
      <c r="AI83" s="60">
        <v>4853049</v>
      </c>
      <c r="AJ83" s="47"/>
      <c r="AK83" s="44">
        <v>193</v>
      </c>
      <c r="AL83" s="45" t="s">
        <v>242</v>
      </c>
      <c r="AM83" s="44">
        <v>2012</v>
      </c>
      <c r="AN83" s="13">
        <v>3409</v>
      </c>
      <c r="AO83" s="13">
        <v>15529</v>
      </c>
      <c r="AP83" s="13">
        <v>4470</v>
      </c>
      <c r="AQ83" s="56">
        <v>0.6452</v>
      </c>
      <c r="AR83" s="13">
        <v>4120</v>
      </c>
      <c r="AS83" s="13">
        <v>1186</v>
      </c>
      <c r="AT83" s="13">
        <v>55</v>
      </c>
      <c r="AU83" s="13">
        <v>25</v>
      </c>
      <c r="AV83" s="13">
        <v>0</v>
      </c>
      <c r="AW83" s="13">
        <v>0</v>
      </c>
      <c r="AY83" s="44">
        <v>193</v>
      </c>
      <c r="AZ83" s="45" t="s">
        <v>242</v>
      </c>
      <c r="BA83" s="44">
        <v>6010</v>
      </c>
      <c r="BB83" s="44">
        <v>2012</v>
      </c>
      <c r="BC83">
        <v>517</v>
      </c>
      <c r="BD83" s="72"/>
      <c r="BE83" s="70"/>
      <c r="BF83" s="71"/>
      <c r="BG83" s="60"/>
    </row>
    <row r="84" spans="1:59" x14ac:dyDescent="0.3">
      <c r="A84" s="44">
        <v>194</v>
      </c>
      <c r="B84" s="45" t="s">
        <v>289</v>
      </c>
      <c r="C84" s="44">
        <v>2012</v>
      </c>
      <c r="D84" s="59">
        <v>130.57</v>
      </c>
      <c r="E84" s="60">
        <v>13335735</v>
      </c>
      <c r="F84" s="60">
        <v>25247868</v>
      </c>
      <c r="G84" s="60">
        <v>38583603</v>
      </c>
      <c r="H84" s="60">
        <v>17243826</v>
      </c>
      <c r="I84" s="60">
        <v>984458</v>
      </c>
      <c r="J84" s="60">
        <v>143909</v>
      </c>
      <c r="K84" s="60">
        <v>19654479</v>
      </c>
      <c r="L84" s="60">
        <v>18929124</v>
      </c>
      <c r="M84" s="60">
        <v>283170</v>
      </c>
      <c r="N84" s="60">
        <v>0</v>
      </c>
      <c r="O84" s="60">
        <v>19212294</v>
      </c>
      <c r="P84" s="60">
        <v>8608107</v>
      </c>
      <c r="Q84" s="60">
        <v>3142316</v>
      </c>
      <c r="R84" s="60">
        <v>885977</v>
      </c>
      <c r="S84" s="60">
        <v>1267886</v>
      </c>
      <c r="T84" s="60">
        <v>232102</v>
      </c>
      <c r="U84" s="60">
        <v>4110276</v>
      </c>
      <c r="V84" s="60">
        <v>733327</v>
      </c>
      <c r="W84" s="60">
        <v>97520</v>
      </c>
      <c r="X84" s="60">
        <v>112287</v>
      </c>
      <c r="Y84" s="60">
        <v>149255</v>
      </c>
      <c r="Z84" s="60">
        <v>193678</v>
      </c>
      <c r="AA84" s="60">
        <v>1282286</v>
      </c>
      <c r="AB84" s="60">
        <v>393473</v>
      </c>
      <c r="AC84" s="60">
        <v>19926204</v>
      </c>
      <c r="AD84" s="60">
        <v>-713910</v>
      </c>
      <c r="AE84" s="60">
        <v>255098</v>
      </c>
      <c r="AF84" s="60">
        <v>-458812</v>
      </c>
      <c r="AG84" s="60">
        <v>0</v>
      </c>
      <c r="AH84" s="60">
        <v>0</v>
      </c>
      <c r="AI84" s="60">
        <v>-458812</v>
      </c>
      <c r="AJ84" s="47"/>
      <c r="AK84" s="44">
        <v>194</v>
      </c>
      <c r="AL84" s="45" t="s">
        <v>289</v>
      </c>
      <c r="AM84" s="44">
        <v>2012</v>
      </c>
      <c r="AN84" s="13">
        <v>1183</v>
      </c>
      <c r="AO84" s="13">
        <v>8697</v>
      </c>
      <c r="AP84" s="13">
        <v>1560</v>
      </c>
      <c r="AQ84" s="56">
        <v>0.68879999999999997</v>
      </c>
      <c r="AR84" s="13">
        <v>2303</v>
      </c>
      <c r="AS84" s="13">
        <v>413</v>
      </c>
      <c r="AT84" s="13">
        <v>65</v>
      </c>
      <c r="AU84" s="13">
        <v>65</v>
      </c>
      <c r="AV84" s="13">
        <v>40</v>
      </c>
      <c r="AW84" s="13">
        <v>0</v>
      </c>
      <c r="AY84" s="44">
        <v>194</v>
      </c>
      <c r="AZ84" s="45" t="s">
        <v>289</v>
      </c>
      <c r="BA84" s="44">
        <v>6010</v>
      </c>
      <c r="BB84" s="44">
        <v>2012</v>
      </c>
      <c r="BC84">
        <v>0</v>
      </c>
      <c r="BD84" s="69"/>
      <c r="BE84" s="73"/>
      <c r="BF84" s="71"/>
      <c r="BG84" s="60"/>
    </row>
    <row r="85" spans="1:59" x14ac:dyDescent="0.3">
      <c r="A85" s="44">
        <v>195</v>
      </c>
      <c r="B85" s="45" t="s">
        <v>231</v>
      </c>
      <c r="C85" s="44">
        <v>2012</v>
      </c>
      <c r="D85" s="59">
        <v>215.3</v>
      </c>
      <c r="E85" s="60">
        <v>15188089</v>
      </c>
      <c r="F85" s="60">
        <v>14706944</v>
      </c>
      <c r="G85" s="60">
        <v>29895033</v>
      </c>
      <c r="H85" s="60">
        <v>5947458</v>
      </c>
      <c r="I85" s="60">
        <v>1012054</v>
      </c>
      <c r="J85" s="60">
        <v>266793</v>
      </c>
      <c r="K85" s="60">
        <v>7766399</v>
      </c>
      <c r="L85" s="60">
        <v>22128634</v>
      </c>
      <c r="M85" s="60">
        <v>69050</v>
      </c>
      <c r="N85" s="60">
        <v>2973067</v>
      </c>
      <c r="O85" s="60">
        <v>25170751</v>
      </c>
      <c r="P85" s="60">
        <v>13649209</v>
      </c>
      <c r="Q85" s="60">
        <v>2612392</v>
      </c>
      <c r="R85" s="60">
        <v>653720</v>
      </c>
      <c r="S85" s="60">
        <v>1706428</v>
      </c>
      <c r="T85" s="60">
        <v>404736</v>
      </c>
      <c r="U85" s="60">
        <v>1252204</v>
      </c>
      <c r="V85" s="60">
        <v>390823</v>
      </c>
      <c r="W85" s="60">
        <v>964812</v>
      </c>
      <c r="X85" s="60">
        <v>350689</v>
      </c>
      <c r="Y85" s="60">
        <v>136908</v>
      </c>
      <c r="Z85" s="60">
        <v>2214830</v>
      </c>
      <c r="AA85" s="60">
        <v>540094</v>
      </c>
      <c r="AB85" s="60">
        <v>475374</v>
      </c>
      <c r="AC85" s="60">
        <v>24812125</v>
      </c>
      <c r="AD85" s="60">
        <v>358626</v>
      </c>
      <c r="AE85" s="60">
        <v>408452</v>
      </c>
      <c r="AF85" s="60">
        <v>767078</v>
      </c>
      <c r="AG85" s="60">
        <v>8949540</v>
      </c>
      <c r="AH85" s="60">
        <v>0</v>
      </c>
      <c r="AI85" s="60">
        <v>9716618</v>
      </c>
      <c r="AJ85" s="47"/>
      <c r="AK85" s="44">
        <v>195</v>
      </c>
      <c r="AL85" s="45" t="s">
        <v>231</v>
      </c>
      <c r="AM85" s="44">
        <v>2012</v>
      </c>
      <c r="AN85" s="13">
        <v>2523</v>
      </c>
      <c r="AO85" s="13">
        <v>9738</v>
      </c>
      <c r="AP85" s="13">
        <v>3587</v>
      </c>
      <c r="AQ85" s="56">
        <v>0.70330000000000004</v>
      </c>
      <c r="AR85" s="13">
        <v>448</v>
      </c>
      <c r="AS85" s="13">
        <v>165</v>
      </c>
      <c r="AT85" s="13">
        <v>25</v>
      </c>
      <c r="AU85" s="13">
        <v>25</v>
      </c>
      <c r="AV85" s="13">
        <v>0</v>
      </c>
      <c r="AW85" s="13">
        <v>0</v>
      </c>
      <c r="AY85" s="44">
        <v>195</v>
      </c>
      <c r="AZ85" s="45" t="s">
        <v>231</v>
      </c>
      <c r="BA85" s="44">
        <v>6010</v>
      </c>
      <c r="BB85" s="44">
        <v>2012</v>
      </c>
      <c r="BC85">
        <v>0</v>
      </c>
      <c r="BD85" s="72"/>
      <c r="BE85" s="73"/>
      <c r="BF85" s="71"/>
      <c r="BG85" s="60"/>
    </row>
    <row r="86" spans="1:59" x14ac:dyDescent="0.3">
      <c r="A86" s="44">
        <v>197</v>
      </c>
      <c r="B86" s="45" t="s">
        <v>196</v>
      </c>
      <c r="C86" s="44">
        <v>2012</v>
      </c>
      <c r="D86" s="59">
        <v>376.98</v>
      </c>
      <c r="E86" s="60">
        <v>200834144</v>
      </c>
      <c r="F86" s="60">
        <v>159112518</v>
      </c>
      <c r="G86" s="60">
        <v>359946662</v>
      </c>
      <c r="H86" s="60">
        <v>260583349</v>
      </c>
      <c r="I86" s="60">
        <v>3159864</v>
      </c>
      <c r="J86" s="60">
        <v>47378</v>
      </c>
      <c r="K86" s="60">
        <v>268549795</v>
      </c>
      <c r="L86" s="60">
        <v>91396867</v>
      </c>
      <c r="M86" s="60">
        <v>240094</v>
      </c>
      <c r="N86" s="60">
        <v>0</v>
      </c>
      <c r="O86" s="60">
        <v>91636961</v>
      </c>
      <c r="P86" s="60">
        <v>28856666</v>
      </c>
      <c r="Q86" s="60">
        <v>4712041</v>
      </c>
      <c r="R86" s="60">
        <v>1366239</v>
      </c>
      <c r="S86" s="60">
        <v>20017777</v>
      </c>
      <c r="T86" s="60">
        <v>1000719</v>
      </c>
      <c r="U86" s="60">
        <v>7154226</v>
      </c>
      <c r="V86" s="60">
        <v>3768590</v>
      </c>
      <c r="W86" s="60">
        <v>955756</v>
      </c>
      <c r="X86" s="60">
        <v>659794</v>
      </c>
      <c r="Y86" s="60">
        <v>3175778</v>
      </c>
      <c r="Z86" s="60">
        <v>2689980</v>
      </c>
      <c r="AA86" s="60">
        <v>4759204</v>
      </c>
      <c r="AB86" s="60">
        <v>6927880</v>
      </c>
      <c r="AC86" s="60">
        <v>81285446</v>
      </c>
      <c r="AD86" s="60">
        <v>10351515</v>
      </c>
      <c r="AE86" s="60">
        <v>0</v>
      </c>
      <c r="AF86" s="60">
        <v>10351515</v>
      </c>
      <c r="AG86" s="60">
        <v>-685095</v>
      </c>
      <c r="AH86" s="60">
        <v>0</v>
      </c>
      <c r="AI86" s="60">
        <v>9666420</v>
      </c>
      <c r="AJ86" s="47"/>
      <c r="AK86" s="44">
        <v>197</v>
      </c>
      <c r="AL86" s="45" t="s">
        <v>196</v>
      </c>
      <c r="AM86" s="44">
        <v>2012</v>
      </c>
      <c r="AN86" s="13">
        <v>10176</v>
      </c>
      <c r="AO86" s="13">
        <v>25176</v>
      </c>
      <c r="AP86" s="13">
        <v>8169</v>
      </c>
      <c r="AQ86" s="56">
        <v>1.0876999999999999</v>
      </c>
      <c r="AR86" s="13">
        <v>14047</v>
      </c>
      <c r="AS86" s="13">
        <v>4558</v>
      </c>
      <c r="AT86" s="13">
        <v>0</v>
      </c>
      <c r="AU86" s="13">
        <v>85</v>
      </c>
      <c r="AV86" s="13">
        <v>0</v>
      </c>
      <c r="AW86" s="13">
        <v>0</v>
      </c>
      <c r="AY86" s="44">
        <v>197</v>
      </c>
      <c r="AZ86" s="45" t="s">
        <v>196</v>
      </c>
      <c r="BA86" s="44">
        <v>6010</v>
      </c>
      <c r="BB86" s="44">
        <v>2012</v>
      </c>
      <c r="BC86">
        <v>5524</v>
      </c>
      <c r="BD86" s="76"/>
      <c r="BE86" s="70"/>
      <c r="BF86" s="71"/>
      <c r="BG86" s="60"/>
    </row>
    <row r="87" spans="1:59" x14ac:dyDescent="0.3">
      <c r="A87" s="44">
        <v>198</v>
      </c>
      <c r="B87" s="45" t="s">
        <v>220</v>
      </c>
      <c r="C87" s="44">
        <v>2012</v>
      </c>
      <c r="D87" s="59">
        <v>312.76</v>
      </c>
      <c r="E87" s="60">
        <v>22932737</v>
      </c>
      <c r="F87" s="60">
        <v>76375972</v>
      </c>
      <c r="G87" s="60">
        <v>99308709</v>
      </c>
      <c r="H87" s="60">
        <v>43898018</v>
      </c>
      <c r="I87" s="60">
        <v>2004257</v>
      </c>
      <c r="J87" s="60">
        <v>2509642</v>
      </c>
      <c r="K87" s="60">
        <v>51783727</v>
      </c>
      <c r="L87" s="60">
        <v>47524982</v>
      </c>
      <c r="M87" s="60">
        <v>1077650</v>
      </c>
      <c r="N87" s="60">
        <v>0</v>
      </c>
      <c r="O87" s="60">
        <v>48602632</v>
      </c>
      <c r="P87" s="60">
        <v>22025562</v>
      </c>
      <c r="Q87" s="60">
        <v>5748751</v>
      </c>
      <c r="R87" s="60">
        <v>986152</v>
      </c>
      <c r="S87" s="60">
        <v>3881772</v>
      </c>
      <c r="T87" s="60">
        <v>600780</v>
      </c>
      <c r="U87" s="60">
        <v>6131816</v>
      </c>
      <c r="V87" s="60">
        <v>1643513</v>
      </c>
      <c r="W87" s="60">
        <v>1632842</v>
      </c>
      <c r="X87" s="60">
        <v>772781</v>
      </c>
      <c r="Y87" s="60">
        <v>445329</v>
      </c>
      <c r="Z87" s="60">
        <v>335046</v>
      </c>
      <c r="AA87" s="60">
        <v>3371810</v>
      </c>
      <c r="AB87" s="60">
        <v>1157341</v>
      </c>
      <c r="AC87" s="60">
        <v>45361685</v>
      </c>
      <c r="AD87" s="60">
        <v>3240947</v>
      </c>
      <c r="AE87" s="60">
        <v>0</v>
      </c>
      <c r="AF87" s="60">
        <v>3240947</v>
      </c>
      <c r="AG87" s="60">
        <v>0</v>
      </c>
      <c r="AH87" s="60">
        <v>0</v>
      </c>
      <c r="AI87" s="60">
        <v>3240947</v>
      </c>
      <c r="AJ87" s="47"/>
      <c r="AK87" s="44">
        <v>198</v>
      </c>
      <c r="AL87" s="45" t="s">
        <v>220</v>
      </c>
      <c r="AM87" s="44">
        <v>2012</v>
      </c>
      <c r="AN87" s="13">
        <v>3877</v>
      </c>
      <c r="AO87" s="13">
        <v>15685</v>
      </c>
      <c r="AP87" s="13">
        <v>5963</v>
      </c>
      <c r="AQ87" s="56">
        <v>0.47270000000000001</v>
      </c>
      <c r="AR87" s="13">
        <v>3622</v>
      </c>
      <c r="AS87" s="13">
        <v>1377</v>
      </c>
      <c r="AT87" s="13">
        <v>38</v>
      </c>
      <c r="AU87" s="13">
        <v>25</v>
      </c>
      <c r="AV87" s="13">
        <v>0</v>
      </c>
      <c r="AW87" s="13">
        <v>0</v>
      </c>
      <c r="AY87" s="44">
        <v>198</v>
      </c>
      <c r="AZ87" s="45" t="s">
        <v>220</v>
      </c>
      <c r="BA87" s="44">
        <v>6010</v>
      </c>
      <c r="BB87" s="44">
        <v>2012</v>
      </c>
      <c r="BC87">
        <v>647</v>
      </c>
      <c r="BD87" s="69"/>
      <c r="BE87" s="70"/>
      <c r="BF87" s="71"/>
      <c r="BG87" s="60"/>
    </row>
    <row r="88" spans="1:59" x14ac:dyDescent="0.3">
      <c r="A88" s="44">
        <v>199</v>
      </c>
      <c r="B88" s="45" t="s">
        <v>232</v>
      </c>
      <c r="C88" s="44">
        <v>2012</v>
      </c>
      <c r="D88" s="59">
        <v>144.69999999999999</v>
      </c>
      <c r="E88" s="60">
        <v>36851836</v>
      </c>
      <c r="F88" s="60">
        <v>48550121</v>
      </c>
      <c r="G88" s="60">
        <v>85401957</v>
      </c>
      <c r="H88" s="60">
        <v>34038332</v>
      </c>
      <c r="I88" s="60">
        <v>1158245</v>
      </c>
      <c r="J88" s="60">
        <v>26906879</v>
      </c>
      <c r="K88" s="60">
        <v>64285370</v>
      </c>
      <c r="L88" s="60">
        <v>21116587</v>
      </c>
      <c r="M88" s="60">
        <v>120478</v>
      </c>
      <c r="N88" s="60">
        <v>0</v>
      </c>
      <c r="O88" s="60">
        <v>21237065</v>
      </c>
      <c r="P88" s="60">
        <v>9284244</v>
      </c>
      <c r="Q88" s="60">
        <v>2296185</v>
      </c>
      <c r="R88" s="60">
        <v>324430</v>
      </c>
      <c r="S88" s="60">
        <v>1581678</v>
      </c>
      <c r="T88" s="60">
        <v>395672</v>
      </c>
      <c r="U88" s="60">
        <v>1598603</v>
      </c>
      <c r="V88" s="60">
        <v>1111429</v>
      </c>
      <c r="W88" s="60">
        <v>247067</v>
      </c>
      <c r="X88" s="60">
        <v>1075380</v>
      </c>
      <c r="Y88" s="60">
        <v>277963</v>
      </c>
      <c r="Z88" s="60">
        <v>864</v>
      </c>
      <c r="AA88" s="60">
        <v>2181914</v>
      </c>
      <c r="AB88" s="60">
        <v>1983738</v>
      </c>
      <c r="AC88" s="60">
        <v>20177253</v>
      </c>
      <c r="AD88" s="60">
        <v>1059812</v>
      </c>
      <c r="AE88" s="60">
        <v>0</v>
      </c>
      <c r="AF88" s="60">
        <v>1059812</v>
      </c>
      <c r="AG88" s="60">
        <v>0</v>
      </c>
      <c r="AH88" s="60">
        <v>0</v>
      </c>
      <c r="AI88" s="60">
        <v>1059812</v>
      </c>
      <c r="AJ88" s="47"/>
      <c r="AK88" s="44">
        <v>199</v>
      </c>
      <c r="AL88" s="45" t="s">
        <v>232</v>
      </c>
      <c r="AM88" s="44">
        <v>2012</v>
      </c>
      <c r="AN88" s="13">
        <v>2956</v>
      </c>
      <c r="AO88" s="13">
        <v>8394</v>
      </c>
      <c r="AP88" s="13">
        <v>4489</v>
      </c>
      <c r="AQ88" s="56">
        <v>0.52900000000000003</v>
      </c>
      <c r="AR88" s="13">
        <v>3622</v>
      </c>
      <c r="AS88" s="13">
        <v>1937</v>
      </c>
      <c r="AT88" s="13">
        <v>63</v>
      </c>
      <c r="AU88" s="13">
        <v>48</v>
      </c>
      <c r="AV88" s="13">
        <v>0</v>
      </c>
      <c r="AW88" s="13">
        <v>0</v>
      </c>
      <c r="AY88" s="44">
        <v>199</v>
      </c>
      <c r="AZ88" s="45" t="s">
        <v>232</v>
      </c>
      <c r="BA88" s="44">
        <v>6010</v>
      </c>
      <c r="BB88" s="44">
        <v>2012</v>
      </c>
      <c r="BC88">
        <v>774</v>
      </c>
      <c r="BD88" s="76"/>
      <c r="BE88" s="70"/>
      <c r="BF88" s="71"/>
      <c r="BG88" s="60"/>
    </row>
    <row r="89" spans="1:59" x14ac:dyDescent="0.3">
      <c r="A89" s="44">
        <v>201</v>
      </c>
      <c r="B89" s="45" t="s">
        <v>290</v>
      </c>
      <c r="C89" s="44">
        <v>2012</v>
      </c>
      <c r="D89" s="59">
        <v>1050.9100000000001</v>
      </c>
      <c r="E89" s="60">
        <v>384024354</v>
      </c>
      <c r="F89" s="60">
        <v>387278807</v>
      </c>
      <c r="G89" s="60">
        <v>771303161</v>
      </c>
      <c r="H89" s="60">
        <v>524611180</v>
      </c>
      <c r="I89" s="60">
        <v>23883350</v>
      </c>
      <c r="J89" s="60">
        <v>6046957</v>
      </c>
      <c r="K89" s="60">
        <v>586283849</v>
      </c>
      <c r="L89" s="60">
        <v>185019312</v>
      </c>
      <c r="M89" s="60">
        <v>4516435</v>
      </c>
      <c r="N89" s="60">
        <v>0</v>
      </c>
      <c r="O89" s="60">
        <v>189535747</v>
      </c>
      <c r="P89" s="60">
        <v>76026331</v>
      </c>
      <c r="Q89" s="60">
        <v>18518468</v>
      </c>
      <c r="R89" s="60">
        <v>2254213</v>
      </c>
      <c r="S89" s="60">
        <v>25342115</v>
      </c>
      <c r="T89" s="60">
        <v>1672956</v>
      </c>
      <c r="U89" s="60">
        <v>23031063</v>
      </c>
      <c r="V89" s="60">
        <v>6074639</v>
      </c>
      <c r="W89" s="60">
        <v>2699331</v>
      </c>
      <c r="X89" s="60">
        <v>1248990</v>
      </c>
      <c r="Y89" s="60">
        <v>8289210</v>
      </c>
      <c r="Z89" s="60">
        <v>166500</v>
      </c>
      <c r="AA89" s="60">
        <v>31742362</v>
      </c>
      <c r="AB89" s="60">
        <v>3623459</v>
      </c>
      <c r="AC89" s="60">
        <v>168947275</v>
      </c>
      <c r="AD89" s="60">
        <v>20588472</v>
      </c>
      <c r="AE89" s="60">
        <v>119505</v>
      </c>
      <c r="AF89" s="60">
        <v>20707977</v>
      </c>
      <c r="AG89" s="60">
        <v>0</v>
      </c>
      <c r="AH89" s="60">
        <v>0</v>
      </c>
      <c r="AI89" s="60">
        <v>20707977</v>
      </c>
      <c r="AJ89" s="47"/>
      <c r="AK89" s="44">
        <v>201</v>
      </c>
      <c r="AL89" s="45" t="s">
        <v>290</v>
      </c>
      <c r="AM89" s="44">
        <v>2012</v>
      </c>
      <c r="AN89" s="13">
        <v>16708</v>
      </c>
      <c r="AO89" s="13">
        <v>61116</v>
      </c>
      <c r="AP89" s="13">
        <v>18225</v>
      </c>
      <c r="AQ89" s="56">
        <v>0.81699999999999995</v>
      </c>
      <c r="AR89" s="13">
        <v>30429</v>
      </c>
      <c r="AS89" s="13">
        <v>9074</v>
      </c>
      <c r="AT89" s="13">
        <v>124</v>
      </c>
      <c r="AU89" s="13">
        <v>124</v>
      </c>
      <c r="AV89" s="13">
        <v>0</v>
      </c>
      <c r="AW89" s="13">
        <v>0</v>
      </c>
      <c r="AY89" s="44">
        <v>201</v>
      </c>
      <c r="AZ89" s="45" t="s">
        <v>290</v>
      </c>
      <c r="BA89" s="44">
        <v>6010</v>
      </c>
      <c r="BB89" s="44">
        <v>2012</v>
      </c>
      <c r="BC89">
        <v>3737</v>
      </c>
      <c r="BD89" s="72"/>
      <c r="BE89" s="70"/>
      <c r="BF89" s="71"/>
      <c r="BG89" s="60"/>
    </row>
    <row r="90" spans="1:59" x14ac:dyDescent="0.3">
      <c r="A90" s="44">
        <v>202</v>
      </c>
      <c r="B90" s="45" t="s">
        <v>257</v>
      </c>
      <c r="C90" s="44">
        <v>2012</v>
      </c>
      <c r="D90" s="59">
        <v>84.59</v>
      </c>
      <c r="E90" s="60">
        <v>31919366</v>
      </c>
      <c r="F90" s="60">
        <v>0</v>
      </c>
      <c r="G90" s="60">
        <v>31919366</v>
      </c>
      <c r="H90" s="60">
        <v>16053903</v>
      </c>
      <c r="I90" s="60">
        <v>180522</v>
      </c>
      <c r="J90" s="60">
        <v>25</v>
      </c>
      <c r="K90" s="60">
        <v>16461084</v>
      </c>
      <c r="L90" s="60">
        <v>15458282</v>
      </c>
      <c r="M90" s="60">
        <v>189573</v>
      </c>
      <c r="N90" s="60">
        <v>0</v>
      </c>
      <c r="O90" s="60">
        <v>15647855</v>
      </c>
      <c r="P90" s="60">
        <v>6905126</v>
      </c>
      <c r="Q90" s="60">
        <v>2110150</v>
      </c>
      <c r="R90" s="60">
        <v>1117915</v>
      </c>
      <c r="S90" s="60">
        <v>933953</v>
      </c>
      <c r="T90" s="60">
        <v>30125</v>
      </c>
      <c r="U90" s="60">
        <v>4432792</v>
      </c>
      <c r="V90" s="60">
        <v>455953</v>
      </c>
      <c r="W90" s="60">
        <v>784565</v>
      </c>
      <c r="X90" s="60">
        <v>150317</v>
      </c>
      <c r="Y90" s="60">
        <v>128002</v>
      </c>
      <c r="Z90" s="60">
        <v>26810</v>
      </c>
      <c r="AA90" s="60">
        <v>226634</v>
      </c>
      <c r="AB90" s="60">
        <v>137357</v>
      </c>
      <c r="AC90" s="60">
        <v>17213065</v>
      </c>
      <c r="AD90" s="60">
        <v>-1565210</v>
      </c>
      <c r="AE90" s="60">
        <v>0</v>
      </c>
      <c r="AF90" s="60">
        <v>-1565210</v>
      </c>
      <c r="AG90" s="60">
        <v>0</v>
      </c>
      <c r="AH90" s="60">
        <v>0</v>
      </c>
      <c r="AI90" s="60">
        <v>-1565210</v>
      </c>
      <c r="AJ90" s="47"/>
      <c r="AK90" s="44">
        <v>202</v>
      </c>
      <c r="AL90" s="45" t="s">
        <v>257</v>
      </c>
      <c r="AM90" s="44">
        <v>2012</v>
      </c>
      <c r="AN90" s="13">
        <v>694</v>
      </c>
      <c r="AO90" s="13">
        <v>7134</v>
      </c>
      <c r="AP90" s="13">
        <v>206</v>
      </c>
      <c r="AQ90" s="56">
        <v>3.3675999999999999</v>
      </c>
      <c r="AR90" s="13">
        <v>7134</v>
      </c>
      <c r="AS90" s="13">
        <v>206</v>
      </c>
      <c r="AT90" s="13">
        <v>31</v>
      </c>
      <c r="AU90" s="13">
        <v>31</v>
      </c>
      <c r="AV90" s="13">
        <v>0</v>
      </c>
      <c r="AW90" s="13">
        <v>0</v>
      </c>
      <c r="AY90" s="44">
        <v>202</v>
      </c>
      <c r="AZ90" s="45" t="s">
        <v>257</v>
      </c>
      <c r="BA90" s="44">
        <v>6010</v>
      </c>
      <c r="BB90" s="44">
        <v>2012</v>
      </c>
      <c r="BC90">
        <v>0</v>
      </c>
      <c r="BD90" s="69"/>
      <c r="BE90" s="70"/>
      <c r="BF90" s="71"/>
      <c r="BG90" s="60"/>
    </row>
    <row r="91" spans="1:59" x14ac:dyDescent="0.3">
      <c r="A91" s="44">
        <v>204</v>
      </c>
      <c r="B91" s="45" t="s">
        <v>230</v>
      </c>
      <c r="C91" s="44">
        <v>2012</v>
      </c>
      <c r="D91" s="59">
        <v>964.27</v>
      </c>
      <c r="E91" s="60">
        <v>64671807</v>
      </c>
      <c r="F91" s="60">
        <v>476082558</v>
      </c>
      <c r="G91" s="60">
        <v>540754365</v>
      </c>
      <c r="H91" s="60">
        <v>208882358</v>
      </c>
      <c r="I91" s="60">
        <v>6626516</v>
      </c>
      <c r="J91" s="60">
        <v>0</v>
      </c>
      <c r="K91" s="60">
        <v>218832668</v>
      </c>
      <c r="L91" s="60">
        <v>321921697</v>
      </c>
      <c r="M91" s="60">
        <v>24657007</v>
      </c>
      <c r="N91" s="60">
        <v>0</v>
      </c>
      <c r="O91" s="60">
        <v>346578704</v>
      </c>
      <c r="P91" s="60">
        <v>68582772</v>
      </c>
      <c r="Q91" s="60">
        <v>19126866</v>
      </c>
      <c r="R91" s="60">
        <v>4810125</v>
      </c>
      <c r="S91" s="60">
        <v>79136827</v>
      </c>
      <c r="T91" s="60">
        <v>1474412</v>
      </c>
      <c r="U91" s="60">
        <v>104703810</v>
      </c>
      <c r="V91" s="60">
        <v>12131799</v>
      </c>
      <c r="W91" s="60">
        <v>3817013</v>
      </c>
      <c r="X91" s="60">
        <v>684169</v>
      </c>
      <c r="Y91" s="60">
        <v>7086669</v>
      </c>
      <c r="Z91" s="60">
        <v>6504748</v>
      </c>
      <c r="AA91" s="60">
        <v>3323794</v>
      </c>
      <c r="AB91" s="60">
        <v>16656501</v>
      </c>
      <c r="AC91" s="60">
        <v>324715711</v>
      </c>
      <c r="AD91" s="60">
        <v>21862993</v>
      </c>
      <c r="AE91" s="60">
        <v>8501249</v>
      </c>
      <c r="AF91" s="60">
        <v>30364242</v>
      </c>
      <c r="AG91" s="60">
        <v>0</v>
      </c>
      <c r="AH91" s="60">
        <v>0</v>
      </c>
      <c r="AI91" s="60">
        <v>30364242</v>
      </c>
      <c r="AJ91" s="47"/>
      <c r="AK91" s="44">
        <v>204</v>
      </c>
      <c r="AL91" s="45" t="s">
        <v>230</v>
      </c>
      <c r="AM91" s="44">
        <v>2012</v>
      </c>
      <c r="AN91" s="13">
        <v>14038</v>
      </c>
      <c r="AO91" s="13">
        <v>52360</v>
      </c>
      <c r="AP91" s="13">
        <v>4958</v>
      </c>
      <c r="AQ91" s="56">
        <v>2.8311000000000002</v>
      </c>
      <c r="AR91" s="13">
        <v>6262</v>
      </c>
      <c r="AS91" s="13">
        <v>593</v>
      </c>
      <c r="AT91" s="13">
        <v>20</v>
      </c>
      <c r="AU91" s="13">
        <v>20</v>
      </c>
      <c r="AV91" s="13">
        <v>0</v>
      </c>
      <c r="AW91" s="13">
        <v>0</v>
      </c>
      <c r="AY91" s="44">
        <v>204</v>
      </c>
      <c r="AZ91" s="54" t="s">
        <v>230</v>
      </c>
      <c r="BA91" s="44">
        <v>6010</v>
      </c>
      <c r="BB91" s="44">
        <v>2012</v>
      </c>
      <c r="BC91">
        <v>6262</v>
      </c>
      <c r="BD91" s="72"/>
      <c r="BE91" s="70"/>
      <c r="BF91" s="71"/>
      <c r="BG91" s="60"/>
    </row>
    <row r="92" spans="1:59" x14ac:dyDescent="0.3">
      <c r="A92" s="44">
        <v>205</v>
      </c>
      <c r="B92" s="45" t="s">
        <v>258</v>
      </c>
      <c r="C92" s="44">
        <v>2012</v>
      </c>
      <c r="D92" s="59">
        <v>0</v>
      </c>
      <c r="E92" s="60">
        <v>0</v>
      </c>
      <c r="F92" s="60">
        <v>0</v>
      </c>
      <c r="G92" s="60">
        <v>0</v>
      </c>
      <c r="H92" s="60">
        <v>0</v>
      </c>
      <c r="I92" s="60">
        <v>0</v>
      </c>
      <c r="J92" s="60">
        <v>0</v>
      </c>
      <c r="K92" s="60">
        <v>0</v>
      </c>
      <c r="L92" s="60">
        <v>0</v>
      </c>
      <c r="M92" s="60">
        <v>0</v>
      </c>
      <c r="N92" s="60">
        <v>0</v>
      </c>
      <c r="O92" s="60">
        <v>0</v>
      </c>
      <c r="P92" s="60">
        <v>0</v>
      </c>
      <c r="Q92" s="60">
        <v>0</v>
      </c>
      <c r="R92" s="60">
        <v>0</v>
      </c>
      <c r="S92" s="60">
        <v>0</v>
      </c>
      <c r="T92" s="60">
        <v>0</v>
      </c>
      <c r="U92" s="60">
        <v>0</v>
      </c>
      <c r="V92" s="60">
        <v>0</v>
      </c>
      <c r="W92" s="60">
        <v>0</v>
      </c>
      <c r="X92" s="60">
        <v>0</v>
      </c>
      <c r="Y92" s="60">
        <v>0</v>
      </c>
      <c r="Z92" s="60">
        <v>0</v>
      </c>
      <c r="AA92" s="60">
        <v>0</v>
      </c>
      <c r="AB92" s="60">
        <v>0</v>
      </c>
      <c r="AC92" s="60">
        <v>0</v>
      </c>
      <c r="AD92" s="60">
        <v>0</v>
      </c>
      <c r="AE92" s="60">
        <v>0</v>
      </c>
      <c r="AF92" s="60">
        <v>0</v>
      </c>
      <c r="AG92" s="60">
        <v>0</v>
      </c>
      <c r="AH92" s="60">
        <v>0</v>
      </c>
      <c r="AI92" s="60">
        <v>0</v>
      </c>
      <c r="AJ92" s="47"/>
      <c r="AK92" s="44">
        <v>205</v>
      </c>
      <c r="AL92" s="45" t="s">
        <v>258</v>
      </c>
      <c r="AM92" s="44">
        <v>2012</v>
      </c>
      <c r="AN92" s="13">
        <v>0</v>
      </c>
      <c r="AO92" s="13">
        <v>0</v>
      </c>
      <c r="AP92" s="13">
        <v>0</v>
      </c>
      <c r="AQ92" s="56">
        <v>1.2169000000000001</v>
      </c>
      <c r="AR92" s="13">
        <v>0</v>
      </c>
      <c r="AS92" s="13">
        <v>0</v>
      </c>
      <c r="AT92" s="13">
        <v>0</v>
      </c>
      <c r="AU92" s="13">
        <v>0</v>
      </c>
      <c r="AV92" s="13">
        <v>0</v>
      </c>
      <c r="AW92" s="13">
        <v>0</v>
      </c>
      <c r="AY92" s="44">
        <v>205</v>
      </c>
      <c r="AZ92" s="45" t="s">
        <v>258</v>
      </c>
      <c r="BA92" s="44">
        <v>6010</v>
      </c>
      <c r="BB92" s="44">
        <v>2012</v>
      </c>
      <c r="BC92">
        <v>0</v>
      </c>
      <c r="BD92" s="72"/>
      <c r="BE92" s="70"/>
      <c r="BF92" s="71"/>
      <c r="BG92" s="60"/>
    </row>
    <row r="93" spans="1:59" x14ac:dyDescent="0.3">
      <c r="A93" s="44">
        <v>206</v>
      </c>
      <c r="B93" s="54" t="s">
        <v>267</v>
      </c>
      <c r="C93" s="44">
        <v>2012</v>
      </c>
      <c r="D93" s="59">
        <v>244.97</v>
      </c>
      <c r="E93" s="60">
        <v>12272427</v>
      </c>
      <c r="F93" s="60">
        <v>61382444</v>
      </c>
      <c r="G93" s="60">
        <v>73654871</v>
      </c>
      <c r="H93" s="60">
        <v>30708065</v>
      </c>
      <c r="I93" s="60">
        <v>2639317</v>
      </c>
      <c r="J93" s="60">
        <v>115910</v>
      </c>
      <c r="K93" s="60">
        <v>35632604</v>
      </c>
      <c r="L93" s="60">
        <v>38022267</v>
      </c>
      <c r="M93" s="60">
        <v>719641</v>
      </c>
      <c r="N93" s="60">
        <v>1029999</v>
      </c>
      <c r="O93" s="60">
        <v>39771907</v>
      </c>
      <c r="P93" s="60">
        <v>17769531</v>
      </c>
      <c r="Q93" s="60">
        <v>4712437</v>
      </c>
      <c r="R93" s="60">
        <v>4391406</v>
      </c>
      <c r="S93" s="60">
        <v>5172219</v>
      </c>
      <c r="T93" s="60">
        <v>675434</v>
      </c>
      <c r="U93" s="60">
        <v>5919274</v>
      </c>
      <c r="V93" s="60">
        <v>2497917</v>
      </c>
      <c r="W93" s="60">
        <v>402777</v>
      </c>
      <c r="X93" s="60">
        <v>428134</v>
      </c>
      <c r="Y93" s="60">
        <v>608373</v>
      </c>
      <c r="Z93" s="60">
        <v>0</v>
      </c>
      <c r="AA93" s="60">
        <v>2169312</v>
      </c>
      <c r="AB93" s="60">
        <v>701180</v>
      </c>
      <c r="AC93" s="60">
        <v>43278682</v>
      </c>
      <c r="AD93" s="60">
        <v>-3506775</v>
      </c>
      <c r="AE93" s="60">
        <v>1043333</v>
      </c>
      <c r="AF93" s="60">
        <v>-2463442</v>
      </c>
      <c r="AG93" s="60">
        <v>0</v>
      </c>
      <c r="AH93" s="60">
        <v>0</v>
      </c>
      <c r="AI93" s="60">
        <v>-2463442</v>
      </c>
      <c r="AJ93" s="47"/>
      <c r="AK93" s="44">
        <v>206</v>
      </c>
      <c r="AL93" s="54" t="s">
        <v>267</v>
      </c>
      <c r="AM93" s="44">
        <v>2012</v>
      </c>
      <c r="AN93" s="13">
        <v>3520</v>
      </c>
      <c r="AO93" s="13">
        <v>13056</v>
      </c>
      <c r="AP93" s="13">
        <v>4807</v>
      </c>
      <c r="AQ93" s="56">
        <v>0.73229999999999995</v>
      </c>
      <c r="AR93" s="13">
        <v>2162</v>
      </c>
      <c r="AS93" s="13">
        <v>796</v>
      </c>
      <c r="AT93" s="13">
        <v>97</v>
      </c>
      <c r="AU93" s="13">
        <v>25</v>
      </c>
      <c r="AV93" s="13">
        <v>0</v>
      </c>
      <c r="AW93" s="13">
        <v>0</v>
      </c>
      <c r="AY93" s="44">
        <v>206</v>
      </c>
      <c r="AZ93" s="45" t="s">
        <v>267</v>
      </c>
      <c r="BA93" s="44">
        <v>6010</v>
      </c>
      <c r="BB93" s="44">
        <v>2012</v>
      </c>
      <c r="BC93">
        <v>357</v>
      </c>
      <c r="BD93" s="69"/>
      <c r="BE93" s="70"/>
      <c r="BF93" s="71"/>
      <c r="BG93" s="60"/>
    </row>
    <row r="94" spans="1:59" x14ac:dyDescent="0.3">
      <c r="A94" s="44">
        <v>207</v>
      </c>
      <c r="B94" s="45" t="s">
        <v>233</v>
      </c>
      <c r="C94" s="44">
        <v>2012</v>
      </c>
      <c r="D94" s="59">
        <v>1307.02</v>
      </c>
      <c r="E94" s="60">
        <v>263846197</v>
      </c>
      <c r="F94" s="60">
        <v>449114412</v>
      </c>
      <c r="G94" s="60">
        <v>712960609</v>
      </c>
      <c r="H94" s="60">
        <v>455420696</v>
      </c>
      <c r="I94" s="60">
        <v>7769472</v>
      </c>
      <c r="J94" s="60">
        <v>0</v>
      </c>
      <c r="K94" s="60">
        <v>484049320</v>
      </c>
      <c r="L94" s="60">
        <v>228911289</v>
      </c>
      <c r="M94" s="60">
        <v>17652344</v>
      </c>
      <c r="N94" s="60">
        <v>0</v>
      </c>
      <c r="O94" s="60">
        <v>246563633</v>
      </c>
      <c r="P94" s="60">
        <v>97961183</v>
      </c>
      <c r="Q94" s="60">
        <v>22682983</v>
      </c>
      <c r="R94" s="60">
        <v>13290220</v>
      </c>
      <c r="S94" s="60">
        <v>37406908</v>
      </c>
      <c r="T94" s="60">
        <v>2589130</v>
      </c>
      <c r="U94" s="60">
        <v>30776601</v>
      </c>
      <c r="V94" s="60">
        <v>11906904</v>
      </c>
      <c r="W94" s="60">
        <v>7539627</v>
      </c>
      <c r="X94" s="60">
        <v>3179894</v>
      </c>
      <c r="Y94" s="60">
        <v>2065484</v>
      </c>
      <c r="Z94" s="60">
        <v>6287729</v>
      </c>
      <c r="AA94" s="60">
        <v>20859152</v>
      </c>
      <c r="AB94" s="60">
        <v>3284967</v>
      </c>
      <c r="AC94" s="60">
        <v>238971630</v>
      </c>
      <c r="AD94" s="60">
        <v>7592003</v>
      </c>
      <c r="AE94" s="60">
        <v>2205005</v>
      </c>
      <c r="AF94" s="60">
        <v>9797008</v>
      </c>
      <c r="AG94" s="60">
        <v>0</v>
      </c>
      <c r="AH94" s="60">
        <v>0</v>
      </c>
      <c r="AI94" s="60">
        <v>9797008</v>
      </c>
      <c r="AJ94" s="47"/>
      <c r="AK94" s="44">
        <v>207</v>
      </c>
      <c r="AL94" s="45" t="s">
        <v>233</v>
      </c>
      <c r="AM94" s="44">
        <v>2012</v>
      </c>
      <c r="AN94" s="13">
        <v>21062</v>
      </c>
      <c r="AO94" s="13">
        <v>80417</v>
      </c>
      <c r="AP94" s="13">
        <v>21272</v>
      </c>
      <c r="AQ94" s="56">
        <v>0.86270000000000002</v>
      </c>
      <c r="AR94" s="13">
        <v>29760</v>
      </c>
      <c r="AS94" s="13">
        <v>7872</v>
      </c>
      <c r="AT94" s="13">
        <v>137</v>
      </c>
      <c r="AU94" s="13">
        <v>137</v>
      </c>
      <c r="AV94" s="13">
        <v>0</v>
      </c>
      <c r="AW94" s="13">
        <v>0</v>
      </c>
      <c r="AY94" s="44">
        <v>207</v>
      </c>
      <c r="AZ94" s="54" t="s">
        <v>233</v>
      </c>
      <c r="BA94" s="44">
        <v>6010</v>
      </c>
      <c r="BB94" s="44">
        <v>2012</v>
      </c>
      <c r="BC94">
        <v>7432</v>
      </c>
      <c r="BD94" s="69"/>
      <c r="BE94" s="70"/>
      <c r="BF94" s="71"/>
      <c r="BG94" s="60"/>
    </row>
    <row r="95" spans="1:59" x14ac:dyDescent="0.3">
      <c r="A95" s="44">
        <v>208</v>
      </c>
      <c r="B95" s="45" t="s">
        <v>236</v>
      </c>
      <c r="C95" s="44">
        <v>2012</v>
      </c>
      <c r="D95" s="59">
        <v>1409.4</v>
      </c>
      <c r="E95" s="60">
        <v>296872504</v>
      </c>
      <c r="F95" s="60">
        <v>196023324</v>
      </c>
      <c r="G95" s="60">
        <v>492895828</v>
      </c>
      <c r="H95" s="60">
        <v>258625604</v>
      </c>
      <c r="I95" s="60">
        <v>25373973</v>
      </c>
      <c r="J95" s="60">
        <v>0</v>
      </c>
      <c r="K95" s="60">
        <v>299895395</v>
      </c>
      <c r="L95" s="60">
        <v>193000433</v>
      </c>
      <c r="M95" s="60">
        <v>7724143</v>
      </c>
      <c r="N95" s="60">
        <v>0</v>
      </c>
      <c r="O95" s="60">
        <v>200724576</v>
      </c>
      <c r="P95" s="60">
        <v>102122358</v>
      </c>
      <c r="Q95" s="60">
        <v>29178335</v>
      </c>
      <c r="R95" s="60">
        <v>3628219</v>
      </c>
      <c r="S95" s="60">
        <v>24816901</v>
      </c>
      <c r="T95" s="60">
        <v>1944521</v>
      </c>
      <c r="U95" s="60">
        <v>1361648</v>
      </c>
      <c r="V95" s="60">
        <v>14619952</v>
      </c>
      <c r="W95" s="60">
        <v>799616</v>
      </c>
      <c r="X95" s="60">
        <v>2556327</v>
      </c>
      <c r="Y95" s="60">
        <v>0</v>
      </c>
      <c r="Z95" s="60">
        <v>0</v>
      </c>
      <c r="AA95" s="60">
        <v>15895818</v>
      </c>
      <c r="AB95" s="60">
        <v>10603501</v>
      </c>
      <c r="AC95" s="60">
        <v>191631378</v>
      </c>
      <c r="AD95" s="60">
        <v>9093198</v>
      </c>
      <c r="AE95" s="60">
        <v>803200</v>
      </c>
      <c r="AF95" s="60">
        <v>9896398</v>
      </c>
      <c r="AG95" s="60">
        <v>0</v>
      </c>
      <c r="AH95" s="60">
        <v>0</v>
      </c>
      <c r="AI95" s="60">
        <v>9896398</v>
      </c>
      <c r="AJ95" s="47"/>
      <c r="AK95" s="44">
        <v>208</v>
      </c>
      <c r="AL95" s="45" t="s">
        <v>236</v>
      </c>
      <c r="AM95" s="44">
        <v>2012</v>
      </c>
      <c r="AN95" s="13">
        <v>18153</v>
      </c>
      <c r="AO95" s="13">
        <v>64204</v>
      </c>
      <c r="AP95" s="13">
        <v>18536</v>
      </c>
      <c r="AQ95" s="56">
        <v>0.81620000000000004</v>
      </c>
      <c r="AR95" s="13">
        <v>38670</v>
      </c>
      <c r="AS95" s="13">
        <v>11164</v>
      </c>
      <c r="AT95" s="13">
        <v>220</v>
      </c>
      <c r="AU95" s="13">
        <v>194</v>
      </c>
      <c r="AV95" s="13">
        <v>0</v>
      </c>
      <c r="AW95" s="13">
        <v>0</v>
      </c>
      <c r="AY95" s="44">
        <v>208</v>
      </c>
      <c r="AZ95" s="45" t="s">
        <v>236</v>
      </c>
      <c r="BA95" s="44">
        <v>6010</v>
      </c>
      <c r="BB95" s="44">
        <v>2012</v>
      </c>
      <c r="BC95">
        <v>7238</v>
      </c>
      <c r="BD95" s="75"/>
      <c r="BE95" s="70"/>
      <c r="BF95" s="71"/>
      <c r="BG95" s="60"/>
    </row>
    <row r="96" spans="1:59" x14ac:dyDescent="0.3">
      <c r="A96" s="44">
        <v>209</v>
      </c>
      <c r="B96" s="54" t="s">
        <v>291</v>
      </c>
      <c r="C96" s="44">
        <v>2012</v>
      </c>
      <c r="D96" s="59">
        <v>562.66999999999996</v>
      </c>
      <c r="E96" s="60">
        <v>213909170</v>
      </c>
      <c r="F96" s="60">
        <v>212747395</v>
      </c>
      <c r="G96" s="60">
        <v>426656565</v>
      </c>
      <c r="H96" s="60">
        <v>301680383</v>
      </c>
      <c r="I96" s="60">
        <v>9637350</v>
      </c>
      <c r="J96" s="60">
        <v>1809721</v>
      </c>
      <c r="K96" s="60">
        <v>327380874</v>
      </c>
      <c r="L96" s="60">
        <v>99275691</v>
      </c>
      <c r="M96" s="60">
        <v>1645087</v>
      </c>
      <c r="N96" s="60">
        <v>0</v>
      </c>
      <c r="O96" s="60">
        <v>100920778</v>
      </c>
      <c r="P96" s="60">
        <v>37329810</v>
      </c>
      <c r="Q96" s="60">
        <v>8944557</v>
      </c>
      <c r="R96" s="60">
        <v>784351</v>
      </c>
      <c r="S96" s="60">
        <v>13404977</v>
      </c>
      <c r="T96" s="60">
        <v>1315619</v>
      </c>
      <c r="U96" s="60">
        <v>10290476</v>
      </c>
      <c r="V96" s="60">
        <v>14421469</v>
      </c>
      <c r="W96" s="60">
        <v>1454783</v>
      </c>
      <c r="X96" s="60">
        <v>684037</v>
      </c>
      <c r="Y96" s="60">
        <v>2014484</v>
      </c>
      <c r="Z96" s="60">
        <v>3919793</v>
      </c>
      <c r="AA96" s="60">
        <v>14253420</v>
      </c>
      <c r="AB96" s="60">
        <v>1532315</v>
      </c>
      <c r="AC96" s="60">
        <v>96096671</v>
      </c>
      <c r="AD96" s="60">
        <v>4824107</v>
      </c>
      <c r="AE96" s="60">
        <v>163170</v>
      </c>
      <c r="AF96" s="60">
        <v>4987277</v>
      </c>
      <c r="AG96" s="60">
        <v>0</v>
      </c>
      <c r="AH96" s="60">
        <v>0</v>
      </c>
      <c r="AI96" s="60">
        <v>4987277</v>
      </c>
      <c r="AJ96" s="47"/>
      <c r="AK96" s="44">
        <v>209</v>
      </c>
      <c r="AL96" s="54" t="s">
        <v>291</v>
      </c>
      <c r="AM96" s="44">
        <v>2012</v>
      </c>
      <c r="AN96" s="13">
        <v>9478</v>
      </c>
      <c r="AO96" s="13">
        <v>35844</v>
      </c>
      <c r="AP96" s="13">
        <v>9993</v>
      </c>
      <c r="AQ96" s="56">
        <v>0.94850000000000001</v>
      </c>
      <c r="AR96" s="13">
        <v>17971</v>
      </c>
      <c r="AS96" s="13">
        <v>5010</v>
      </c>
      <c r="AT96" s="13">
        <v>80</v>
      </c>
      <c r="AU96" s="13">
        <v>80</v>
      </c>
      <c r="AV96" s="13">
        <v>0</v>
      </c>
      <c r="AW96" s="13">
        <v>0</v>
      </c>
      <c r="AY96" s="44">
        <v>209</v>
      </c>
      <c r="AZ96" s="45" t="s">
        <v>291</v>
      </c>
      <c r="BA96" s="44">
        <v>6010</v>
      </c>
      <c r="BB96" s="44">
        <v>2012</v>
      </c>
      <c r="BC96">
        <v>3153</v>
      </c>
      <c r="BD96" s="69"/>
      <c r="BE96" s="70"/>
      <c r="BF96" s="71"/>
      <c r="BG96" s="60"/>
    </row>
    <row r="97" spans="1:87" x14ac:dyDescent="0.3">
      <c r="A97" s="44">
        <v>210</v>
      </c>
      <c r="B97" s="45" t="s">
        <v>292</v>
      </c>
      <c r="C97" s="44">
        <v>2012</v>
      </c>
      <c r="D97" s="37">
        <v>5777</v>
      </c>
      <c r="E97" s="36">
        <v>149757814</v>
      </c>
      <c r="F97" s="36">
        <v>213710846</v>
      </c>
      <c r="G97" s="36">
        <v>363468660</v>
      </c>
      <c r="H97" s="36">
        <v>224107689</v>
      </c>
      <c r="I97" s="36">
        <v>5172535</v>
      </c>
      <c r="J97" s="36">
        <v>11814220</v>
      </c>
      <c r="K97" s="36">
        <v>241094444</v>
      </c>
      <c r="L97" s="36">
        <v>122374216</v>
      </c>
      <c r="M97" s="36">
        <v>5641862</v>
      </c>
      <c r="N97" s="36">
        <v>0</v>
      </c>
      <c r="O97" s="36">
        <v>128016078</v>
      </c>
      <c r="P97" s="36">
        <v>36730780</v>
      </c>
      <c r="Q97" s="36">
        <v>13459750</v>
      </c>
      <c r="R97" s="36">
        <v>2848576</v>
      </c>
      <c r="S97" s="36">
        <v>15553050</v>
      </c>
      <c r="T97" s="36">
        <v>1584799</v>
      </c>
      <c r="U97" s="36">
        <v>21020250</v>
      </c>
      <c r="V97" s="36">
        <v>25478766</v>
      </c>
      <c r="W97" s="36">
        <v>3425671</v>
      </c>
      <c r="X97" s="36">
        <v>0</v>
      </c>
      <c r="Y97" s="36">
        <v>3523002</v>
      </c>
      <c r="Z97" s="36">
        <v>12187826</v>
      </c>
      <c r="AA97" s="36">
        <v>0</v>
      </c>
      <c r="AB97" s="36">
        <v>678407</v>
      </c>
      <c r="AC97" s="36">
        <v>136490877</v>
      </c>
      <c r="AD97" s="36">
        <v>-8474799</v>
      </c>
      <c r="AE97" s="36">
        <v>-26898614</v>
      </c>
      <c r="AF97" s="36">
        <v>-35373413</v>
      </c>
      <c r="AG97" s="36">
        <v>0</v>
      </c>
      <c r="AH97" s="36">
        <v>0</v>
      </c>
      <c r="AI97" s="36">
        <v>-35373413</v>
      </c>
      <c r="AJ97" s="47"/>
      <c r="AK97" s="44">
        <v>210</v>
      </c>
      <c r="AL97" s="45" t="s">
        <v>292</v>
      </c>
      <c r="AM97" s="44">
        <v>2012</v>
      </c>
      <c r="AN97" s="36">
        <v>10561</v>
      </c>
      <c r="AO97" s="36">
        <v>25685</v>
      </c>
      <c r="AP97" s="36">
        <v>11031</v>
      </c>
      <c r="AQ97" s="56">
        <v>0.79420000000000002</v>
      </c>
      <c r="AR97" s="36">
        <v>10583</v>
      </c>
      <c r="AS97" s="36">
        <v>4545</v>
      </c>
      <c r="AT97" s="36">
        <v>80</v>
      </c>
      <c r="AU97" s="36">
        <v>80</v>
      </c>
      <c r="AV97" s="36">
        <v>0</v>
      </c>
      <c r="AW97" s="36">
        <v>0</v>
      </c>
      <c r="AY97" s="36">
        <v>210</v>
      </c>
      <c r="AZ97" s="36" t="s">
        <v>292</v>
      </c>
      <c r="BA97" s="44">
        <v>6010</v>
      </c>
      <c r="BB97" s="44">
        <v>2012</v>
      </c>
      <c r="BC97" s="36">
        <v>3686</v>
      </c>
      <c r="BD97" s="69"/>
      <c r="BE97" s="70"/>
      <c r="BF97" s="71"/>
      <c r="BG97" s="60"/>
    </row>
    <row r="98" spans="1:87" x14ac:dyDescent="0.3">
      <c r="A98" s="44">
        <v>211</v>
      </c>
      <c r="B98" s="45" t="s">
        <v>265</v>
      </c>
      <c r="C98" s="44">
        <v>2012</v>
      </c>
      <c r="D98" s="37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  <c r="O98" s="36">
        <v>0</v>
      </c>
      <c r="P98" s="36">
        <v>0</v>
      </c>
      <c r="Q98" s="36">
        <v>0</v>
      </c>
      <c r="R98" s="36">
        <v>0</v>
      </c>
      <c r="S98" s="36">
        <v>0</v>
      </c>
      <c r="T98" s="36">
        <v>0</v>
      </c>
      <c r="U98" s="36">
        <v>0</v>
      </c>
      <c r="V98" s="36">
        <v>0</v>
      </c>
      <c r="W98" s="36">
        <v>0</v>
      </c>
      <c r="X98" s="36">
        <v>0</v>
      </c>
      <c r="Y98" s="36">
        <v>0</v>
      </c>
      <c r="Z98" s="36">
        <v>0</v>
      </c>
      <c r="AA98" s="36">
        <v>0</v>
      </c>
      <c r="AB98" s="36">
        <v>0</v>
      </c>
      <c r="AC98" s="36">
        <v>0</v>
      </c>
      <c r="AD98" s="36">
        <v>0</v>
      </c>
      <c r="AE98" s="36">
        <v>0</v>
      </c>
      <c r="AF98" s="36">
        <v>0</v>
      </c>
      <c r="AG98" s="36">
        <v>0</v>
      </c>
      <c r="AH98" s="36">
        <v>0</v>
      </c>
      <c r="AI98" s="36">
        <v>0</v>
      </c>
      <c r="AJ98" s="47"/>
      <c r="AK98" s="44">
        <v>211</v>
      </c>
      <c r="AL98" s="45" t="s">
        <v>265</v>
      </c>
      <c r="AM98" s="44">
        <v>2012</v>
      </c>
      <c r="AN98" s="36">
        <v>0</v>
      </c>
      <c r="AO98" s="36">
        <v>0</v>
      </c>
      <c r="AP98" s="36">
        <v>0</v>
      </c>
      <c r="AQ98" s="56">
        <v>0</v>
      </c>
      <c r="AR98" s="36">
        <v>0</v>
      </c>
      <c r="AS98" s="36">
        <v>0</v>
      </c>
      <c r="AT98" s="36">
        <v>0</v>
      </c>
      <c r="AU98" s="36">
        <v>8</v>
      </c>
      <c r="AV98" s="36">
        <v>0</v>
      </c>
      <c r="AW98" s="36">
        <v>0</v>
      </c>
      <c r="AY98" s="44">
        <v>211</v>
      </c>
      <c r="AZ98" s="45" t="s">
        <v>265</v>
      </c>
      <c r="BA98" s="44">
        <v>6010</v>
      </c>
      <c r="BB98" s="44">
        <v>2012</v>
      </c>
      <c r="BC98" s="36">
        <v>0</v>
      </c>
      <c r="BD98" s="69"/>
      <c r="BE98" s="70"/>
      <c r="BF98" s="71"/>
      <c r="BG98" s="60"/>
    </row>
    <row r="99" spans="1:87" x14ac:dyDescent="0.3">
      <c r="A99" s="44">
        <v>904</v>
      </c>
      <c r="B99" s="45" t="s">
        <v>195</v>
      </c>
      <c r="C99" s="44">
        <v>2012</v>
      </c>
      <c r="D99" s="59">
        <v>212.69</v>
      </c>
      <c r="E99" s="60">
        <v>92130064</v>
      </c>
      <c r="F99" s="60">
        <v>1207943</v>
      </c>
      <c r="G99" s="60">
        <v>93338007</v>
      </c>
      <c r="H99" s="60">
        <v>61158457</v>
      </c>
      <c r="I99" s="60">
        <v>1813011</v>
      </c>
      <c r="J99" s="60">
        <v>649246</v>
      </c>
      <c r="K99" s="60">
        <v>63796568</v>
      </c>
      <c r="L99" s="60">
        <v>29541439</v>
      </c>
      <c r="M99" s="60">
        <v>3999963</v>
      </c>
      <c r="N99" s="60">
        <v>0</v>
      </c>
      <c r="O99" s="60">
        <v>33541402</v>
      </c>
      <c r="P99" s="60">
        <v>11914682</v>
      </c>
      <c r="Q99" s="60">
        <v>2126166</v>
      </c>
      <c r="R99" s="60">
        <v>1697115</v>
      </c>
      <c r="S99" s="60">
        <v>1402296</v>
      </c>
      <c r="T99" s="60">
        <v>278661</v>
      </c>
      <c r="U99" s="60">
        <v>1016656</v>
      </c>
      <c r="V99" s="60">
        <v>390625</v>
      </c>
      <c r="W99" s="60">
        <v>418970</v>
      </c>
      <c r="X99" s="60">
        <v>246388</v>
      </c>
      <c r="Y99" s="60">
        <v>790416</v>
      </c>
      <c r="Z99" s="60">
        <v>413</v>
      </c>
      <c r="AA99" s="60">
        <v>175854</v>
      </c>
      <c r="AB99" s="60">
        <v>10097597</v>
      </c>
      <c r="AC99" s="60">
        <v>30379985</v>
      </c>
      <c r="AD99" s="60">
        <v>3161417</v>
      </c>
      <c r="AE99" s="60">
        <v>0</v>
      </c>
      <c r="AF99" s="60">
        <v>3161417</v>
      </c>
      <c r="AG99" s="60">
        <v>0</v>
      </c>
      <c r="AH99" s="60">
        <v>0</v>
      </c>
      <c r="AI99" s="60">
        <v>3161417</v>
      </c>
      <c r="AJ99" s="47"/>
      <c r="AK99" s="44">
        <v>904</v>
      </c>
      <c r="AL99" s="45" t="s">
        <v>195</v>
      </c>
      <c r="AM99" s="44">
        <v>2012</v>
      </c>
      <c r="AN99" s="13">
        <v>2399</v>
      </c>
      <c r="AO99" s="13">
        <v>31830</v>
      </c>
      <c r="AP99" s="13">
        <v>3064</v>
      </c>
      <c r="AQ99" s="56">
        <v>0.71530000000000005</v>
      </c>
      <c r="AR99" s="13">
        <v>29091</v>
      </c>
      <c r="AS99" s="13">
        <v>2800</v>
      </c>
      <c r="AT99" s="13">
        <v>157</v>
      </c>
      <c r="AU99" s="13">
        <v>95</v>
      </c>
      <c r="AV99" s="13">
        <v>0</v>
      </c>
      <c r="AW99" s="13">
        <v>12</v>
      </c>
      <c r="AY99" s="44">
        <v>904</v>
      </c>
      <c r="AZ99" s="45" t="s">
        <v>195</v>
      </c>
      <c r="BA99" s="44">
        <v>6010</v>
      </c>
      <c r="BB99" s="44">
        <v>2012</v>
      </c>
      <c r="BC99">
        <v>0</v>
      </c>
      <c r="BD99" s="69"/>
      <c r="BE99" s="70"/>
      <c r="BF99" s="71"/>
      <c r="BG99" s="60"/>
    </row>
    <row r="100" spans="1:87" x14ac:dyDescent="0.3">
      <c r="A100" s="44">
        <v>915</v>
      </c>
      <c r="B100" s="45" t="s">
        <v>210</v>
      </c>
      <c r="C100" s="44">
        <v>2012</v>
      </c>
      <c r="D100" s="59">
        <v>127.68</v>
      </c>
      <c r="E100" s="60">
        <v>14628783</v>
      </c>
      <c r="F100" s="60">
        <v>11822301</v>
      </c>
      <c r="G100" s="60">
        <v>26451084</v>
      </c>
      <c r="H100" s="60">
        <v>11596316</v>
      </c>
      <c r="I100" s="60">
        <v>684268</v>
      </c>
      <c r="J100" s="60">
        <v>14591</v>
      </c>
      <c r="K100" s="60">
        <v>11858084</v>
      </c>
      <c r="L100" s="60">
        <v>14593000</v>
      </c>
      <c r="M100" s="60">
        <v>196171</v>
      </c>
      <c r="N100" s="60">
        <v>0</v>
      </c>
      <c r="O100" s="60">
        <v>14789171</v>
      </c>
      <c r="P100" s="60">
        <v>7744832</v>
      </c>
      <c r="Q100" s="60">
        <v>2198057</v>
      </c>
      <c r="R100" s="60">
        <v>174565</v>
      </c>
      <c r="S100" s="60">
        <v>279439</v>
      </c>
      <c r="T100" s="60">
        <v>188508</v>
      </c>
      <c r="U100" s="60">
        <v>555229</v>
      </c>
      <c r="V100" s="60">
        <v>323219</v>
      </c>
      <c r="W100" s="60">
        <v>101463</v>
      </c>
      <c r="X100" s="60">
        <v>12479</v>
      </c>
      <c r="Y100" s="60">
        <v>79749</v>
      </c>
      <c r="Z100" s="60">
        <v>0</v>
      </c>
      <c r="AA100" s="60">
        <v>-437091</v>
      </c>
      <c r="AB100" s="60">
        <v>3334943</v>
      </c>
      <c r="AC100" s="60">
        <v>14992483</v>
      </c>
      <c r="AD100" s="60">
        <v>-203312</v>
      </c>
      <c r="AE100" s="60">
        <v>-353358</v>
      </c>
      <c r="AF100" s="60">
        <v>-556670</v>
      </c>
      <c r="AG100" s="60">
        <v>0</v>
      </c>
      <c r="AH100" s="60">
        <v>0</v>
      </c>
      <c r="AI100" s="60">
        <v>-556670</v>
      </c>
      <c r="AJ100" s="47"/>
      <c r="AK100" s="44">
        <v>915</v>
      </c>
      <c r="AL100" s="45" t="s">
        <v>210</v>
      </c>
      <c r="AM100" s="44">
        <v>2012</v>
      </c>
      <c r="AN100" s="13">
        <v>846</v>
      </c>
      <c r="AO100" s="13">
        <v>10160</v>
      </c>
      <c r="AP100" s="13">
        <v>1101</v>
      </c>
      <c r="AQ100" s="56">
        <v>0.76790000000000003</v>
      </c>
      <c r="AR100" s="13">
        <v>5619</v>
      </c>
      <c r="AS100" s="13">
        <v>609</v>
      </c>
      <c r="AT100" s="13">
        <v>32</v>
      </c>
      <c r="AU100" s="13">
        <v>20</v>
      </c>
      <c r="AV100" s="13">
        <v>0</v>
      </c>
      <c r="AW100" s="13">
        <v>0</v>
      </c>
      <c r="AY100" s="44">
        <v>915</v>
      </c>
      <c r="AZ100" s="45" t="s">
        <v>210</v>
      </c>
      <c r="BA100" s="44">
        <v>6010</v>
      </c>
      <c r="BB100" s="44">
        <v>2012</v>
      </c>
      <c r="BC100">
        <v>0</v>
      </c>
      <c r="BD100" s="72"/>
      <c r="BE100" s="70"/>
      <c r="BF100" s="71"/>
      <c r="BG100" s="60"/>
    </row>
    <row r="101" spans="1:87" x14ac:dyDescent="0.3">
      <c r="A101" s="44">
        <v>919</v>
      </c>
      <c r="B101" s="45" t="s">
        <v>250</v>
      </c>
      <c r="C101" s="44">
        <v>2012</v>
      </c>
      <c r="D101" s="59">
        <v>85.31</v>
      </c>
      <c r="E101" s="60">
        <v>17464065</v>
      </c>
      <c r="F101" s="60">
        <v>0</v>
      </c>
      <c r="G101" s="60">
        <v>17464065</v>
      </c>
      <c r="H101" s="60">
        <v>6578231</v>
      </c>
      <c r="I101" s="60">
        <v>285988</v>
      </c>
      <c r="J101" s="60">
        <v>0</v>
      </c>
      <c r="K101" s="60">
        <v>6864219</v>
      </c>
      <c r="L101" s="60">
        <v>10599846</v>
      </c>
      <c r="M101" s="60">
        <v>16429</v>
      </c>
      <c r="N101" s="60">
        <v>0</v>
      </c>
      <c r="O101" s="60">
        <v>10616275</v>
      </c>
      <c r="P101" s="60">
        <v>5267116</v>
      </c>
      <c r="Q101" s="60">
        <v>560902</v>
      </c>
      <c r="R101" s="60">
        <v>89827</v>
      </c>
      <c r="S101" s="60">
        <v>587971</v>
      </c>
      <c r="T101" s="60">
        <v>85684</v>
      </c>
      <c r="U101" s="60">
        <v>133358</v>
      </c>
      <c r="V101" s="60">
        <v>231393</v>
      </c>
      <c r="W101" s="60">
        <v>3109</v>
      </c>
      <c r="X101" s="60">
        <v>60239</v>
      </c>
      <c r="Y101" s="60">
        <v>390666</v>
      </c>
      <c r="Z101" s="60">
        <v>109990</v>
      </c>
      <c r="AA101" s="60">
        <v>0</v>
      </c>
      <c r="AB101" s="60">
        <v>387645</v>
      </c>
      <c r="AC101" s="60">
        <v>7907900</v>
      </c>
      <c r="AD101" s="60">
        <v>2708375</v>
      </c>
      <c r="AE101" s="60">
        <v>4672</v>
      </c>
      <c r="AF101" s="60">
        <v>2713047</v>
      </c>
      <c r="AG101" s="60">
        <v>0</v>
      </c>
      <c r="AH101" s="60">
        <v>0</v>
      </c>
      <c r="AI101" s="60">
        <v>2713047</v>
      </c>
      <c r="AK101" s="44">
        <v>919</v>
      </c>
      <c r="AL101" s="45" t="s">
        <v>250</v>
      </c>
      <c r="AM101" s="44">
        <v>2012</v>
      </c>
      <c r="AN101" s="13">
        <v>962</v>
      </c>
      <c r="AO101" s="13">
        <v>13367</v>
      </c>
      <c r="AP101" s="13">
        <v>1241</v>
      </c>
      <c r="AQ101" s="56">
        <v>0.77500000000000002</v>
      </c>
      <c r="AR101" s="13">
        <v>13367</v>
      </c>
      <c r="AS101" s="13">
        <v>1241</v>
      </c>
      <c r="AT101" s="13">
        <v>40</v>
      </c>
      <c r="AU101" s="13">
        <v>40</v>
      </c>
      <c r="AV101" s="13">
        <v>0</v>
      </c>
      <c r="AW101" s="13">
        <v>0</v>
      </c>
      <c r="AY101" s="36">
        <v>919</v>
      </c>
      <c r="AZ101" s="36" t="s">
        <v>250</v>
      </c>
      <c r="BA101" s="44">
        <v>6010</v>
      </c>
      <c r="BB101" s="44">
        <v>2012</v>
      </c>
      <c r="BC101">
        <v>0</v>
      </c>
      <c r="BD101" s="76"/>
      <c r="BE101" s="70"/>
      <c r="BF101" s="71"/>
      <c r="BG101" s="60"/>
    </row>
    <row r="102" spans="1:87" x14ac:dyDescent="0.3">
      <c r="A102" s="37">
        <v>921</v>
      </c>
      <c r="B102" s="37" t="s">
        <v>293</v>
      </c>
      <c r="C102" s="37">
        <v>2012</v>
      </c>
      <c r="AK102" s="36">
        <v>921</v>
      </c>
      <c r="AL102" s="36" t="s">
        <v>293</v>
      </c>
      <c r="AM102" s="37"/>
      <c r="AY102" s="36">
        <v>921</v>
      </c>
      <c r="AZ102" s="36" t="s">
        <v>293</v>
      </c>
      <c r="BA102" s="44">
        <v>6010</v>
      </c>
      <c r="BB102" s="44">
        <v>2012</v>
      </c>
      <c r="BD102" s="46"/>
    </row>
    <row r="103" spans="1:87" x14ac:dyDescent="0.3">
      <c r="AM103" s="37"/>
      <c r="AN103" s="46"/>
      <c r="AO103" s="46"/>
      <c r="AP103" s="46"/>
      <c r="AQ103" s="48"/>
      <c r="AR103" s="46"/>
      <c r="AS103" s="46"/>
      <c r="AT103" s="46"/>
      <c r="AU103" s="46"/>
      <c r="AV103" s="46"/>
      <c r="AW103" s="46"/>
    </row>
    <row r="104" spans="1:87" x14ac:dyDescent="0.3">
      <c r="AM104" s="37"/>
    </row>
    <row r="105" spans="1:87" x14ac:dyDescent="0.3">
      <c r="AM105" s="37"/>
    </row>
    <row r="106" spans="1:87" x14ac:dyDescent="0.3">
      <c r="A106" s="33"/>
      <c r="B106" s="33"/>
      <c r="C106" s="33"/>
      <c r="D106" s="33" t="s">
        <v>72</v>
      </c>
      <c r="E106" s="34" t="s">
        <v>73</v>
      </c>
      <c r="F106" s="34" t="s">
        <v>74</v>
      </c>
      <c r="G106" s="34" t="s">
        <v>75</v>
      </c>
      <c r="H106" s="34"/>
      <c r="I106" s="34"/>
      <c r="J106" s="34" t="s">
        <v>76</v>
      </c>
      <c r="K106" s="34" t="s">
        <v>75</v>
      </c>
      <c r="L106" s="34" t="s">
        <v>160</v>
      </c>
      <c r="M106" s="34" t="s">
        <v>76</v>
      </c>
      <c r="N106" s="34"/>
      <c r="O106" s="34" t="s">
        <v>75</v>
      </c>
      <c r="P106" s="34"/>
      <c r="Q106" s="34"/>
      <c r="R106" s="34"/>
      <c r="S106" s="34"/>
      <c r="T106" s="34" t="s">
        <v>77</v>
      </c>
      <c r="U106" s="34" t="s">
        <v>77</v>
      </c>
      <c r="V106" s="34" t="s">
        <v>78</v>
      </c>
      <c r="X106" s="34"/>
      <c r="Y106" s="34"/>
      <c r="Z106" s="34"/>
      <c r="AA106" s="34" t="s">
        <v>79</v>
      </c>
      <c r="AB106" s="34" t="s">
        <v>80</v>
      </c>
      <c r="AC106" s="34" t="s">
        <v>75</v>
      </c>
      <c r="AD106" s="34" t="s">
        <v>81</v>
      </c>
      <c r="AE106" s="34" t="s">
        <v>82</v>
      </c>
      <c r="AF106" s="34" t="s">
        <v>83</v>
      </c>
      <c r="AG106" s="34"/>
      <c r="AH106" s="34" t="s">
        <v>84</v>
      </c>
      <c r="AI106" s="34"/>
      <c r="AJ106" s="35"/>
      <c r="AK106" s="34"/>
      <c r="AL106" s="34"/>
      <c r="AM106" s="33"/>
      <c r="AN106" s="34" t="s">
        <v>176</v>
      </c>
      <c r="AO106" s="36" t="s">
        <v>176</v>
      </c>
      <c r="AQ106" s="33">
        <v>2005</v>
      </c>
      <c r="AR106" s="34" t="s">
        <v>75</v>
      </c>
      <c r="AS106" s="34"/>
      <c r="AT106" s="34" t="s">
        <v>75</v>
      </c>
      <c r="AU106" s="34" t="s">
        <v>75</v>
      </c>
      <c r="AV106" s="34" t="s">
        <v>190</v>
      </c>
      <c r="AW106" s="38" t="s">
        <v>191</v>
      </c>
    </row>
    <row r="107" spans="1:87" x14ac:dyDescent="0.3">
      <c r="A107" s="33"/>
      <c r="B107" s="33"/>
      <c r="C107" s="33"/>
      <c r="D107" s="33" t="s">
        <v>85</v>
      </c>
      <c r="E107" s="34" t="s">
        <v>86</v>
      </c>
      <c r="F107" s="34" t="s">
        <v>86</v>
      </c>
      <c r="G107" s="34" t="s">
        <v>86</v>
      </c>
      <c r="H107" s="34" t="s">
        <v>87</v>
      </c>
      <c r="I107" s="34"/>
      <c r="J107" s="34" t="s">
        <v>88</v>
      </c>
      <c r="K107" s="34" t="s">
        <v>89</v>
      </c>
      <c r="L107" s="34" t="s">
        <v>161</v>
      </c>
      <c r="M107" s="34" t="s">
        <v>90</v>
      </c>
      <c r="N107" s="34" t="s">
        <v>91</v>
      </c>
      <c r="O107" s="34" t="s">
        <v>92</v>
      </c>
      <c r="P107" s="34"/>
      <c r="Q107" s="34"/>
      <c r="R107" s="34" t="s">
        <v>93</v>
      </c>
      <c r="S107" s="34"/>
      <c r="T107" s="34" t="s">
        <v>94</v>
      </c>
      <c r="U107" s="34" t="s">
        <v>94</v>
      </c>
      <c r="V107" s="34" t="s">
        <v>95</v>
      </c>
      <c r="W107" s="34" t="s">
        <v>95</v>
      </c>
      <c r="X107" s="34"/>
      <c r="Y107" s="34" t="s">
        <v>96</v>
      </c>
      <c r="Z107" s="34"/>
      <c r="AA107" s="34" t="s">
        <v>97</v>
      </c>
      <c r="AB107" s="34" t="s">
        <v>98</v>
      </c>
      <c r="AC107" s="34" t="s">
        <v>92</v>
      </c>
      <c r="AD107" s="34" t="s">
        <v>92</v>
      </c>
      <c r="AE107" s="34" t="s">
        <v>81</v>
      </c>
      <c r="AF107" s="34" t="s">
        <v>99</v>
      </c>
      <c r="AG107" s="34" t="s">
        <v>100</v>
      </c>
      <c r="AH107" s="34" t="s">
        <v>101</v>
      </c>
      <c r="AI107" s="34" t="s">
        <v>81</v>
      </c>
      <c r="AJ107" s="35"/>
      <c r="AK107" s="34"/>
      <c r="AL107" s="34"/>
      <c r="AM107" s="33"/>
      <c r="AN107" s="34" t="s">
        <v>177</v>
      </c>
      <c r="AO107" s="34" t="s">
        <v>162</v>
      </c>
      <c r="AP107" s="34" t="s">
        <v>176</v>
      </c>
      <c r="AQ107" s="33" t="s">
        <v>179</v>
      </c>
      <c r="AR107" s="34" t="s">
        <v>162</v>
      </c>
      <c r="AS107" s="34" t="s">
        <v>163</v>
      </c>
      <c r="AT107" s="34" t="s">
        <v>164</v>
      </c>
      <c r="AU107" s="38" t="s">
        <v>165</v>
      </c>
      <c r="AV107" s="34" t="s">
        <v>164</v>
      </c>
      <c r="AW107" s="34" t="s">
        <v>164</v>
      </c>
      <c r="BC107" s="34"/>
      <c r="BE107" s="49"/>
      <c r="BF107" s="49"/>
      <c r="BG107" s="49"/>
      <c r="BH107" s="49"/>
      <c r="BI107" s="49"/>
      <c r="BJ107" s="49"/>
      <c r="BK107" s="49"/>
      <c r="BL107" s="49"/>
      <c r="BM107" s="49"/>
      <c r="BN107" s="50"/>
      <c r="BO107" s="43"/>
      <c r="BP107" s="43"/>
      <c r="BQ107" s="50"/>
      <c r="BR107" s="43"/>
      <c r="BT107" s="50"/>
      <c r="BU107" s="50"/>
      <c r="BV107" s="51"/>
      <c r="BW107" s="50"/>
      <c r="BY107" s="43"/>
      <c r="CA107" s="43"/>
      <c r="CB107" s="43"/>
      <c r="CC107" s="43"/>
      <c r="CD107" s="43"/>
      <c r="CE107" s="43"/>
      <c r="CF107" s="43"/>
      <c r="CG107" s="43"/>
      <c r="CH107" s="43"/>
      <c r="CI107" s="43"/>
    </row>
    <row r="108" spans="1:87" x14ac:dyDescent="0.3">
      <c r="A108" s="33" t="s">
        <v>102</v>
      </c>
      <c r="B108" s="33" t="s">
        <v>103</v>
      </c>
      <c r="C108" s="33" t="s">
        <v>104</v>
      </c>
      <c r="D108" s="33" t="s">
        <v>105</v>
      </c>
      <c r="E108" s="34" t="s">
        <v>106</v>
      </c>
      <c r="F108" s="34" t="s">
        <v>106</v>
      </c>
      <c r="G108" s="34" t="s">
        <v>106</v>
      </c>
      <c r="H108" s="34" t="s">
        <v>107</v>
      </c>
      <c r="I108" s="34" t="s">
        <v>108</v>
      </c>
      <c r="J108" s="34" t="s">
        <v>107</v>
      </c>
      <c r="K108" s="34" t="s">
        <v>106</v>
      </c>
      <c r="L108" s="34" t="s">
        <v>106</v>
      </c>
      <c r="M108" s="34" t="s">
        <v>106</v>
      </c>
      <c r="N108" s="34" t="s">
        <v>106</v>
      </c>
      <c r="O108" s="34" t="s">
        <v>106</v>
      </c>
      <c r="P108" s="34" t="s">
        <v>109</v>
      </c>
      <c r="Q108" s="34" t="s">
        <v>110</v>
      </c>
      <c r="R108" s="34" t="s">
        <v>111</v>
      </c>
      <c r="S108" s="34" t="s">
        <v>112</v>
      </c>
      <c r="T108" s="34" t="s">
        <v>113</v>
      </c>
      <c r="U108" s="34" t="s">
        <v>76</v>
      </c>
      <c r="V108" s="34" t="s">
        <v>114</v>
      </c>
      <c r="W108" s="34" t="s">
        <v>114</v>
      </c>
      <c r="X108" s="34" t="s">
        <v>115</v>
      </c>
      <c r="Y108" s="34" t="s">
        <v>116</v>
      </c>
      <c r="Z108" s="34" t="s">
        <v>117</v>
      </c>
      <c r="AA108" s="34" t="s">
        <v>118</v>
      </c>
      <c r="AB108" s="34" t="s">
        <v>119</v>
      </c>
      <c r="AC108" s="34" t="s">
        <v>119</v>
      </c>
      <c r="AD108" s="34" t="s">
        <v>106</v>
      </c>
      <c r="AE108" s="34" t="s">
        <v>106</v>
      </c>
      <c r="AF108" s="34" t="s">
        <v>120</v>
      </c>
      <c r="AG108" s="34" t="s">
        <v>120</v>
      </c>
      <c r="AH108" s="34" t="s">
        <v>116</v>
      </c>
      <c r="AI108" s="34" t="s">
        <v>106</v>
      </c>
      <c r="AJ108" s="35"/>
      <c r="AK108" s="34"/>
      <c r="AL108" s="34"/>
      <c r="AM108" s="33" t="s">
        <v>104</v>
      </c>
      <c r="AN108" s="34" t="s">
        <v>178</v>
      </c>
      <c r="AO108" s="34" t="s">
        <v>166</v>
      </c>
      <c r="AP108" s="34" t="s">
        <v>167</v>
      </c>
      <c r="AQ108" s="33" t="s">
        <v>180</v>
      </c>
      <c r="AR108" s="34" t="s">
        <v>166</v>
      </c>
      <c r="AS108" s="34" t="s">
        <v>167</v>
      </c>
      <c r="AT108" s="34" t="s">
        <v>168</v>
      </c>
      <c r="AU108" s="34" t="s">
        <v>169</v>
      </c>
      <c r="AV108" s="34" t="s">
        <v>192</v>
      </c>
      <c r="AW108" s="34" t="s">
        <v>192</v>
      </c>
      <c r="BC108" s="34" t="s">
        <v>174</v>
      </c>
      <c r="BE108" s="49"/>
      <c r="BF108" s="49"/>
      <c r="BG108" s="49"/>
      <c r="BH108" s="49"/>
      <c r="BI108" s="49"/>
      <c r="BJ108" s="49"/>
      <c r="BK108" s="49"/>
      <c r="BL108" s="49"/>
      <c r="BM108" s="49"/>
      <c r="BN108" s="50"/>
      <c r="BO108" s="50"/>
      <c r="BP108" s="50"/>
      <c r="BQ108" s="43"/>
      <c r="BR108" s="50"/>
      <c r="BS108" s="43"/>
      <c r="BT108" s="43"/>
      <c r="BU108" s="50"/>
      <c r="BV108" s="50"/>
      <c r="BW108" s="50"/>
      <c r="BX108" s="43"/>
      <c r="BY108" s="50"/>
      <c r="BZ108" s="43"/>
      <c r="CA108" s="50"/>
      <c r="CB108" s="50"/>
      <c r="CC108" s="50"/>
      <c r="CD108" s="50"/>
      <c r="CE108" s="50"/>
      <c r="CF108" s="50"/>
      <c r="CG108" s="50"/>
      <c r="CH108" s="50"/>
      <c r="CI108" s="50"/>
    </row>
    <row r="109" spans="1:87" s="33" customFormat="1" x14ac:dyDescent="0.3">
      <c r="A109" s="40" t="s">
        <v>121</v>
      </c>
      <c r="B109" s="40" t="s">
        <v>122</v>
      </c>
      <c r="C109" s="40" t="s">
        <v>123</v>
      </c>
      <c r="D109" s="52" t="s">
        <v>124</v>
      </c>
      <c r="E109" s="41" t="s">
        <v>125</v>
      </c>
      <c r="F109" s="41" t="s">
        <v>126</v>
      </c>
      <c r="G109" s="41" t="s">
        <v>127</v>
      </c>
      <c r="H109" s="41" t="s">
        <v>128</v>
      </c>
      <c r="I109" s="41" t="s">
        <v>129</v>
      </c>
      <c r="J109" s="41" t="s">
        <v>130</v>
      </c>
      <c r="K109" s="41" t="s">
        <v>131</v>
      </c>
      <c r="L109" s="41" t="s">
        <v>132</v>
      </c>
      <c r="M109" s="41" t="s">
        <v>133</v>
      </c>
      <c r="N109" s="41" t="s">
        <v>134</v>
      </c>
      <c r="O109" s="41" t="s">
        <v>135</v>
      </c>
      <c r="P109" s="41" t="s">
        <v>136</v>
      </c>
      <c r="Q109" s="41" t="s">
        <v>137</v>
      </c>
      <c r="R109" s="41" t="s">
        <v>138</v>
      </c>
      <c r="S109" s="41" t="s">
        <v>139</v>
      </c>
      <c r="T109" s="41" t="s">
        <v>140</v>
      </c>
      <c r="U109" s="41" t="s">
        <v>141</v>
      </c>
      <c r="V109" s="41" t="s">
        <v>142</v>
      </c>
      <c r="W109" s="41" t="s">
        <v>143</v>
      </c>
      <c r="X109" s="41" t="s">
        <v>144</v>
      </c>
      <c r="Y109" s="41" t="s">
        <v>145</v>
      </c>
      <c r="Z109" s="41" t="s">
        <v>146</v>
      </c>
      <c r="AA109" s="41" t="s">
        <v>147</v>
      </c>
      <c r="AB109" s="41" t="s">
        <v>148</v>
      </c>
      <c r="AC109" s="41" t="s">
        <v>149</v>
      </c>
      <c r="AD109" s="41" t="s">
        <v>150</v>
      </c>
      <c r="AE109" s="41" t="s">
        <v>151</v>
      </c>
      <c r="AF109" s="41" t="s">
        <v>152</v>
      </c>
      <c r="AG109" s="41" t="s">
        <v>153</v>
      </c>
      <c r="AH109" s="41" t="s">
        <v>154</v>
      </c>
      <c r="AI109" s="41" t="s">
        <v>155</v>
      </c>
      <c r="AJ109" s="42"/>
      <c r="AK109" s="40" t="s">
        <v>121</v>
      </c>
      <c r="AL109" s="40" t="s">
        <v>122</v>
      </c>
      <c r="AM109" s="40" t="s">
        <v>123</v>
      </c>
      <c r="AN109" s="43" t="s">
        <v>158</v>
      </c>
      <c r="AO109" s="43" t="s">
        <v>156</v>
      </c>
      <c r="AP109" s="43" t="s">
        <v>157</v>
      </c>
      <c r="AQ109" s="40" t="s">
        <v>159</v>
      </c>
      <c r="AR109" s="41" t="s">
        <v>170</v>
      </c>
      <c r="AS109" s="41" t="s">
        <v>171</v>
      </c>
      <c r="AT109" s="41" t="s">
        <v>172</v>
      </c>
      <c r="AU109" s="41" t="s">
        <v>173</v>
      </c>
      <c r="AV109" s="41" t="s">
        <v>193</v>
      </c>
      <c r="AW109" s="41" t="s">
        <v>194</v>
      </c>
      <c r="AX109" s="42"/>
      <c r="AY109" s="40" t="s">
        <v>51</v>
      </c>
      <c r="AZ109" s="40" t="s">
        <v>122</v>
      </c>
      <c r="BA109" s="40" t="s">
        <v>229</v>
      </c>
      <c r="BB109" s="40" t="s">
        <v>123</v>
      </c>
      <c r="BC109" s="34" t="s">
        <v>166</v>
      </c>
      <c r="BF109" s="37"/>
      <c r="BG109" s="37"/>
      <c r="BH109" s="37"/>
      <c r="BI109" s="37"/>
      <c r="BJ109" s="37"/>
      <c r="BK109" s="37"/>
      <c r="BL109" s="37"/>
      <c r="BM109" s="37"/>
      <c r="BN109" s="41"/>
      <c r="BO109" s="41"/>
      <c r="BP109" s="41"/>
      <c r="BQ109" s="41"/>
      <c r="BR109" s="41"/>
      <c r="BS109" s="41"/>
      <c r="BT109" s="41"/>
      <c r="BU109" s="41"/>
      <c r="BV109" s="41"/>
      <c r="BW109" s="41"/>
      <c r="BX109" s="41"/>
      <c r="BY109" s="41"/>
      <c r="BZ109" s="41"/>
      <c r="CA109" s="41"/>
      <c r="CB109" s="41"/>
      <c r="CC109" s="41"/>
      <c r="CD109" s="41"/>
      <c r="CE109" s="41"/>
      <c r="CF109" s="41"/>
      <c r="CG109" s="41"/>
      <c r="CH109" s="41"/>
      <c r="CI109" s="41"/>
    </row>
    <row r="110" spans="1:87" x14ac:dyDescent="0.3">
      <c r="A110" s="44">
        <v>1</v>
      </c>
      <c r="B110" s="45" t="s">
        <v>268</v>
      </c>
      <c r="C110" s="44">
        <v>2013</v>
      </c>
      <c r="D110" s="78">
        <v>3174.78</v>
      </c>
      <c r="E110" s="79">
        <v>1766961994</v>
      </c>
      <c r="F110" s="79">
        <v>1414087571</v>
      </c>
      <c r="G110" s="79">
        <v>3181049565</v>
      </c>
      <c r="H110" s="79">
        <v>1993746713</v>
      </c>
      <c r="I110" s="79">
        <v>60164608</v>
      </c>
      <c r="J110" s="79">
        <v>78862768</v>
      </c>
      <c r="K110" s="79">
        <v>2171075782</v>
      </c>
      <c r="L110" s="79">
        <v>1009973783</v>
      </c>
      <c r="M110" s="79">
        <v>36364703</v>
      </c>
      <c r="N110" s="79">
        <v>0</v>
      </c>
      <c r="O110" s="79">
        <v>1046338486</v>
      </c>
      <c r="P110" s="79">
        <v>277462252</v>
      </c>
      <c r="Q110" s="79">
        <v>90268540</v>
      </c>
      <c r="R110" s="79">
        <v>12797307</v>
      </c>
      <c r="S110" s="79">
        <v>159843578</v>
      </c>
      <c r="T110" s="79">
        <v>8405322</v>
      </c>
      <c r="U110" s="79">
        <v>116799340</v>
      </c>
      <c r="V110" s="79">
        <v>45767923</v>
      </c>
      <c r="W110" s="36">
        <v>16518079</v>
      </c>
      <c r="X110" s="79">
        <v>2487797</v>
      </c>
      <c r="Y110" s="79">
        <v>22001932</v>
      </c>
      <c r="Z110" s="79">
        <v>15788276</v>
      </c>
      <c r="AA110" s="79">
        <v>38301693</v>
      </c>
      <c r="AB110" s="79">
        <v>111350580</v>
      </c>
      <c r="AC110" s="79">
        <v>879490926</v>
      </c>
      <c r="AD110" s="79">
        <v>166847560</v>
      </c>
      <c r="AE110" s="79">
        <v>0</v>
      </c>
      <c r="AF110" s="79">
        <v>166847560</v>
      </c>
      <c r="AG110" s="79">
        <v>0</v>
      </c>
      <c r="AH110" s="79">
        <v>0</v>
      </c>
      <c r="AI110" s="79">
        <v>166847560</v>
      </c>
      <c r="AJ110" s="47"/>
      <c r="AK110" s="44">
        <v>1</v>
      </c>
      <c r="AL110" s="45" t="s">
        <v>268</v>
      </c>
      <c r="AM110" s="44">
        <v>2013</v>
      </c>
      <c r="AN110" s="90">
        <v>67759</v>
      </c>
      <c r="AO110" s="90">
        <v>224498</v>
      </c>
      <c r="AP110" s="90">
        <v>58802</v>
      </c>
      <c r="AQ110" s="90">
        <v>0.9385</v>
      </c>
      <c r="AR110" s="90">
        <v>122379</v>
      </c>
      <c r="AS110" s="90">
        <v>32054</v>
      </c>
      <c r="AT110" s="90">
        <v>860</v>
      </c>
      <c r="AU110" s="90">
        <v>620</v>
      </c>
      <c r="AV110" s="90">
        <v>0</v>
      </c>
      <c r="AW110" s="90">
        <v>28</v>
      </c>
      <c r="AY110" s="44">
        <v>1</v>
      </c>
      <c r="AZ110" s="45" t="s">
        <v>268</v>
      </c>
      <c r="BA110" s="44">
        <v>6010</v>
      </c>
      <c r="BB110" s="44">
        <v>2013</v>
      </c>
      <c r="BC110" s="41">
        <v>31219</v>
      </c>
      <c r="BD110"/>
      <c r="BE110" s="83"/>
      <c r="BF110" s="83"/>
      <c r="BG110" s="85"/>
      <c r="BH110" s="83"/>
      <c r="BI110" s="84"/>
      <c r="BK110" s="46"/>
      <c r="BL110" s="46"/>
      <c r="BM110" s="46"/>
      <c r="BN110" s="46"/>
      <c r="BO110" s="46"/>
      <c r="BP110" s="46"/>
      <c r="BQ110" s="46"/>
      <c r="BR110" s="46"/>
      <c r="BS110" s="46"/>
      <c r="BT110" s="46"/>
      <c r="BU110" s="46"/>
      <c r="BV110" s="46"/>
      <c r="BW110" s="46"/>
      <c r="BX110" s="46"/>
      <c r="BY110" s="46"/>
      <c r="BZ110" s="46"/>
      <c r="CA110" s="46"/>
      <c r="CB110" s="46"/>
      <c r="CC110" s="46"/>
      <c r="CD110" s="46"/>
      <c r="CE110" s="46"/>
      <c r="CF110" s="46"/>
      <c r="CG110" s="46"/>
      <c r="CH110" s="46"/>
      <c r="CI110" s="46"/>
    </row>
    <row r="111" spans="1:87" x14ac:dyDescent="0.3">
      <c r="A111" s="44">
        <v>3</v>
      </c>
      <c r="B111" s="45" t="s">
        <v>269</v>
      </c>
      <c r="C111" s="44">
        <v>2013</v>
      </c>
      <c r="D111" s="78">
        <v>1157.6199999999999</v>
      </c>
      <c r="E111" s="79">
        <v>920346556</v>
      </c>
      <c r="F111" s="79">
        <v>526252495</v>
      </c>
      <c r="G111" s="79">
        <v>1446599051</v>
      </c>
      <c r="H111" s="79">
        <v>971249251</v>
      </c>
      <c r="I111" s="79">
        <v>32870680</v>
      </c>
      <c r="J111" s="79">
        <v>53248203</v>
      </c>
      <c r="K111" s="79">
        <v>1075044885</v>
      </c>
      <c r="L111" s="79">
        <v>371554166</v>
      </c>
      <c r="M111" s="79">
        <v>14537417</v>
      </c>
      <c r="N111" s="79">
        <v>0</v>
      </c>
      <c r="O111" s="79">
        <v>386091583</v>
      </c>
      <c r="P111" s="79">
        <v>96683287</v>
      </c>
      <c r="Q111" s="79">
        <v>29592096</v>
      </c>
      <c r="R111" s="79">
        <v>6565723</v>
      </c>
      <c r="S111" s="79">
        <v>70585286</v>
      </c>
      <c r="T111" s="79">
        <v>2186476</v>
      </c>
      <c r="U111" s="79">
        <v>52093518</v>
      </c>
      <c r="V111" s="79">
        <v>23932813</v>
      </c>
      <c r="W111" s="79">
        <v>9932860</v>
      </c>
      <c r="X111" s="79">
        <v>924341</v>
      </c>
      <c r="Y111" s="79">
        <v>7460353</v>
      </c>
      <c r="Z111" s="79">
        <v>2545700</v>
      </c>
      <c r="AA111" s="79">
        <v>17676751</v>
      </c>
      <c r="AB111" s="79">
        <v>43818108</v>
      </c>
      <c r="AC111" s="79">
        <v>346320561</v>
      </c>
      <c r="AD111" s="79">
        <v>39771022</v>
      </c>
      <c r="AE111" s="79">
        <v>0</v>
      </c>
      <c r="AF111" s="79">
        <v>39771022</v>
      </c>
      <c r="AG111" s="79">
        <v>0</v>
      </c>
      <c r="AH111" s="79">
        <v>0</v>
      </c>
      <c r="AI111" s="79">
        <v>39771022</v>
      </c>
      <c r="AJ111" s="47"/>
      <c r="AK111" s="44">
        <v>3</v>
      </c>
      <c r="AL111" s="45" t="s">
        <v>269</v>
      </c>
      <c r="AM111" s="44">
        <v>2013</v>
      </c>
      <c r="AN111" s="90">
        <v>28415</v>
      </c>
      <c r="AO111" s="90">
        <v>74566</v>
      </c>
      <c r="AP111" s="90">
        <v>14846</v>
      </c>
      <c r="AQ111" s="90">
        <v>1.9139999999999999</v>
      </c>
      <c r="AR111" s="90">
        <v>47440</v>
      </c>
      <c r="AS111" s="90">
        <v>9445</v>
      </c>
      <c r="AT111" s="90">
        <v>385</v>
      </c>
      <c r="AU111" s="90">
        <v>198</v>
      </c>
      <c r="AV111" s="90">
        <v>0</v>
      </c>
      <c r="AW111" s="90">
        <v>0</v>
      </c>
      <c r="AY111" s="44">
        <v>3</v>
      </c>
      <c r="AZ111" s="45" t="s">
        <v>269</v>
      </c>
      <c r="BA111" s="44">
        <v>6010</v>
      </c>
      <c r="BB111" s="44">
        <v>2013</v>
      </c>
      <c r="BC111" s="90">
        <v>9307</v>
      </c>
      <c r="BD111"/>
      <c r="BE111" s="83"/>
      <c r="BF111" s="83"/>
      <c r="BG111" s="85"/>
      <c r="BH111" s="83"/>
      <c r="BI111" s="84"/>
      <c r="BK111" s="46"/>
      <c r="BL111" s="46"/>
      <c r="BM111" s="46"/>
      <c r="BN111" s="46"/>
      <c r="BO111" s="46"/>
      <c r="BP111" s="46"/>
      <c r="BQ111" s="46"/>
      <c r="BR111" s="46"/>
      <c r="BS111" s="46"/>
      <c r="BT111" s="46"/>
      <c r="BU111" s="46"/>
      <c r="BV111" s="46"/>
      <c r="BW111" s="46"/>
      <c r="BX111" s="46"/>
      <c r="BY111" s="46"/>
      <c r="BZ111" s="46"/>
      <c r="CA111" s="46"/>
      <c r="CB111" s="46"/>
      <c r="CC111" s="46"/>
      <c r="CD111" s="46"/>
      <c r="CE111" s="46"/>
      <c r="CF111" s="46"/>
      <c r="CG111" s="46"/>
      <c r="CH111" s="46"/>
      <c r="CI111" s="46"/>
    </row>
    <row r="112" spans="1:87" x14ac:dyDescent="0.3">
      <c r="A112" s="44">
        <v>8</v>
      </c>
      <c r="B112" s="45" t="s">
        <v>252</v>
      </c>
      <c r="C112" s="44">
        <v>2013</v>
      </c>
      <c r="D112" s="78">
        <v>161.44</v>
      </c>
      <c r="E112" s="79">
        <v>3547574</v>
      </c>
      <c r="F112" s="79">
        <v>26581277</v>
      </c>
      <c r="G112" s="79">
        <v>30128851</v>
      </c>
      <c r="H112" s="79">
        <v>10070366</v>
      </c>
      <c r="I112" s="79">
        <v>813435</v>
      </c>
      <c r="J112" s="79">
        <v>-124218</v>
      </c>
      <c r="K112" s="79">
        <v>12646558.710000001</v>
      </c>
      <c r="L112" s="79">
        <v>17482292.289999999</v>
      </c>
      <c r="M112" s="79">
        <v>666581</v>
      </c>
      <c r="N112" s="79">
        <v>0</v>
      </c>
      <c r="O112" s="79">
        <v>18148873.289999999</v>
      </c>
      <c r="P112" s="79">
        <v>8961843</v>
      </c>
      <c r="Q112" s="79">
        <v>2397721</v>
      </c>
      <c r="R112" s="79">
        <v>1484495</v>
      </c>
      <c r="S112" s="79">
        <v>1298723</v>
      </c>
      <c r="T112" s="79">
        <v>283552</v>
      </c>
      <c r="U112" s="79">
        <v>2321071</v>
      </c>
      <c r="V112" s="79">
        <v>1174232</v>
      </c>
      <c r="W112" s="79">
        <v>285774</v>
      </c>
      <c r="X112" s="79">
        <v>243804</v>
      </c>
      <c r="Y112" s="79">
        <v>124082</v>
      </c>
      <c r="Z112" s="79">
        <v>351053</v>
      </c>
      <c r="AA112" s="79">
        <v>1886975.71</v>
      </c>
      <c r="AB112" s="79">
        <v>406231</v>
      </c>
      <c r="AC112" s="79">
        <v>19332581</v>
      </c>
      <c r="AD112" s="79">
        <v>-1183707.71</v>
      </c>
      <c r="AE112" s="79">
        <v>1700472</v>
      </c>
      <c r="AF112" s="79">
        <v>516764.29</v>
      </c>
      <c r="AG112" s="79">
        <v>0</v>
      </c>
      <c r="AH112" s="79">
        <v>0</v>
      </c>
      <c r="AI112" s="79">
        <v>516764.29</v>
      </c>
      <c r="AJ112" s="47"/>
      <c r="AK112" s="44">
        <v>8</v>
      </c>
      <c r="AL112" s="45" t="s">
        <v>252</v>
      </c>
      <c r="AM112" s="44">
        <v>2013</v>
      </c>
      <c r="AN112" s="81">
        <v>1281</v>
      </c>
      <c r="AO112" s="81">
        <v>5056</v>
      </c>
      <c r="AP112" s="81">
        <v>1922</v>
      </c>
      <c r="AQ112" s="82">
        <v>0.66659999999999997</v>
      </c>
      <c r="AR112" s="81">
        <v>521</v>
      </c>
      <c r="AS112" s="81">
        <v>198</v>
      </c>
      <c r="AT112" s="81">
        <v>25</v>
      </c>
      <c r="AU112" s="81">
        <v>17</v>
      </c>
      <c r="AV112" s="81">
        <v>0</v>
      </c>
      <c r="AW112" s="81">
        <v>0</v>
      </c>
      <c r="AY112" s="44">
        <v>8</v>
      </c>
      <c r="AZ112" s="45" t="s">
        <v>252</v>
      </c>
      <c r="BA112" s="44">
        <v>6010</v>
      </c>
      <c r="BB112" s="44">
        <v>2013</v>
      </c>
      <c r="BC112" s="90">
        <v>0</v>
      </c>
      <c r="BD112"/>
      <c r="BE112" s="83"/>
      <c r="BF112" s="83"/>
      <c r="BG112" s="85"/>
      <c r="BH112" s="83"/>
      <c r="BI112" s="84"/>
      <c r="BK112" s="46"/>
      <c r="BL112" s="46"/>
      <c r="BM112" s="46"/>
      <c r="BN112" s="46"/>
      <c r="BO112" s="46"/>
      <c r="BP112" s="46"/>
      <c r="BQ112" s="46"/>
      <c r="BR112" s="46"/>
      <c r="BS112" s="46"/>
      <c r="BT112" s="46"/>
      <c r="BU112" s="46"/>
      <c r="BV112" s="46"/>
      <c r="BW112" s="46"/>
      <c r="BX112" s="46"/>
      <c r="BY112" s="46"/>
      <c r="BZ112" s="46"/>
      <c r="CA112" s="46"/>
      <c r="CB112" s="46"/>
      <c r="CC112" s="46"/>
      <c r="CD112" s="46"/>
      <c r="CE112" s="46"/>
      <c r="CF112" s="46"/>
      <c r="CG112" s="46"/>
      <c r="CH112" s="46"/>
      <c r="CI112" s="46"/>
    </row>
    <row r="113" spans="1:87" x14ac:dyDescent="0.3">
      <c r="A113" s="44">
        <v>10</v>
      </c>
      <c r="B113" s="45" t="s">
        <v>223</v>
      </c>
      <c r="C113" s="44">
        <v>2013</v>
      </c>
      <c r="D113" s="78">
        <v>4870.03</v>
      </c>
      <c r="E113" s="79">
        <v>637163360</v>
      </c>
      <c r="F113" s="79">
        <v>1236038668</v>
      </c>
      <c r="G113" s="79">
        <v>1873202028</v>
      </c>
      <c r="H113" s="79">
        <v>863486740</v>
      </c>
      <c r="I113" s="79">
        <v>26791783</v>
      </c>
      <c r="J113" s="79">
        <v>53889927</v>
      </c>
      <c r="K113" s="79">
        <v>955298834</v>
      </c>
      <c r="L113" s="79">
        <v>917903194</v>
      </c>
      <c r="M113" s="79">
        <v>64463811</v>
      </c>
      <c r="N113" s="79">
        <v>0</v>
      </c>
      <c r="O113" s="79">
        <v>982367005</v>
      </c>
      <c r="P113" s="79">
        <v>477623445</v>
      </c>
      <c r="Q113" s="79">
        <v>110732443</v>
      </c>
      <c r="R113" s="79">
        <v>9321528</v>
      </c>
      <c r="S113" s="79">
        <v>182817197</v>
      </c>
      <c r="T113" s="79">
        <v>9501286</v>
      </c>
      <c r="U113" s="79">
        <v>41262279</v>
      </c>
      <c r="V113" s="79">
        <v>39010932</v>
      </c>
      <c r="W113" s="79">
        <v>13036327</v>
      </c>
      <c r="X113" s="79">
        <v>646105</v>
      </c>
      <c r="Y113" s="79">
        <v>21491553</v>
      </c>
      <c r="Z113" s="79">
        <v>15405607</v>
      </c>
      <c r="AA113" s="79">
        <v>11130384</v>
      </c>
      <c r="AB113" s="79">
        <v>35252536</v>
      </c>
      <c r="AC113" s="79">
        <v>956101238</v>
      </c>
      <c r="AD113" s="79">
        <v>26265767</v>
      </c>
      <c r="AE113" s="79">
        <v>4621002</v>
      </c>
      <c r="AF113" s="79">
        <v>30886769</v>
      </c>
      <c r="AG113" s="79">
        <v>0</v>
      </c>
      <c r="AH113" s="79">
        <v>5737470</v>
      </c>
      <c r="AI113" s="79">
        <v>25149299</v>
      </c>
      <c r="AJ113" s="47"/>
      <c r="AK113" s="44">
        <v>10</v>
      </c>
      <c r="AL113" s="45" t="s">
        <v>223</v>
      </c>
      <c r="AM113" s="44">
        <v>2013</v>
      </c>
      <c r="AN113" s="90">
        <v>70317</v>
      </c>
      <c r="AO113" s="90">
        <v>215923</v>
      </c>
      <c r="AP113" s="90">
        <v>48588</v>
      </c>
      <c r="AQ113" s="90">
        <v>1.4472</v>
      </c>
      <c r="AR113" s="90">
        <v>72503</v>
      </c>
      <c r="AS113" s="90">
        <v>16315</v>
      </c>
      <c r="AT113" s="90">
        <v>371</v>
      </c>
      <c r="AU113" s="90">
        <v>288</v>
      </c>
      <c r="AV113" s="90">
        <v>35</v>
      </c>
      <c r="AW113" s="90">
        <v>0</v>
      </c>
      <c r="AY113" s="44">
        <v>10</v>
      </c>
      <c r="AZ113" s="45" t="s">
        <v>223</v>
      </c>
      <c r="BA113" s="44">
        <v>6010</v>
      </c>
      <c r="BB113" s="44">
        <v>2013</v>
      </c>
      <c r="BC113" s="90">
        <v>6876</v>
      </c>
      <c r="BD113"/>
      <c r="BE113" s="83"/>
      <c r="BF113" s="83"/>
      <c r="BG113" s="85"/>
      <c r="BH113" s="83"/>
      <c r="BI113" s="84"/>
      <c r="BK113" s="46"/>
      <c r="BL113" s="46"/>
      <c r="BM113" s="46"/>
      <c r="BN113" s="46"/>
      <c r="BO113" s="46"/>
      <c r="BP113" s="46"/>
      <c r="BQ113" s="46"/>
      <c r="BR113" s="46"/>
      <c r="BS113" s="46"/>
      <c r="BT113" s="46"/>
      <c r="BU113" s="46"/>
      <c r="BV113" s="46"/>
      <c r="BW113" s="46"/>
      <c r="BX113" s="46"/>
      <c r="BY113" s="46"/>
      <c r="BZ113" s="46"/>
      <c r="CA113" s="46"/>
      <c r="CB113" s="46"/>
      <c r="CC113" s="46"/>
      <c r="CD113" s="46"/>
      <c r="CE113" s="46"/>
      <c r="CF113" s="46"/>
      <c r="CG113" s="46"/>
      <c r="CH113" s="46"/>
      <c r="CI113" s="46"/>
    </row>
    <row r="114" spans="1:87" x14ac:dyDescent="0.3">
      <c r="A114" s="44">
        <v>14</v>
      </c>
      <c r="B114" s="45" t="s">
        <v>244</v>
      </c>
      <c r="C114" s="44">
        <v>2013</v>
      </c>
      <c r="D114" s="78">
        <v>3855.47</v>
      </c>
      <c r="E114" s="79">
        <v>1029000367</v>
      </c>
      <c r="F114" s="79">
        <v>635910365</v>
      </c>
      <c r="G114" s="79">
        <v>1664910732</v>
      </c>
      <c r="H114" s="79">
        <v>595891761</v>
      </c>
      <c r="I114" s="79">
        <v>32837240</v>
      </c>
      <c r="J114" s="79">
        <v>152571463</v>
      </c>
      <c r="K114" s="79">
        <v>783764541</v>
      </c>
      <c r="L114" s="79">
        <v>881146191</v>
      </c>
      <c r="M114" s="79">
        <v>136896097</v>
      </c>
      <c r="N114" s="79">
        <v>0</v>
      </c>
      <c r="O114" s="79">
        <v>1018042288</v>
      </c>
      <c r="P114" s="79">
        <v>352979336</v>
      </c>
      <c r="Q114" s="79">
        <v>100080707</v>
      </c>
      <c r="R114" s="79">
        <v>5811020</v>
      </c>
      <c r="S114" s="79">
        <v>95873943</v>
      </c>
      <c r="T114" s="79">
        <v>9096097</v>
      </c>
      <c r="U114" s="79">
        <v>190077149</v>
      </c>
      <c r="V114" s="79">
        <v>60967707</v>
      </c>
      <c r="W114" s="79">
        <v>10346928</v>
      </c>
      <c r="X114" s="79">
        <v>4372639</v>
      </c>
      <c r="Y114" s="79">
        <v>23362934</v>
      </c>
      <c r="Z114" s="79">
        <v>19190462</v>
      </c>
      <c r="AA114" s="79">
        <v>2464077</v>
      </c>
      <c r="AB114" s="79">
        <v>18224553</v>
      </c>
      <c r="AC114" s="79">
        <v>890383475</v>
      </c>
      <c r="AD114" s="79">
        <v>127658813</v>
      </c>
      <c r="AE114" s="79">
        <v>29108565</v>
      </c>
      <c r="AF114" s="79">
        <v>156767378</v>
      </c>
      <c r="AG114" s="79">
        <v>0</v>
      </c>
      <c r="AH114" s="79">
        <v>0</v>
      </c>
      <c r="AI114" s="79">
        <v>156767378</v>
      </c>
      <c r="AJ114" s="47"/>
      <c r="AK114" s="44">
        <v>14</v>
      </c>
      <c r="AL114" s="45" t="s">
        <v>244</v>
      </c>
      <c r="AM114" s="44">
        <v>2013</v>
      </c>
      <c r="AN114" s="90">
        <v>31340</v>
      </c>
      <c r="AO114" s="90">
        <v>119327</v>
      </c>
      <c r="AP114" s="90">
        <v>23451</v>
      </c>
      <c r="AQ114" s="90">
        <v>1.3364</v>
      </c>
      <c r="AR114" s="90">
        <v>73750</v>
      </c>
      <c r="AS114" s="90">
        <v>14494</v>
      </c>
      <c r="AT114" s="90">
        <v>323</v>
      </c>
      <c r="AU114" s="90">
        <v>278</v>
      </c>
      <c r="AV114" s="90">
        <v>0</v>
      </c>
      <c r="AW114" s="90">
        <v>0</v>
      </c>
      <c r="AY114" s="44">
        <v>14</v>
      </c>
      <c r="AZ114" s="45" t="s">
        <v>244</v>
      </c>
      <c r="BA114" s="44">
        <v>6010</v>
      </c>
      <c r="BB114" s="44">
        <v>2013</v>
      </c>
      <c r="BC114" s="90">
        <v>15164</v>
      </c>
      <c r="BD114"/>
      <c r="BE114" s="83"/>
      <c r="BF114" s="83"/>
      <c r="BG114" s="85"/>
      <c r="BH114" s="83"/>
      <c r="BI114" s="84"/>
      <c r="BK114" s="46"/>
      <c r="BL114" s="46"/>
      <c r="BM114" s="46"/>
      <c r="BN114" s="46"/>
      <c r="BO114" s="46"/>
      <c r="BP114" s="46"/>
      <c r="BQ114" s="46"/>
      <c r="BR114" s="46"/>
      <c r="BS114" s="46"/>
      <c r="BT114" s="46"/>
      <c r="BU114" s="46"/>
      <c r="BV114" s="46"/>
      <c r="BW114" s="46"/>
      <c r="BX114" s="46"/>
      <c r="BY114" s="46"/>
      <c r="BZ114" s="46"/>
      <c r="CA114" s="46"/>
      <c r="CB114" s="46"/>
      <c r="CC114" s="46"/>
      <c r="CD114" s="46"/>
      <c r="CE114" s="46"/>
      <c r="CF114" s="46"/>
      <c r="CG114" s="46"/>
      <c r="CH114" s="46"/>
      <c r="CI114" s="46"/>
    </row>
    <row r="115" spans="1:87" x14ac:dyDescent="0.3">
      <c r="A115" s="44">
        <v>20</v>
      </c>
      <c r="B115" s="45" t="s">
        <v>270</v>
      </c>
      <c r="C115" s="44">
        <v>2013</v>
      </c>
      <c r="D115" s="78">
        <v>192.29</v>
      </c>
      <c r="E115" s="79">
        <v>32560639</v>
      </c>
      <c r="F115" s="79">
        <v>0</v>
      </c>
      <c r="G115" s="79">
        <v>32560639</v>
      </c>
      <c r="H115" s="79">
        <v>0</v>
      </c>
      <c r="I115" s="79">
        <v>0</v>
      </c>
      <c r="J115" s="79">
        <v>0</v>
      </c>
      <c r="K115" s="79">
        <v>0</v>
      </c>
      <c r="L115" s="79">
        <v>32560639</v>
      </c>
      <c r="M115" s="79">
        <v>0</v>
      </c>
      <c r="N115" s="79">
        <v>0</v>
      </c>
      <c r="O115" s="79">
        <v>32560639</v>
      </c>
      <c r="P115" s="79">
        <v>17678082</v>
      </c>
      <c r="Q115" s="79">
        <v>6020376</v>
      </c>
      <c r="R115" s="79">
        <v>0</v>
      </c>
      <c r="S115" s="79">
        <v>4681371</v>
      </c>
      <c r="T115" s="79">
        <v>214</v>
      </c>
      <c r="U115" s="79">
        <v>3262912</v>
      </c>
      <c r="V115" s="79">
        <v>494924</v>
      </c>
      <c r="W115" s="79">
        <v>40718</v>
      </c>
      <c r="X115" s="79">
        <v>0</v>
      </c>
      <c r="Y115" s="79">
        <v>0</v>
      </c>
      <c r="Z115" s="79">
        <v>0</v>
      </c>
      <c r="AA115" s="79">
        <v>0</v>
      </c>
      <c r="AB115" s="79">
        <v>382041</v>
      </c>
      <c r="AC115" s="79">
        <v>32560638</v>
      </c>
      <c r="AD115" s="79">
        <v>1</v>
      </c>
      <c r="AE115" s="79">
        <v>0</v>
      </c>
      <c r="AF115" s="79">
        <v>1</v>
      </c>
      <c r="AG115" s="79">
        <v>0</v>
      </c>
      <c r="AH115" s="79">
        <v>0</v>
      </c>
      <c r="AI115" s="79">
        <v>1</v>
      </c>
      <c r="AJ115" s="47"/>
      <c r="AK115" s="44">
        <v>20</v>
      </c>
      <c r="AL115" s="45" t="s">
        <v>270</v>
      </c>
      <c r="AM115" s="44">
        <v>2013</v>
      </c>
      <c r="AN115" s="90">
        <v>1104</v>
      </c>
      <c r="AO115" s="90">
        <v>5055</v>
      </c>
      <c r="AP115" s="90">
        <v>1687</v>
      </c>
      <c r="AQ115" s="90">
        <v>0.3231</v>
      </c>
      <c r="AR115" s="90">
        <v>5055</v>
      </c>
      <c r="AS115" s="90">
        <v>1687</v>
      </c>
      <c r="AT115" s="90">
        <v>326</v>
      </c>
      <c r="AU115" s="90">
        <v>14</v>
      </c>
      <c r="AV115" s="90">
        <v>0</v>
      </c>
      <c r="AW115" s="90">
        <v>0</v>
      </c>
      <c r="AY115" s="44">
        <v>20</v>
      </c>
      <c r="AZ115" s="45" t="s">
        <v>270</v>
      </c>
      <c r="BA115" s="44">
        <v>6010</v>
      </c>
      <c r="BB115" s="44">
        <v>2013</v>
      </c>
      <c r="BC115" s="90">
        <v>1238</v>
      </c>
      <c r="BD115"/>
      <c r="BE115" s="83"/>
      <c r="BF115" s="83"/>
      <c r="BG115" s="85"/>
      <c r="BH115" s="83"/>
      <c r="BI115" s="84"/>
      <c r="BK115" s="46"/>
      <c r="BL115" s="46"/>
      <c r="BM115" s="46"/>
      <c r="BN115" s="46"/>
      <c r="BO115" s="46"/>
      <c r="BP115" s="46"/>
      <c r="BQ115" s="46"/>
      <c r="BR115" s="46"/>
      <c r="BS115" s="46"/>
      <c r="BT115" s="46"/>
      <c r="BU115" s="46"/>
      <c r="BV115" s="46"/>
      <c r="BW115" s="46"/>
      <c r="BX115" s="46"/>
      <c r="BY115" s="46"/>
      <c r="BZ115" s="46"/>
      <c r="CA115" s="46"/>
      <c r="CB115" s="46"/>
      <c r="CC115" s="46"/>
      <c r="CD115" s="46"/>
      <c r="CE115" s="46"/>
      <c r="CF115" s="46"/>
      <c r="CG115" s="46"/>
      <c r="CH115" s="46"/>
      <c r="CI115" s="46"/>
    </row>
    <row r="116" spans="1:87" x14ac:dyDescent="0.3">
      <c r="A116" s="44">
        <v>21</v>
      </c>
      <c r="B116" s="45" t="s">
        <v>271</v>
      </c>
      <c r="C116" s="44">
        <v>2013</v>
      </c>
      <c r="D116" s="78">
        <v>225.3</v>
      </c>
      <c r="E116" s="79">
        <v>10439431</v>
      </c>
      <c r="F116" s="79">
        <v>24610327</v>
      </c>
      <c r="G116" s="79">
        <v>35049758</v>
      </c>
      <c r="H116" s="79">
        <v>10485872</v>
      </c>
      <c r="I116" s="79">
        <v>690777</v>
      </c>
      <c r="J116" s="79">
        <v>48608</v>
      </c>
      <c r="K116" s="79">
        <v>12148263</v>
      </c>
      <c r="L116" s="79">
        <v>22901495</v>
      </c>
      <c r="M116" s="79">
        <v>537712</v>
      </c>
      <c r="N116" s="79">
        <v>420434</v>
      </c>
      <c r="O116" s="79">
        <v>23859641</v>
      </c>
      <c r="P116" s="79">
        <v>13435368</v>
      </c>
      <c r="Q116" s="79">
        <v>3514941</v>
      </c>
      <c r="R116" s="79">
        <v>868324</v>
      </c>
      <c r="S116" s="79">
        <v>1959331</v>
      </c>
      <c r="T116" s="79">
        <v>395666</v>
      </c>
      <c r="U116" s="79">
        <v>1990011</v>
      </c>
      <c r="V116" s="79">
        <v>1036596</v>
      </c>
      <c r="W116" s="79">
        <v>31973</v>
      </c>
      <c r="X116" s="79">
        <v>246098</v>
      </c>
      <c r="Y116" s="79">
        <v>127221</v>
      </c>
      <c r="Z116" s="79">
        <v>28816</v>
      </c>
      <c r="AA116" s="79">
        <v>923006</v>
      </c>
      <c r="AB116" s="79">
        <v>354678</v>
      </c>
      <c r="AC116" s="79">
        <v>23989023</v>
      </c>
      <c r="AD116" s="79">
        <v>-129382</v>
      </c>
      <c r="AE116" s="79">
        <v>968178</v>
      </c>
      <c r="AF116" s="79">
        <v>838796</v>
      </c>
      <c r="AG116" s="79">
        <v>0</v>
      </c>
      <c r="AH116" s="79">
        <v>0</v>
      </c>
      <c r="AI116" s="79">
        <v>838796</v>
      </c>
      <c r="AJ116" s="47"/>
      <c r="AK116" s="44">
        <v>21</v>
      </c>
      <c r="AL116" s="45" t="s">
        <v>271</v>
      </c>
      <c r="AM116" s="44">
        <v>2013</v>
      </c>
      <c r="AN116" s="90">
        <v>1924</v>
      </c>
      <c r="AO116" s="90">
        <v>8318</v>
      </c>
      <c r="AP116" s="90">
        <v>2798</v>
      </c>
      <c r="AQ116" s="90">
        <v>0.58850000000000002</v>
      </c>
      <c r="AR116" s="90">
        <v>1323</v>
      </c>
      <c r="AS116" s="90">
        <v>445</v>
      </c>
      <c r="AT116" s="90">
        <v>74</v>
      </c>
      <c r="AU116" s="90">
        <v>74</v>
      </c>
      <c r="AV116" s="90">
        <v>50</v>
      </c>
      <c r="AW116" s="90">
        <v>0</v>
      </c>
      <c r="AY116" s="44">
        <v>21</v>
      </c>
      <c r="AZ116" s="45" t="s">
        <v>271</v>
      </c>
      <c r="BA116" s="44">
        <v>6010</v>
      </c>
      <c r="BB116" s="44">
        <v>2013</v>
      </c>
      <c r="BC116" s="90">
        <v>0</v>
      </c>
      <c r="BD116"/>
      <c r="BE116" s="83"/>
      <c r="BF116" s="83"/>
      <c r="BG116" s="85"/>
      <c r="BH116" s="83"/>
      <c r="BI116" s="84"/>
      <c r="BK116" s="46"/>
      <c r="BL116" s="46"/>
      <c r="BM116" s="46"/>
      <c r="BN116" s="46"/>
      <c r="BO116" s="46"/>
      <c r="BP116" s="46"/>
      <c r="BQ116" s="46"/>
      <c r="BR116" s="46"/>
      <c r="BS116" s="46"/>
      <c r="BT116" s="46"/>
      <c r="BU116" s="46"/>
      <c r="BV116" s="46"/>
      <c r="BW116" s="46"/>
      <c r="BX116" s="46"/>
      <c r="BY116" s="46"/>
      <c r="BZ116" s="46"/>
      <c r="CA116" s="46"/>
      <c r="CB116" s="46"/>
      <c r="CC116" s="46"/>
      <c r="CD116" s="46"/>
      <c r="CE116" s="46"/>
      <c r="CF116" s="46"/>
      <c r="CG116" s="46"/>
      <c r="CH116" s="46"/>
      <c r="CI116" s="46"/>
    </row>
    <row r="117" spans="1:87" x14ac:dyDescent="0.3">
      <c r="A117" s="44">
        <v>22</v>
      </c>
      <c r="B117" s="45" t="s">
        <v>211</v>
      </c>
      <c r="C117" s="44">
        <v>2013</v>
      </c>
      <c r="D117" s="78">
        <v>448.11</v>
      </c>
      <c r="E117" s="79">
        <v>95469897</v>
      </c>
      <c r="F117" s="79">
        <v>133350011</v>
      </c>
      <c r="G117" s="79">
        <v>228819908</v>
      </c>
      <c r="H117" s="79">
        <v>129130316</v>
      </c>
      <c r="I117" s="79">
        <v>5256067</v>
      </c>
      <c r="J117" s="79">
        <v>3704763</v>
      </c>
      <c r="K117" s="79">
        <v>141100706</v>
      </c>
      <c r="L117" s="79">
        <v>87719202</v>
      </c>
      <c r="M117" s="79">
        <v>836672</v>
      </c>
      <c r="N117" s="79">
        <v>0</v>
      </c>
      <c r="O117" s="79">
        <v>88555874</v>
      </c>
      <c r="P117" s="79">
        <v>31339342</v>
      </c>
      <c r="Q117" s="79">
        <v>9584183</v>
      </c>
      <c r="R117" s="79">
        <v>5282077</v>
      </c>
      <c r="S117" s="79">
        <v>13527341</v>
      </c>
      <c r="T117" s="79">
        <v>685781</v>
      </c>
      <c r="U117" s="79">
        <v>5282387</v>
      </c>
      <c r="V117" s="79">
        <v>2882849</v>
      </c>
      <c r="W117" s="79">
        <v>2279242</v>
      </c>
      <c r="X117" s="79">
        <v>281041</v>
      </c>
      <c r="Y117" s="79">
        <v>1203505</v>
      </c>
      <c r="Z117" s="79">
        <v>425013</v>
      </c>
      <c r="AA117" s="79">
        <v>3009560</v>
      </c>
      <c r="AB117" s="79">
        <v>15403693</v>
      </c>
      <c r="AC117" s="79">
        <v>88176454</v>
      </c>
      <c r="AD117" s="79">
        <v>379420</v>
      </c>
      <c r="AE117" s="79">
        <v>412266</v>
      </c>
      <c r="AF117" s="79">
        <v>791686</v>
      </c>
      <c r="AG117" s="79">
        <v>0</v>
      </c>
      <c r="AH117" s="79">
        <v>-1041</v>
      </c>
      <c r="AI117" s="79">
        <v>792727</v>
      </c>
      <c r="AJ117" s="47"/>
      <c r="AK117" s="44">
        <v>22</v>
      </c>
      <c r="AL117" s="45" t="s">
        <v>211</v>
      </c>
      <c r="AM117" s="44">
        <v>2013</v>
      </c>
      <c r="AN117" s="90">
        <v>7861</v>
      </c>
      <c r="AO117" s="90">
        <v>16806</v>
      </c>
      <c r="AP117" s="90">
        <v>5747</v>
      </c>
      <c r="AQ117" s="90">
        <v>1.1735</v>
      </c>
      <c r="AR117" s="90">
        <v>7012</v>
      </c>
      <c r="AS117" s="90">
        <v>2398</v>
      </c>
      <c r="AT117" s="90">
        <v>95</v>
      </c>
      <c r="AU117" s="90">
        <v>35</v>
      </c>
      <c r="AV117" s="90">
        <v>0</v>
      </c>
      <c r="AW117" s="90">
        <v>0</v>
      </c>
      <c r="AY117" s="44">
        <v>22</v>
      </c>
      <c r="AZ117" s="45" t="s">
        <v>211</v>
      </c>
      <c r="BA117" s="44">
        <v>6010</v>
      </c>
      <c r="BB117" s="44">
        <v>2013</v>
      </c>
      <c r="BC117" s="90">
        <v>0</v>
      </c>
      <c r="BD117"/>
      <c r="BE117" s="83"/>
      <c r="BF117" s="83"/>
      <c r="BG117" s="85"/>
      <c r="BH117" s="83"/>
      <c r="BI117" s="84"/>
      <c r="BK117" s="46"/>
      <c r="BL117" s="46"/>
      <c r="BM117" s="46"/>
      <c r="BN117" s="46"/>
      <c r="BO117" s="46"/>
      <c r="BP117" s="46"/>
      <c r="BQ117" s="46"/>
      <c r="BR117" s="46"/>
      <c r="BS117" s="46"/>
      <c r="BT117" s="46"/>
      <c r="BU117" s="46"/>
      <c r="BV117" s="46"/>
      <c r="BW117" s="46"/>
      <c r="BX117" s="46"/>
      <c r="BY117" s="46"/>
      <c r="BZ117" s="46"/>
      <c r="CA117" s="46"/>
      <c r="CB117" s="46"/>
      <c r="CC117" s="46"/>
      <c r="CD117" s="46"/>
      <c r="CE117" s="46"/>
      <c r="CF117" s="46"/>
      <c r="CG117" s="46"/>
      <c r="CH117" s="46"/>
      <c r="CI117" s="46"/>
    </row>
    <row r="118" spans="1:87" x14ac:dyDescent="0.3">
      <c r="A118" s="44">
        <v>23</v>
      </c>
      <c r="B118" s="45" t="s">
        <v>253</v>
      </c>
      <c r="C118" s="44">
        <v>2013</v>
      </c>
      <c r="D118" s="78">
        <v>98.86</v>
      </c>
      <c r="E118" s="79">
        <v>4564209</v>
      </c>
      <c r="F118" s="79">
        <v>12609856</v>
      </c>
      <c r="G118" s="79">
        <v>17174065</v>
      </c>
      <c r="H118" s="79">
        <v>5979298</v>
      </c>
      <c r="I118" s="79">
        <v>543964</v>
      </c>
      <c r="J118" s="79">
        <v>22380</v>
      </c>
      <c r="K118" s="79">
        <v>7142685</v>
      </c>
      <c r="L118" s="79">
        <v>10031380</v>
      </c>
      <c r="M118" s="79">
        <v>446575</v>
      </c>
      <c r="N118" s="79">
        <v>1234255</v>
      </c>
      <c r="O118" s="79">
        <v>11712210</v>
      </c>
      <c r="P118" s="79">
        <v>6056162</v>
      </c>
      <c r="Q118" s="79">
        <v>1433550</v>
      </c>
      <c r="R118" s="79">
        <v>1160237</v>
      </c>
      <c r="S118" s="79">
        <v>1406836</v>
      </c>
      <c r="T118" s="79">
        <v>191244</v>
      </c>
      <c r="U118" s="79">
        <v>432310</v>
      </c>
      <c r="V118" s="79">
        <v>564454</v>
      </c>
      <c r="W118" s="79">
        <v>125653</v>
      </c>
      <c r="X118" s="79">
        <v>175784</v>
      </c>
      <c r="Y118" s="79">
        <v>60859</v>
      </c>
      <c r="Z118" s="79">
        <v>118238</v>
      </c>
      <c r="AA118" s="79">
        <v>597043</v>
      </c>
      <c r="AB118" s="79">
        <v>550083</v>
      </c>
      <c r="AC118" s="79">
        <v>12275410</v>
      </c>
      <c r="AD118" s="79">
        <v>-563200</v>
      </c>
      <c r="AE118" s="79">
        <v>534</v>
      </c>
      <c r="AF118" s="79">
        <v>-562666</v>
      </c>
      <c r="AG118" s="79">
        <v>0</v>
      </c>
      <c r="AH118" s="79">
        <v>0</v>
      </c>
      <c r="AI118" s="79">
        <v>-562666</v>
      </c>
      <c r="AJ118" s="47"/>
      <c r="AK118" s="44">
        <v>23</v>
      </c>
      <c r="AL118" s="45" t="s">
        <v>253</v>
      </c>
      <c r="AM118" s="44">
        <v>2013</v>
      </c>
      <c r="AN118" s="90">
        <v>943</v>
      </c>
      <c r="AO118" s="90">
        <v>2342</v>
      </c>
      <c r="AP118" s="90">
        <v>1361</v>
      </c>
      <c r="AQ118" s="90">
        <v>0.69330000000000003</v>
      </c>
      <c r="AR118" s="90">
        <v>604</v>
      </c>
      <c r="AS118" s="90">
        <v>351</v>
      </c>
      <c r="AT118" s="90">
        <v>43</v>
      </c>
      <c r="AU118" s="90">
        <v>25</v>
      </c>
      <c r="AV118" s="90">
        <v>0</v>
      </c>
      <c r="AW118" s="90">
        <v>0</v>
      </c>
      <c r="AY118" s="44">
        <v>23</v>
      </c>
      <c r="AZ118" s="45" t="s">
        <v>253</v>
      </c>
      <c r="BA118" s="44">
        <v>6010</v>
      </c>
      <c r="BB118" s="44">
        <v>2013</v>
      </c>
      <c r="BC118" s="90">
        <v>0</v>
      </c>
      <c r="BD118"/>
      <c r="BE118" s="83"/>
      <c r="BF118" s="83"/>
      <c r="BG118" s="85"/>
      <c r="BH118" s="83"/>
      <c r="BI118" s="84"/>
      <c r="BK118" s="46"/>
      <c r="BL118" s="46"/>
      <c r="BM118" s="46"/>
      <c r="BN118" s="46"/>
      <c r="BO118" s="46"/>
      <c r="BP118" s="46"/>
      <c r="BQ118" s="46"/>
      <c r="BR118" s="46"/>
      <c r="BS118" s="46"/>
      <c r="BT118" s="46"/>
      <c r="BU118" s="46"/>
      <c r="BV118" s="46"/>
      <c r="BW118" s="46"/>
      <c r="BX118" s="46"/>
      <c r="BY118" s="46"/>
      <c r="BZ118" s="46"/>
      <c r="CA118" s="46"/>
      <c r="CB118" s="46"/>
      <c r="CC118" s="46"/>
      <c r="CD118" s="46"/>
      <c r="CE118" s="46"/>
      <c r="CF118" s="46"/>
      <c r="CG118" s="46"/>
      <c r="CH118" s="46"/>
      <c r="CI118" s="46"/>
    </row>
    <row r="119" spans="1:87" x14ac:dyDescent="0.3">
      <c r="A119" s="44">
        <v>26</v>
      </c>
      <c r="B119" s="45" t="s">
        <v>272</v>
      </c>
      <c r="C119" s="44">
        <v>2013</v>
      </c>
      <c r="D119" s="78">
        <v>1286.1199999999999</v>
      </c>
      <c r="E119" s="79">
        <v>232190290</v>
      </c>
      <c r="F119" s="79">
        <v>383098911</v>
      </c>
      <c r="G119" s="79">
        <v>615289201</v>
      </c>
      <c r="H119" s="79">
        <v>335207806</v>
      </c>
      <c r="I119" s="79">
        <v>23148362</v>
      </c>
      <c r="J119" s="79">
        <v>3855773</v>
      </c>
      <c r="K119" s="79">
        <v>378523071.06999999</v>
      </c>
      <c r="L119" s="79">
        <v>236766129.93000001</v>
      </c>
      <c r="M119" s="79">
        <v>7934320</v>
      </c>
      <c r="N119" s="79">
        <v>0</v>
      </c>
      <c r="O119" s="79">
        <v>244700449.93000001</v>
      </c>
      <c r="P119" s="79">
        <v>103434500</v>
      </c>
      <c r="Q119" s="79">
        <v>33105020</v>
      </c>
      <c r="R119" s="79">
        <v>0</v>
      </c>
      <c r="S119" s="79">
        <v>29689331</v>
      </c>
      <c r="T119" s="79">
        <v>2636629</v>
      </c>
      <c r="U119" s="79">
        <v>48783957</v>
      </c>
      <c r="V119" s="79">
        <v>11437943</v>
      </c>
      <c r="W119" s="79">
        <v>1037668</v>
      </c>
      <c r="X119" s="79">
        <v>1566679</v>
      </c>
      <c r="Y119" s="79">
        <v>6391194</v>
      </c>
      <c r="Z119" s="79">
        <v>1877873</v>
      </c>
      <c r="AA119" s="79">
        <v>16311130.07</v>
      </c>
      <c r="AB119" s="79">
        <v>1569581</v>
      </c>
      <c r="AC119" s="79">
        <v>241530375</v>
      </c>
      <c r="AD119" s="79">
        <v>3170074.93</v>
      </c>
      <c r="AE119" s="79">
        <v>9595632</v>
      </c>
      <c r="AF119" s="79">
        <v>12765706.93</v>
      </c>
      <c r="AG119" s="79">
        <v>0</v>
      </c>
      <c r="AH119" s="79">
        <v>0</v>
      </c>
      <c r="AI119" s="79">
        <v>12765706.93</v>
      </c>
      <c r="AJ119" s="47"/>
      <c r="AK119" s="44">
        <v>26</v>
      </c>
      <c r="AL119" s="45" t="s">
        <v>272</v>
      </c>
      <c r="AM119" s="44">
        <v>2013</v>
      </c>
      <c r="AN119" s="90">
        <v>21531</v>
      </c>
      <c r="AO119" s="90">
        <v>90050</v>
      </c>
      <c r="AP119" s="90">
        <v>22678</v>
      </c>
      <c r="AQ119" s="90">
        <v>0.85170000000000001</v>
      </c>
      <c r="AR119" s="90">
        <v>33982</v>
      </c>
      <c r="AS119" s="90">
        <v>8558</v>
      </c>
      <c r="AT119" s="90">
        <v>346</v>
      </c>
      <c r="AU119" s="90">
        <v>186</v>
      </c>
      <c r="AV119" s="90">
        <v>0</v>
      </c>
      <c r="AW119" s="90">
        <v>0</v>
      </c>
      <c r="AY119" s="44">
        <v>26</v>
      </c>
      <c r="AZ119" s="45" t="s">
        <v>272</v>
      </c>
      <c r="BA119" s="44">
        <v>6010</v>
      </c>
      <c r="BB119" s="44">
        <v>2013</v>
      </c>
      <c r="BC119" s="90">
        <v>8262</v>
      </c>
      <c r="BD119"/>
      <c r="BE119" s="83"/>
      <c r="BF119" s="83"/>
      <c r="BG119" s="85"/>
      <c r="BH119" s="83"/>
      <c r="BI119" s="84"/>
      <c r="BK119" s="46"/>
      <c r="BL119" s="46"/>
      <c r="BM119" s="46"/>
      <c r="BN119" s="46"/>
      <c r="BO119" s="46"/>
      <c r="BP119" s="46"/>
      <c r="BQ119" s="46"/>
      <c r="BR119" s="46"/>
      <c r="BS119" s="46"/>
      <c r="BT119" s="46"/>
      <c r="BU119" s="46"/>
      <c r="BV119" s="46"/>
      <c r="BW119" s="46"/>
      <c r="BX119" s="46"/>
      <c r="BY119" s="46"/>
      <c r="BZ119" s="46"/>
      <c r="CA119" s="46"/>
      <c r="CB119" s="46"/>
      <c r="CC119" s="46"/>
      <c r="CD119" s="46"/>
      <c r="CE119" s="46"/>
      <c r="CF119" s="46"/>
      <c r="CG119" s="46"/>
      <c r="CH119" s="46"/>
      <c r="CI119" s="46"/>
    </row>
    <row r="120" spans="1:87" x14ac:dyDescent="0.3">
      <c r="A120" s="44">
        <v>29</v>
      </c>
      <c r="B120" s="45" t="s">
        <v>206</v>
      </c>
      <c r="C120" s="44">
        <v>2013</v>
      </c>
      <c r="D120" s="78">
        <v>4788.4799999999996</v>
      </c>
      <c r="E120" s="79">
        <v>1200796000</v>
      </c>
      <c r="F120" s="79">
        <v>585113000</v>
      </c>
      <c r="G120" s="79">
        <v>1785909000</v>
      </c>
      <c r="H120" s="79">
        <v>864514000</v>
      </c>
      <c r="I120" s="79">
        <v>219080000</v>
      </c>
      <c r="J120" s="79">
        <v>-68118000</v>
      </c>
      <c r="K120" s="79">
        <v>1061611000</v>
      </c>
      <c r="L120" s="79">
        <v>724298000</v>
      </c>
      <c r="M120" s="79">
        <v>64089000</v>
      </c>
      <c r="N120" s="79">
        <v>0</v>
      </c>
      <c r="O120" s="79">
        <v>788387000</v>
      </c>
      <c r="P120" s="79">
        <v>344778000</v>
      </c>
      <c r="Q120" s="79">
        <v>115666000</v>
      </c>
      <c r="R120" s="79">
        <v>21437000</v>
      </c>
      <c r="S120" s="79">
        <v>126371000</v>
      </c>
      <c r="T120" s="79">
        <v>9017000</v>
      </c>
      <c r="U120" s="79">
        <v>106490000</v>
      </c>
      <c r="V120" s="79">
        <v>46181000</v>
      </c>
      <c r="W120" s="79">
        <v>17889000</v>
      </c>
      <c r="X120" s="79">
        <v>3829000</v>
      </c>
      <c r="Y120" s="79">
        <v>4241000</v>
      </c>
      <c r="Z120" s="79">
        <v>217000</v>
      </c>
      <c r="AA120" s="79">
        <v>46135000</v>
      </c>
      <c r="AB120" s="79">
        <v>973000</v>
      </c>
      <c r="AC120" s="79">
        <v>797089000</v>
      </c>
      <c r="AD120" s="79">
        <v>-8702000</v>
      </c>
      <c r="AE120" s="79">
        <v>-5608000</v>
      </c>
      <c r="AF120" s="79">
        <v>-14310000</v>
      </c>
      <c r="AG120" s="79">
        <v>0</v>
      </c>
      <c r="AH120" s="79">
        <v>0</v>
      </c>
      <c r="AI120" s="79">
        <v>-14310000</v>
      </c>
      <c r="AJ120" s="47"/>
      <c r="AK120" s="44">
        <v>29</v>
      </c>
      <c r="AL120" s="45" t="s">
        <v>206</v>
      </c>
      <c r="AM120" s="44">
        <v>2013</v>
      </c>
      <c r="AN120" s="90">
        <v>42448</v>
      </c>
      <c r="AO120" s="90">
        <v>201940</v>
      </c>
      <c r="AP120" s="90">
        <v>26769</v>
      </c>
      <c r="AQ120" s="90">
        <v>1.5857000000000001</v>
      </c>
      <c r="AR120" s="90">
        <v>135779</v>
      </c>
      <c r="AS120" s="90">
        <v>17999</v>
      </c>
      <c r="AT120" s="90">
        <v>413</v>
      </c>
      <c r="AU120" s="90">
        <v>413</v>
      </c>
      <c r="AV120" s="90">
        <v>0</v>
      </c>
      <c r="AW120" s="90">
        <v>0</v>
      </c>
      <c r="AY120" s="44">
        <v>29</v>
      </c>
      <c r="AZ120" s="45" t="s">
        <v>206</v>
      </c>
      <c r="BA120" s="44">
        <v>6010</v>
      </c>
      <c r="BB120" s="44">
        <v>2013</v>
      </c>
      <c r="BC120" s="90">
        <v>27412</v>
      </c>
      <c r="BD120"/>
      <c r="BE120" s="83"/>
      <c r="BF120" s="83"/>
      <c r="BG120" s="85"/>
      <c r="BH120" s="83"/>
      <c r="BI120" s="84"/>
      <c r="BK120" s="46"/>
      <c r="BL120" s="46"/>
      <c r="BM120" s="46"/>
      <c r="BN120" s="46"/>
      <c r="BO120" s="46"/>
      <c r="BP120" s="46"/>
      <c r="BQ120" s="46"/>
      <c r="BR120" s="46"/>
      <c r="BS120" s="46"/>
      <c r="BT120" s="46"/>
      <c r="BU120" s="46"/>
      <c r="BV120" s="46"/>
      <c r="BW120" s="46"/>
      <c r="BX120" s="46"/>
      <c r="BY120" s="46"/>
      <c r="BZ120" s="46"/>
      <c r="CA120" s="46"/>
      <c r="CB120" s="46"/>
      <c r="CC120" s="46"/>
      <c r="CD120" s="46"/>
      <c r="CE120" s="46"/>
      <c r="CF120" s="46"/>
      <c r="CG120" s="46"/>
      <c r="CH120" s="46"/>
      <c r="CI120" s="46"/>
    </row>
    <row r="121" spans="1:87" x14ac:dyDescent="0.3">
      <c r="A121" s="44">
        <v>32</v>
      </c>
      <c r="B121" s="45" t="s">
        <v>273</v>
      </c>
      <c r="C121" s="44">
        <v>2013</v>
      </c>
      <c r="D121" s="78">
        <v>3063.08</v>
      </c>
      <c r="E121" s="79">
        <v>1287951145</v>
      </c>
      <c r="F121" s="79">
        <v>925099376</v>
      </c>
      <c r="G121" s="79">
        <v>2213050521</v>
      </c>
      <c r="H121" s="79">
        <v>1525868536</v>
      </c>
      <c r="I121" s="79">
        <v>47830124</v>
      </c>
      <c r="J121" s="79">
        <v>15286866</v>
      </c>
      <c r="K121" s="79">
        <v>1654569597</v>
      </c>
      <c r="L121" s="79">
        <v>558480924</v>
      </c>
      <c r="M121" s="79">
        <v>27188785</v>
      </c>
      <c r="N121" s="79">
        <v>0</v>
      </c>
      <c r="O121" s="79">
        <v>585669709</v>
      </c>
      <c r="P121" s="79">
        <v>223409445</v>
      </c>
      <c r="Q121" s="79">
        <v>60480495</v>
      </c>
      <c r="R121" s="79">
        <v>10302417</v>
      </c>
      <c r="S121" s="79">
        <v>93476230</v>
      </c>
      <c r="T121" s="79">
        <v>4850902</v>
      </c>
      <c r="U121" s="79">
        <v>82799942</v>
      </c>
      <c r="V121" s="79">
        <v>17409876</v>
      </c>
      <c r="W121" s="79">
        <v>8350978</v>
      </c>
      <c r="X121" s="79">
        <v>5511463</v>
      </c>
      <c r="Y121" s="79">
        <v>18592063</v>
      </c>
      <c r="Z121" s="79">
        <v>274410</v>
      </c>
      <c r="AA121" s="79">
        <v>65584071</v>
      </c>
      <c r="AB121" s="79">
        <v>9839903</v>
      </c>
      <c r="AC121" s="79">
        <v>535298124</v>
      </c>
      <c r="AD121" s="79">
        <v>50371585</v>
      </c>
      <c r="AE121" s="79">
        <v>4242688</v>
      </c>
      <c r="AF121" s="79">
        <v>54614273</v>
      </c>
      <c r="AG121" s="79">
        <v>0</v>
      </c>
      <c r="AH121" s="79">
        <v>0</v>
      </c>
      <c r="AI121" s="79">
        <v>54614273</v>
      </c>
      <c r="AJ121" s="47"/>
      <c r="AK121" s="44">
        <v>32</v>
      </c>
      <c r="AL121" s="45" t="s">
        <v>273</v>
      </c>
      <c r="AM121" s="44">
        <v>2013</v>
      </c>
      <c r="AN121" s="90">
        <v>43782</v>
      </c>
      <c r="AO121" s="90">
        <v>179166</v>
      </c>
      <c r="AP121" s="90">
        <v>38168</v>
      </c>
      <c r="AQ121" s="90">
        <v>0.98140000000000005</v>
      </c>
      <c r="AR121" s="90">
        <v>104271</v>
      </c>
      <c r="AS121" s="90">
        <v>22213</v>
      </c>
      <c r="AT121" s="90">
        <v>366</v>
      </c>
      <c r="AU121" s="90">
        <v>366</v>
      </c>
      <c r="AV121" s="90">
        <v>0</v>
      </c>
      <c r="AW121" s="90">
        <v>0</v>
      </c>
      <c r="AY121" s="44">
        <v>32</v>
      </c>
      <c r="AZ121" s="45" t="s">
        <v>273</v>
      </c>
      <c r="BA121" s="44">
        <v>6010</v>
      </c>
      <c r="BB121" s="44">
        <v>2013</v>
      </c>
      <c r="BC121" s="90">
        <v>15482</v>
      </c>
      <c r="BD121"/>
      <c r="BE121" s="83"/>
      <c r="BF121" s="83"/>
      <c r="BG121" s="85"/>
      <c r="BH121" s="83"/>
      <c r="BI121" s="84"/>
      <c r="BK121" s="46"/>
      <c r="BL121" s="46"/>
      <c r="BM121" s="46"/>
      <c r="BN121" s="46"/>
      <c r="BO121" s="46"/>
      <c r="BP121" s="46"/>
      <c r="BQ121" s="46"/>
      <c r="BR121" s="46"/>
      <c r="BS121" s="46"/>
      <c r="BT121" s="46"/>
      <c r="BU121" s="46"/>
      <c r="BV121" s="46"/>
      <c r="BW121" s="46"/>
      <c r="BX121" s="46"/>
      <c r="BY121" s="46"/>
      <c r="BZ121" s="46"/>
      <c r="CA121" s="46"/>
      <c r="CB121" s="46"/>
      <c r="CC121" s="46"/>
      <c r="CD121" s="46"/>
      <c r="CE121" s="46"/>
      <c r="CF121" s="46"/>
      <c r="CG121" s="46"/>
      <c r="CH121" s="46"/>
      <c r="CI121" s="46"/>
    </row>
    <row r="122" spans="1:87" x14ac:dyDescent="0.3">
      <c r="A122" s="44">
        <v>35</v>
      </c>
      <c r="B122" s="45" t="s">
        <v>274</v>
      </c>
      <c r="C122" s="44">
        <v>2013</v>
      </c>
      <c r="D122" s="78">
        <v>224.31</v>
      </c>
      <c r="E122" s="79">
        <v>39936537</v>
      </c>
      <c r="F122" s="79">
        <v>84838758</v>
      </c>
      <c r="G122" s="79">
        <v>124775295</v>
      </c>
      <c r="H122" s="79">
        <v>68881386</v>
      </c>
      <c r="I122" s="79">
        <v>2572528</v>
      </c>
      <c r="J122" s="79">
        <v>4257150</v>
      </c>
      <c r="K122" s="79">
        <v>78280066</v>
      </c>
      <c r="L122" s="79">
        <v>46495229</v>
      </c>
      <c r="M122" s="79">
        <v>740302</v>
      </c>
      <c r="N122" s="79">
        <v>0</v>
      </c>
      <c r="O122" s="79">
        <v>47235531</v>
      </c>
      <c r="P122" s="79">
        <v>17983692</v>
      </c>
      <c r="Q122" s="79">
        <v>4443507</v>
      </c>
      <c r="R122" s="79">
        <v>224729</v>
      </c>
      <c r="S122" s="79">
        <v>4164475</v>
      </c>
      <c r="T122" s="79">
        <v>511846</v>
      </c>
      <c r="U122" s="79">
        <v>7646152</v>
      </c>
      <c r="V122" s="79">
        <v>5803993</v>
      </c>
      <c r="W122" s="79">
        <v>424838</v>
      </c>
      <c r="X122" s="79">
        <v>445097</v>
      </c>
      <c r="Y122" s="79">
        <v>501545</v>
      </c>
      <c r="Z122" s="79">
        <v>812726</v>
      </c>
      <c r="AA122" s="79">
        <v>2569002</v>
      </c>
      <c r="AB122" s="79">
        <v>792407</v>
      </c>
      <c r="AC122" s="79">
        <v>43755007</v>
      </c>
      <c r="AD122" s="79">
        <v>3480524</v>
      </c>
      <c r="AE122" s="79">
        <v>1915711</v>
      </c>
      <c r="AF122" s="79">
        <v>5396235</v>
      </c>
      <c r="AG122" s="79">
        <v>0</v>
      </c>
      <c r="AH122" s="79">
        <v>0</v>
      </c>
      <c r="AI122" s="79">
        <v>5396235</v>
      </c>
      <c r="AJ122" s="47"/>
      <c r="AK122" s="44">
        <v>35</v>
      </c>
      <c r="AL122" s="45" t="s">
        <v>274</v>
      </c>
      <c r="AM122" s="44">
        <v>2013</v>
      </c>
      <c r="AN122" s="90">
        <v>3457</v>
      </c>
      <c r="AO122" s="90">
        <v>13416</v>
      </c>
      <c r="AP122" s="90">
        <v>4293</v>
      </c>
      <c r="AQ122" s="90">
        <v>0.67059999999999997</v>
      </c>
      <c r="AR122" s="90">
        <v>4294</v>
      </c>
      <c r="AS122" s="90">
        <v>1374</v>
      </c>
      <c r="AT122" s="90">
        <v>38</v>
      </c>
      <c r="AU122" s="90">
        <v>38</v>
      </c>
      <c r="AV122" s="90">
        <v>0</v>
      </c>
      <c r="AW122" s="90">
        <v>4</v>
      </c>
      <c r="AY122" s="44">
        <v>35</v>
      </c>
      <c r="AZ122" s="45" t="s">
        <v>274</v>
      </c>
      <c r="BA122" s="44">
        <v>6010</v>
      </c>
      <c r="BB122" s="44">
        <v>2013</v>
      </c>
      <c r="BC122" s="90">
        <v>337</v>
      </c>
      <c r="BD122"/>
      <c r="BE122" s="83"/>
      <c r="BF122" s="83"/>
      <c r="BG122" s="85"/>
      <c r="BH122" s="83"/>
      <c r="BI122" s="84"/>
      <c r="BK122" s="46"/>
      <c r="BL122" s="46"/>
      <c r="BM122" s="46"/>
      <c r="BN122" s="46"/>
      <c r="BO122" s="46"/>
      <c r="BP122" s="46"/>
      <c r="BQ122" s="46"/>
      <c r="BR122" s="46"/>
      <c r="BS122" s="46"/>
      <c r="BT122" s="46"/>
      <c r="BU122" s="46"/>
      <c r="BV122" s="46"/>
      <c r="BW122" s="46"/>
      <c r="BX122" s="46"/>
      <c r="BY122" s="46"/>
      <c r="BZ122" s="46"/>
      <c r="CA122" s="46"/>
      <c r="CB122" s="46"/>
      <c r="CC122" s="46"/>
      <c r="CD122" s="46"/>
      <c r="CE122" s="46"/>
      <c r="CF122" s="46"/>
      <c r="CG122" s="46"/>
      <c r="CH122" s="46"/>
      <c r="CI122" s="46"/>
    </row>
    <row r="123" spans="1:87" x14ac:dyDescent="0.3">
      <c r="A123" s="44">
        <v>37</v>
      </c>
      <c r="B123" s="45" t="s">
        <v>254</v>
      </c>
      <c r="C123" s="44">
        <v>2013</v>
      </c>
      <c r="D123" s="78">
        <v>1142.0899999999999</v>
      </c>
      <c r="E123" s="79">
        <v>561299000</v>
      </c>
      <c r="F123" s="79">
        <v>356369598</v>
      </c>
      <c r="G123" s="79">
        <v>917668598</v>
      </c>
      <c r="H123" s="79">
        <v>653511425</v>
      </c>
      <c r="I123" s="79">
        <v>13433922</v>
      </c>
      <c r="J123" s="79">
        <v>0</v>
      </c>
      <c r="K123" s="79">
        <v>680086986</v>
      </c>
      <c r="L123" s="79">
        <v>237581612</v>
      </c>
      <c r="M123" s="79">
        <v>7116419</v>
      </c>
      <c r="N123" s="79">
        <v>0</v>
      </c>
      <c r="O123" s="79">
        <v>244698031</v>
      </c>
      <c r="P123" s="79">
        <v>82198953</v>
      </c>
      <c r="Q123" s="79">
        <v>21299830</v>
      </c>
      <c r="R123" s="79">
        <v>7614268</v>
      </c>
      <c r="S123" s="79">
        <v>48948458</v>
      </c>
      <c r="T123" s="79">
        <v>2370636</v>
      </c>
      <c r="U123" s="79">
        <v>22428061</v>
      </c>
      <c r="V123" s="79">
        <v>15711481</v>
      </c>
      <c r="W123" s="79">
        <v>2629718</v>
      </c>
      <c r="X123" s="79">
        <v>3206758</v>
      </c>
      <c r="Y123" s="79">
        <v>18087302</v>
      </c>
      <c r="Z123" s="79">
        <v>18662552</v>
      </c>
      <c r="AA123" s="79">
        <v>13141639</v>
      </c>
      <c r="AB123" s="79">
        <v>12252877</v>
      </c>
      <c r="AC123" s="79">
        <v>255410894</v>
      </c>
      <c r="AD123" s="79">
        <v>-10712863</v>
      </c>
      <c r="AE123" s="79">
        <v>4107335</v>
      </c>
      <c r="AF123" s="79">
        <v>-6605528</v>
      </c>
      <c r="AG123" s="79">
        <v>0</v>
      </c>
      <c r="AH123" s="79">
        <v>0</v>
      </c>
      <c r="AI123" s="79">
        <v>-6605528</v>
      </c>
      <c r="AJ123" s="47"/>
      <c r="AK123" s="44">
        <v>37</v>
      </c>
      <c r="AL123" s="45" t="s">
        <v>254</v>
      </c>
      <c r="AM123" s="44">
        <v>2013</v>
      </c>
      <c r="AN123" s="90">
        <v>23505</v>
      </c>
      <c r="AO123" s="90">
        <v>92318</v>
      </c>
      <c r="AP123" s="90">
        <v>18507</v>
      </c>
      <c r="AQ123" s="90">
        <v>1.0958000000000001</v>
      </c>
      <c r="AR123" s="90">
        <v>56467</v>
      </c>
      <c r="AS123" s="90">
        <v>11320</v>
      </c>
      <c r="AT123" s="90">
        <v>388</v>
      </c>
      <c r="AU123" s="90">
        <v>352</v>
      </c>
      <c r="AV123" s="90">
        <v>0</v>
      </c>
      <c r="AW123" s="90">
        <v>0</v>
      </c>
      <c r="AY123" s="44">
        <v>37</v>
      </c>
      <c r="AZ123" s="45" t="s">
        <v>254</v>
      </c>
      <c r="BA123" s="44">
        <v>6010</v>
      </c>
      <c r="BB123" s="44">
        <v>2013</v>
      </c>
      <c r="BC123" s="90">
        <v>15438</v>
      </c>
      <c r="BD123"/>
      <c r="BE123" s="83"/>
      <c r="BF123" s="83"/>
      <c r="BG123" s="85"/>
      <c r="BH123" s="83"/>
      <c r="BI123" s="84"/>
      <c r="BK123" s="46"/>
      <c r="BL123" s="46"/>
      <c r="BM123" s="46"/>
      <c r="BN123" s="46"/>
      <c r="BO123" s="46"/>
      <c r="BP123" s="46"/>
      <c r="BQ123" s="46"/>
      <c r="BR123" s="46"/>
      <c r="BS123" s="46"/>
      <c r="BT123" s="46"/>
      <c r="BU123" s="46"/>
      <c r="BV123" s="46"/>
      <c r="BW123" s="46"/>
      <c r="BX123" s="46"/>
      <c r="BY123" s="46"/>
      <c r="BZ123" s="46"/>
      <c r="CA123" s="46"/>
      <c r="CB123" s="46"/>
      <c r="CC123" s="46"/>
      <c r="CD123" s="46"/>
      <c r="CE123" s="46"/>
      <c r="CF123" s="46"/>
      <c r="CG123" s="46"/>
      <c r="CH123" s="46"/>
      <c r="CI123" s="46"/>
    </row>
    <row r="124" spans="1:87" x14ac:dyDescent="0.3">
      <c r="A124" s="44">
        <v>38</v>
      </c>
      <c r="B124" s="45" t="s">
        <v>238</v>
      </c>
      <c r="C124" s="44">
        <v>2013</v>
      </c>
      <c r="D124" s="78">
        <v>933.7</v>
      </c>
      <c r="E124" s="79">
        <v>73999005</v>
      </c>
      <c r="F124" s="79">
        <v>168928177</v>
      </c>
      <c r="G124" s="79">
        <v>242927182</v>
      </c>
      <c r="H124" s="79">
        <v>106757644</v>
      </c>
      <c r="I124" s="79">
        <v>8903075</v>
      </c>
      <c r="J124" s="79">
        <v>214754</v>
      </c>
      <c r="K124" s="79">
        <v>121843026</v>
      </c>
      <c r="L124" s="79">
        <v>121084156</v>
      </c>
      <c r="M124" s="79">
        <v>3720227</v>
      </c>
      <c r="N124" s="79">
        <v>4193788</v>
      </c>
      <c r="O124" s="79">
        <v>128998171</v>
      </c>
      <c r="P124" s="79">
        <v>66517711</v>
      </c>
      <c r="Q124" s="79">
        <v>18925219</v>
      </c>
      <c r="R124" s="79">
        <v>6490870</v>
      </c>
      <c r="S124" s="79">
        <v>21572930</v>
      </c>
      <c r="T124" s="79">
        <v>1889347</v>
      </c>
      <c r="U124" s="79">
        <v>7126774</v>
      </c>
      <c r="V124" s="79">
        <v>9498929</v>
      </c>
      <c r="W124" s="79">
        <v>394487</v>
      </c>
      <c r="X124" s="79">
        <v>1166931</v>
      </c>
      <c r="Y124" s="79">
        <v>1066024</v>
      </c>
      <c r="Z124" s="79">
        <v>0</v>
      </c>
      <c r="AA124" s="79">
        <v>5967553</v>
      </c>
      <c r="AB124" s="79">
        <v>6855907</v>
      </c>
      <c r="AC124" s="79">
        <v>141505129</v>
      </c>
      <c r="AD124" s="79">
        <v>-12506958</v>
      </c>
      <c r="AE124" s="79">
        <v>-458082</v>
      </c>
      <c r="AF124" s="79">
        <v>-12965040</v>
      </c>
      <c r="AG124" s="79">
        <v>0</v>
      </c>
      <c r="AH124" s="79">
        <v>0</v>
      </c>
      <c r="AI124" s="79">
        <v>-12965040</v>
      </c>
      <c r="AJ124" s="47"/>
      <c r="AK124" s="44">
        <v>38</v>
      </c>
      <c r="AL124" s="45" t="s">
        <v>238</v>
      </c>
      <c r="AM124" s="44">
        <v>2013</v>
      </c>
      <c r="AN124" s="90">
        <v>12980</v>
      </c>
      <c r="AO124" s="90">
        <v>47785</v>
      </c>
      <c r="AP124" s="90">
        <v>13962</v>
      </c>
      <c r="AQ124" s="90">
        <v>0.84019999999999995</v>
      </c>
      <c r="AR124" s="90">
        <v>14556</v>
      </c>
      <c r="AS124" s="90">
        <v>4253</v>
      </c>
      <c r="AT124" s="90">
        <v>126</v>
      </c>
      <c r="AU124" s="90">
        <v>78</v>
      </c>
      <c r="AV124" s="90">
        <v>0</v>
      </c>
      <c r="AW124" s="90">
        <v>0</v>
      </c>
      <c r="AY124" s="44">
        <v>38</v>
      </c>
      <c r="AZ124" s="45" t="s">
        <v>238</v>
      </c>
      <c r="BA124" s="44">
        <v>6010</v>
      </c>
      <c r="BB124" s="44">
        <v>2013</v>
      </c>
      <c r="BC124" s="90">
        <v>3932</v>
      </c>
      <c r="BD124"/>
      <c r="BE124" s="83"/>
      <c r="BF124" s="83"/>
      <c r="BG124" s="85"/>
      <c r="BH124" s="83"/>
      <c r="BI124" s="84"/>
      <c r="BK124" s="46"/>
      <c r="BL124" s="46"/>
      <c r="BM124" s="46"/>
      <c r="BN124" s="46"/>
      <c r="BO124" s="46"/>
      <c r="BP124" s="46"/>
      <c r="BQ124" s="46"/>
      <c r="BR124" s="46"/>
      <c r="BS124" s="46"/>
      <c r="BT124" s="46"/>
      <c r="BU124" s="46"/>
      <c r="BV124" s="46"/>
      <c r="BW124" s="46"/>
      <c r="BX124" s="46"/>
      <c r="BY124" s="46"/>
      <c r="BZ124" s="46"/>
      <c r="CA124" s="46"/>
      <c r="CB124" s="46"/>
      <c r="CC124" s="46"/>
      <c r="CD124" s="46"/>
      <c r="CE124" s="46"/>
      <c r="CF124" s="46"/>
      <c r="CG124" s="46"/>
      <c r="CH124" s="46"/>
      <c r="CI124" s="46"/>
    </row>
    <row r="125" spans="1:87" x14ac:dyDescent="0.3">
      <c r="A125" s="44">
        <v>39</v>
      </c>
      <c r="B125" s="45" t="s">
        <v>275</v>
      </c>
      <c r="C125" s="44">
        <v>2013</v>
      </c>
      <c r="D125" s="78">
        <v>945.64</v>
      </c>
      <c r="E125" s="79">
        <v>134485063</v>
      </c>
      <c r="F125" s="79">
        <v>259818861</v>
      </c>
      <c r="G125" s="79">
        <v>394303924</v>
      </c>
      <c r="H125" s="79">
        <v>236182523</v>
      </c>
      <c r="I125" s="79">
        <v>9688090</v>
      </c>
      <c r="J125" s="79">
        <v>0</v>
      </c>
      <c r="K125" s="79">
        <v>255075276</v>
      </c>
      <c r="L125" s="79">
        <v>139228648</v>
      </c>
      <c r="M125" s="79">
        <v>5612149</v>
      </c>
      <c r="N125" s="79">
        <v>1210940</v>
      </c>
      <c r="O125" s="79">
        <v>146051737</v>
      </c>
      <c r="P125" s="79">
        <v>72894253</v>
      </c>
      <c r="Q125" s="79">
        <v>17533562</v>
      </c>
      <c r="R125" s="79">
        <v>6501511</v>
      </c>
      <c r="S125" s="79">
        <v>22392513</v>
      </c>
      <c r="T125" s="79">
        <v>1518890</v>
      </c>
      <c r="U125" s="79">
        <v>12589393</v>
      </c>
      <c r="V125" s="79">
        <v>6725247</v>
      </c>
      <c r="W125" s="79">
        <v>2291824</v>
      </c>
      <c r="X125" s="79">
        <v>2347089</v>
      </c>
      <c r="Y125" s="79">
        <v>2106361</v>
      </c>
      <c r="Z125" s="79">
        <v>1092944</v>
      </c>
      <c r="AA125" s="79">
        <v>9204663</v>
      </c>
      <c r="AB125" s="79">
        <v>1245957</v>
      </c>
      <c r="AC125" s="79">
        <v>149239544</v>
      </c>
      <c r="AD125" s="79">
        <v>-3187807</v>
      </c>
      <c r="AE125" s="79">
        <v>614359</v>
      </c>
      <c r="AF125" s="79">
        <v>-2573448</v>
      </c>
      <c r="AG125" s="79">
        <v>0</v>
      </c>
      <c r="AH125" s="79">
        <v>0</v>
      </c>
      <c r="AI125" s="79">
        <v>-2573448</v>
      </c>
      <c r="AJ125" s="47"/>
      <c r="AK125" s="44">
        <v>39</v>
      </c>
      <c r="AL125" s="45" t="s">
        <v>275</v>
      </c>
      <c r="AM125" s="44">
        <v>2013</v>
      </c>
      <c r="AN125" s="90">
        <v>13307</v>
      </c>
      <c r="AO125" s="90">
        <v>50037</v>
      </c>
      <c r="AP125" s="90">
        <v>15138</v>
      </c>
      <c r="AQ125" s="90">
        <v>0.69589999999999996</v>
      </c>
      <c r="AR125" s="90">
        <v>17066</v>
      </c>
      <c r="AS125" s="90">
        <v>5163</v>
      </c>
      <c r="AT125" s="90">
        <v>111</v>
      </c>
      <c r="AU125" s="90">
        <v>111</v>
      </c>
      <c r="AV125" s="90">
        <v>0</v>
      </c>
      <c r="AW125" s="90">
        <v>0</v>
      </c>
      <c r="AY125" s="44">
        <v>39</v>
      </c>
      <c r="AZ125" s="45" t="s">
        <v>275</v>
      </c>
      <c r="BA125" s="44">
        <v>6010</v>
      </c>
      <c r="BB125" s="44">
        <v>2013</v>
      </c>
      <c r="BC125" s="90">
        <v>1443</v>
      </c>
      <c r="BD125"/>
      <c r="BE125" s="83"/>
      <c r="BF125" s="83"/>
      <c r="BG125" s="85"/>
      <c r="BH125" s="83"/>
      <c r="BI125" s="84"/>
      <c r="BK125" s="46"/>
      <c r="BL125" s="46"/>
      <c r="BM125" s="46"/>
      <c r="BN125" s="46"/>
      <c r="BO125" s="46"/>
      <c r="BP125" s="46"/>
      <c r="BQ125" s="46"/>
      <c r="BR125" s="46"/>
      <c r="BS125" s="46"/>
      <c r="BT125" s="46"/>
      <c r="BU125" s="46"/>
      <c r="BV125" s="46"/>
      <c r="BW125" s="46"/>
      <c r="BX125" s="46"/>
      <c r="BY125" s="46"/>
      <c r="BZ125" s="46"/>
      <c r="CA125" s="46"/>
      <c r="CB125" s="46"/>
      <c r="CC125" s="46"/>
      <c r="CD125" s="46"/>
      <c r="CE125" s="46"/>
      <c r="CF125" s="46"/>
      <c r="CG125" s="46"/>
      <c r="CH125" s="46"/>
      <c r="CI125" s="46"/>
    </row>
    <row r="126" spans="1:87" x14ac:dyDescent="0.3">
      <c r="A126" s="44">
        <v>43</v>
      </c>
      <c r="B126" s="45" t="s">
        <v>224</v>
      </c>
      <c r="C126" s="44">
        <v>2013</v>
      </c>
      <c r="D126" s="78"/>
      <c r="E126" s="79"/>
      <c r="F126" s="79"/>
      <c r="G126" s="79"/>
      <c r="H126" s="79"/>
      <c r="I126" s="79"/>
      <c r="J126" s="79"/>
      <c r="K126" s="79"/>
      <c r="L126" s="79"/>
      <c r="M126" s="79"/>
      <c r="N126" s="79"/>
      <c r="O126" s="79"/>
      <c r="P126" s="79"/>
      <c r="Q126" s="79"/>
      <c r="R126" s="79"/>
      <c r="S126" s="79"/>
      <c r="T126" s="79"/>
      <c r="U126" s="79"/>
      <c r="V126" s="79"/>
      <c r="W126" s="79"/>
      <c r="X126" s="79"/>
      <c r="Y126" s="79"/>
      <c r="Z126" s="79"/>
      <c r="AA126" s="79"/>
      <c r="AB126" s="79"/>
      <c r="AC126" s="79"/>
      <c r="AD126" s="79"/>
      <c r="AE126" s="79"/>
      <c r="AF126" s="79"/>
      <c r="AG126" s="79"/>
      <c r="AH126" s="79"/>
      <c r="AI126" s="79"/>
      <c r="AJ126" s="47"/>
      <c r="AK126" s="44">
        <v>43</v>
      </c>
      <c r="AL126" s="45" t="s">
        <v>224</v>
      </c>
      <c r="AM126" s="44"/>
      <c r="AN126" s="90"/>
      <c r="AO126" s="90"/>
      <c r="AP126" s="90"/>
      <c r="AQ126" s="90"/>
      <c r="AR126" s="90"/>
      <c r="AS126" s="90"/>
      <c r="AT126" s="90"/>
      <c r="AU126" s="90"/>
      <c r="AV126" s="90"/>
      <c r="AW126" s="90"/>
      <c r="AY126" s="44">
        <v>43</v>
      </c>
      <c r="AZ126" s="45" t="s">
        <v>224</v>
      </c>
      <c r="BA126" s="44">
        <v>6010</v>
      </c>
      <c r="BB126" s="44">
        <v>2013</v>
      </c>
      <c r="BC126" s="90"/>
      <c r="BD126"/>
      <c r="BE126" s="83"/>
      <c r="BF126" s="83"/>
      <c r="BG126" s="85"/>
      <c r="BH126" s="83"/>
      <c r="BI126" s="84"/>
      <c r="BK126" s="46"/>
      <c r="BL126" s="46"/>
      <c r="BM126" s="46"/>
      <c r="BN126" s="46"/>
      <c r="BO126" s="46"/>
      <c r="BP126" s="46"/>
      <c r="BQ126" s="46"/>
      <c r="BR126" s="46"/>
      <c r="BS126" s="46"/>
      <c r="BT126" s="46"/>
      <c r="BU126" s="46"/>
      <c r="BV126" s="46"/>
      <c r="BW126" s="46"/>
      <c r="BX126" s="46"/>
      <c r="BY126" s="46"/>
      <c r="BZ126" s="46"/>
      <c r="CA126" s="46"/>
      <c r="CB126" s="46"/>
      <c r="CC126" s="46"/>
      <c r="CD126" s="46"/>
      <c r="CE126" s="46"/>
      <c r="CF126" s="46"/>
      <c r="CG126" s="46"/>
      <c r="CH126" s="46"/>
      <c r="CI126" s="46"/>
    </row>
    <row r="127" spans="1:87" x14ac:dyDescent="0.3">
      <c r="A127" s="44">
        <v>45</v>
      </c>
      <c r="B127" s="45" t="s">
        <v>200</v>
      </c>
      <c r="C127" s="44">
        <v>2013</v>
      </c>
      <c r="D127" s="78">
        <v>134.16999999999999</v>
      </c>
      <c r="E127" s="79">
        <v>5205783</v>
      </c>
      <c r="F127" s="79">
        <v>11507231</v>
      </c>
      <c r="G127" s="79">
        <v>16713014</v>
      </c>
      <c r="H127" s="79">
        <v>3684342</v>
      </c>
      <c r="I127" s="79">
        <v>107191</v>
      </c>
      <c r="J127" s="79">
        <v>53300</v>
      </c>
      <c r="K127" s="79">
        <v>4446019</v>
      </c>
      <c r="L127" s="79">
        <v>12266995</v>
      </c>
      <c r="M127" s="79">
        <v>403250</v>
      </c>
      <c r="N127" s="79">
        <v>392945</v>
      </c>
      <c r="O127" s="79">
        <v>13063190</v>
      </c>
      <c r="P127" s="79">
        <v>5996109</v>
      </c>
      <c r="Q127" s="79">
        <v>1669632</v>
      </c>
      <c r="R127" s="79">
        <v>2387041</v>
      </c>
      <c r="S127" s="79">
        <v>1153125</v>
      </c>
      <c r="T127" s="79">
        <v>196118</v>
      </c>
      <c r="U127" s="79">
        <v>898205</v>
      </c>
      <c r="V127" s="79">
        <v>792505</v>
      </c>
      <c r="W127" s="79">
        <v>191558</v>
      </c>
      <c r="X127" s="79">
        <v>193413</v>
      </c>
      <c r="Y127" s="79">
        <v>50231</v>
      </c>
      <c r="Z127" s="79">
        <v>308303</v>
      </c>
      <c r="AA127" s="79">
        <v>601186</v>
      </c>
      <c r="AB127" s="79">
        <v>172050</v>
      </c>
      <c r="AC127" s="79">
        <v>14008290</v>
      </c>
      <c r="AD127" s="79">
        <v>-945100</v>
      </c>
      <c r="AE127" s="79">
        <v>1548478</v>
      </c>
      <c r="AF127" s="79">
        <v>603378</v>
      </c>
      <c r="AG127" s="79">
        <v>0</v>
      </c>
      <c r="AH127" s="79">
        <v>0</v>
      </c>
      <c r="AI127" s="79">
        <v>603378</v>
      </c>
      <c r="AJ127" s="47"/>
      <c r="AK127" s="44">
        <v>45</v>
      </c>
      <c r="AL127" s="45" t="s">
        <v>200</v>
      </c>
      <c r="AM127" s="44">
        <v>2013</v>
      </c>
      <c r="AN127" s="90">
        <v>1075</v>
      </c>
      <c r="AO127" s="90">
        <v>3260</v>
      </c>
      <c r="AP127" s="90">
        <v>1444</v>
      </c>
      <c r="AQ127" s="90">
        <v>0.74399999999999999</v>
      </c>
      <c r="AR127" s="90">
        <v>325</v>
      </c>
      <c r="AS127" s="90">
        <v>144</v>
      </c>
      <c r="AT127" s="90">
        <v>73</v>
      </c>
      <c r="AU127" s="90">
        <v>73</v>
      </c>
      <c r="AV127" s="90">
        <v>16</v>
      </c>
      <c r="AW127" s="90">
        <v>0</v>
      </c>
      <c r="AY127" s="44">
        <v>45</v>
      </c>
      <c r="AZ127" s="45" t="s">
        <v>200</v>
      </c>
      <c r="BA127" s="44">
        <v>6010</v>
      </c>
      <c r="BB127" s="44">
        <v>2013</v>
      </c>
      <c r="BC127" s="90">
        <v>0</v>
      </c>
      <c r="BD127"/>
      <c r="BE127" s="83"/>
      <c r="BF127" s="83"/>
      <c r="BG127" s="85"/>
      <c r="BH127" s="83"/>
      <c r="BI127" s="84"/>
      <c r="BK127" s="46"/>
      <c r="BL127" s="46"/>
      <c r="BM127" s="46"/>
      <c r="BN127" s="46"/>
      <c r="BO127" s="46"/>
      <c r="BP127" s="46"/>
      <c r="BQ127" s="46"/>
      <c r="BR127" s="46"/>
      <c r="BS127" s="46"/>
      <c r="BT127" s="46"/>
      <c r="BU127" s="46"/>
      <c r="BV127" s="46"/>
      <c r="BW127" s="46"/>
      <c r="BX127" s="46"/>
      <c r="BY127" s="46"/>
      <c r="BZ127" s="46"/>
      <c r="CA127" s="46"/>
      <c r="CB127" s="46"/>
      <c r="CC127" s="46"/>
      <c r="CD127" s="46"/>
      <c r="CE127" s="46"/>
      <c r="CF127" s="46"/>
      <c r="CG127" s="46"/>
      <c r="CH127" s="46"/>
      <c r="CI127" s="46"/>
    </row>
    <row r="128" spans="1:87" x14ac:dyDescent="0.3">
      <c r="A128" s="44">
        <v>46</v>
      </c>
      <c r="B128" s="45" t="s">
        <v>255</v>
      </c>
      <c r="C128" s="44">
        <v>2013</v>
      </c>
      <c r="D128" s="78">
        <v>202.95</v>
      </c>
      <c r="E128" s="79">
        <v>17170863</v>
      </c>
      <c r="F128" s="79">
        <v>46026205</v>
      </c>
      <c r="G128" s="79">
        <v>63197068</v>
      </c>
      <c r="H128" s="79">
        <v>27312611</v>
      </c>
      <c r="I128" s="79">
        <v>1799533</v>
      </c>
      <c r="J128" s="79">
        <v>39537</v>
      </c>
      <c r="K128" s="79">
        <v>31830491</v>
      </c>
      <c r="L128" s="79">
        <v>31366577</v>
      </c>
      <c r="M128" s="79">
        <v>1717334</v>
      </c>
      <c r="N128" s="79">
        <v>714568</v>
      </c>
      <c r="O128" s="79">
        <v>33798479</v>
      </c>
      <c r="P128" s="79">
        <v>15757402</v>
      </c>
      <c r="Q128" s="79">
        <v>3205632</v>
      </c>
      <c r="R128" s="79">
        <v>4419441</v>
      </c>
      <c r="S128" s="79">
        <v>2565911</v>
      </c>
      <c r="T128" s="79">
        <v>460810</v>
      </c>
      <c r="U128" s="79">
        <v>2838094</v>
      </c>
      <c r="V128" s="79">
        <v>1184500</v>
      </c>
      <c r="W128" s="79">
        <v>1186234</v>
      </c>
      <c r="X128" s="79">
        <v>542592</v>
      </c>
      <c r="Y128" s="79">
        <v>194922</v>
      </c>
      <c r="Z128" s="79">
        <v>0</v>
      </c>
      <c r="AA128" s="79">
        <v>2678810</v>
      </c>
      <c r="AB128" s="79">
        <v>636249</v>
      </c>
      <c r="AC128" s="79">
        <v>32991787</v>
      </c>
      <c r="AD128" s="79">
        <v>806692</v>
      </c>
      <c r="AE128" s="79">
        <v>-65014</v>
      </c>
      <c r="AF128" s="79">
        <v>741678</v>
      </c>
      <c r="AG128" s="79">
        <v>0</v>
      </c>
      <c r="AH128" s="79">
        <v>0</v>
      </c>
      <c r="AI128" s="79">
        <v>741678</v>
      </c>
      <c r="AJ128" s="47"/>
      <c r="AK128" s="44">
        <v>46</v>
      </c>
      <c r="AL128" s="45" t="s">
        <v>255</v>
      </c>
      <c r="AM128" s="44">
        <v>2013</v>
      </c>
      <c r="AN128" s="81">
        <v>2094</v>
      </c>
      <c r="AO128" s="81">
        <v>9875</v>
      </c>
      <c r="AP128" s="81">
        <v>2613</v>
      </c>
      <c r="AQ128" s="82">
        <v>0.56769999999999998</v>
      </c>
      <c r="AR128" s="81">
        <v>2683</v>
      </c>
      <c r="AS128" s="81">
        <v>710</v>
      </c>
      <c r="AT128" s="81">
        <v>25</v>
      </c>
      <c r="AU128" s="81">
        <v>25</v>
      </c>
      <c r="AV128" s="81">
        <v>0</v>
      </c>
      <c r="AW128" s="81">
        <v>0</v>
      </c>
      <c r="AY128" s="44">
        <v>46</v>
      </c>
      <c r="AZ128" s="45" t="s">
        <v>255</v>
      </c>
      <c r="BA128" s="44">
        <v>6010</v>
      </c>
      <c r="BB128" s="44">
        <v>2013</v>
      </c>
      <c r="BC128" s="90">
        <v>0</v>
      </c>
      <c r="BD128"/>
      <c r="BE128" s="83"/>
      <c r="BF128" s="83"/>
      <c r="BG128" s="85"/>
      <c r="BH128" s="83"/>
      <c r="BI128" s="84"/>
      <c r="BK128" s="46"/>
      <c r="BL128" s="46"/>
      <c r="BM128" s="46"/>
      <c r="BN128" s="46"/>
      <c r="BO128" s="46"/>
      <c r="BP128" s="46"/>
      <c r="BQ128" s="46"/>
      <c r="BR128" s="46"/>
      <c r="BS128" s="46"/>
      <c r="BT128" s="46"/>
      <c r="BU128" s="46"/>
      <c r="BV128" s="46"/>
      <c r="BW128" s="46"/>
      <c r="BX128" s="46"/>
      <c r="BY128" s="46"/>
      <c r="BZ128" s="46"/>
      <c r="CA128" s="46"/>
      <c r="CB128" s="46"/>
      <c r="CC128" s="46"/>
      <c r="CD128" s="46"/>
      <c r="CE128" s="46"/>
      <c r="CF128" s="46"/>
      <c r="CG128" s="46"/>
      <c r="CH128" s="46"/>
      <c r="CI128" s="46"/>
    </row>
    <row r="129" spans="1:87" x14ac:dyDescent="0.3">
      <c r="A129" s="44">
        <v>50</v>
      </c>
      <c r="B129" s="45" t="s">
        <v>276</v>
      </c>
      <c r="C129" s="44">
        <v>2013</v>
      </c>
      <c r="D129" s="78">
        <v>537.26</v>
      </c>
      <c r="E129" s="79">
        <v>138115209</v>
      </c>
      <c r="F129" s="79">
        <v>200498104</v>
      </c>
      <c r="G129" s="79">
        <v>338613313</v>
      </c>
      <c r="H129" s="79">
        <v>198578352</v>
      </c>
      <c r="I129" s="79">
        <v>12210364</v>
      </c>
      <c r="J129" s="79">
        <v>2622278</v>
      </c>
      <c r="K129" s="79">
        <v>216157080</v>
      </c>
      <c r="L129" s="79">
        <v>122456233</v>
      </c>
      <c r="M129" s="79">
        <v>2177900</v>
      </c>
      <c r="N129" s="79">
        <v>0</v>
      </c>
      <c r="O129" s="79">
        <v>124634133</v>
      </c>
      <c r="P129" s="79">
        <v>36541318</v>
      </c>
      <c r="Q129" s="79">
        <v>11647819</v>
      </c>
      <c r="R129" s="79">
        <v>3899355</v>
      </c>
      <c r="S129" s="79">
        <v>26362162</v>
      </c>
      <c r="T129" s="79">
        <v>1312522</v>
      </c>
      <c r="U129" s="79">
        <v>19187732</v>
      </c>
      <c r="V129" s="79">
        <v>8047459</v>
      </c>
      <c r="W129" s="79">
        <v>328714</v>
      </c>
      <c r="X129" s="79">
        <v>1452310</v>
      </c>
      <c r="Y129" s="79">
        <v>2427427</v>
      </c>
      <c r="Z129" s="79">
        <v>935084</v>
      </c>
      <c r="AA129" s="79">
        <v>2746086</v>
      </c>
      <c r="AB129" s="79">
        <v>1846804</v>
      </c>
      <c r="AC129" s="79">
        <v>113988706</v>
      </c>
      <c r="AD129" s="79">
        <v>10645427</v>
      </c>
      <c r="AE129" s="79">
        <v>5977503</v>
      </c>
      <c r="AF129" s="79">
        <v>16622930</v>
      </c>
      <c r="AG129" s="79">
        <v>0</v>
      </c>
      <c r="AH129" s="79">
        <v>0</v>
      </c>
      <c r="AI129" s="79">
        <v>16622930</v>
      </c>
      <c r="AJ129" s="47"/>
      <c r="AK129" s="44">
        <v>50</v>
      </c>
      <c r="AL129" s="45" t="s">
        <v>276</v>
      </c>
      <c r="AM129" s="44">
        <v>2013</v>
      </c>
      <c r="AN129" s="81">
        <v>9836</v>
      </c>
      <c r="AO129" s="81">
        <v>33701</v>
      </c>
      <c r="AP129" s="81">
        <v>9625</v>
      </c>
      <c r="AQ129" s="82">
        <v>1.0219</v>
      </c>
      <c r="AR129" s="81">
        <v>13746</v>
      </c>
      <c r="AS129" s="81">
        <v>3926</v>
      </c>
      <c r="AT129" s="81">
        <v>142</v>
      </c>
      <c r="AU129" s="81">
        <v>87</v>
      </c>
      <c r="AV129" s="81">
        <v>0</v>
      </c>
      <c r="AW129" s="81">
        <v>0</v>
      </c>
      <c r="AY129" s="44">
        <v>50</v>
      </c>
      <c r="AZ129" s="45" t="s">
        <v>276</v>
      </c>
      <c r="BA129" s="44">
        <v>6010</v>
      </c>
      <c r="BB129" s="44">
        <v>2013</v>
      </c>
      <c r="BC129" s="90">
        <v>2590</v>
      </c>
      <c r="BD129"/>
      <c r="BE129" s="83"/>
      <c r="BF129" s="83"/>
      <c r="BG129" s="85"/>
      <c r="BH129" s="83"/>
      <c r="BI129" s="84"/>
      <c r="BK129" s="46"/>
      <c r="BL129" s="46"/>
      <c r="BM129" s="46"/>
      <c r="BN129" s="46"/>
      <c r="BO129" s="46"/>
      <c r="BP129" s="46"/>
      <c r="BQ129" s="46"/>
      <c r="BR129" s="46"/>
      <c r="BS129" s="46"/>
      <c r="BT129" s="46"/>
      <c r="BU129" s="46"/>
      <c r="BV129" s="46"/>
      <c r="BW129" s="46"/>
      <c r="BX129" s="46"/>
      <c r="BY129" s="46"/>
      <c r="BZ129" s="46"/>
      <c r="CA129" s="46"/>
      <c r="CB129" s="46"/>
      <c r="CC129" s="46"/>
      <c r="CD129" s="46"/>
      <c r="CE129" s="46"/>
      <c r="CF129" s="46"/>
      <c r="CG129" s="46"/>
      <c r="CH129" s="46"/>
      <c r="CI129" s="46"/>
    </row>
    <row r="130" spans="1:87" x14ac:dyDescent="0.3">
      <c r="A130" s="44">
        <v>54</v>
      </c>
      <c r="B130" s="45" t="s">
        <v>203</v>
      </c>
      <c r="C130" s="44">
        <v>2013</v>
      </c>
      <c r="D130" s="78"/>
      <c r="E130" s="79"/>
      <c r="F130" s="79"/>
      <c r="G130" s="79"/>
      <c r="H130" s="79"/>
      <c r="I130" s="79"/>
      <c r="J130" s="79"/>
      <c r="K130" s="79"/>
      <c r="L130" s="79"/>
      <c r="M130" s="79"/>
      <c r="N130" s="79"/>
      <c r="O130" s="79"/>
      <c r="P130" s="79"/>
      <c r="Q130" s="79"/>
      <c r="R130" s="79"/>
      <c r="S130" s="79"/>
      <c r="T130" s="79"/>
      <c r="U130" s="79"/>
      <c r="V130" s="79"/>
      <c r="W130" s="79"/>
      <c r="X130" s="79"/>
      <c r="Y130" s="79"/>
      <c r="Z130" s="79"/>
      <c r="AA130" s="79"/>
      <c r="AB130" s="79"/>
      <c r="AC130" s="79"/>
      <c r="AD130" s="79"/>
      <c r="AE130" s="79"/>
      <c r="AF130" s="79"/>
      <c r="AG130" s="79"/>
      <c r="AH130" s="79"/>
      <c r="AI130" s="79"/>
      <c r="AJ130" s="47"/>
      <c r="AK130" s="44">
        <v>54</v>
      </c>
      <c r="AL130" s="45" t="s">
        <v>203</v>
      </c>
      <c r="AM130" s="44"/>
      <c r="AN130" s="90"/>
      <c r="AO130" s="90"/>
      <c r="AP130" s="90"/>
      <c r="AQ130" s="90"/>
      <c r="AR130" s="90"/>
      <c r="AS130" s="90"/>
      <c r="AT130" s="90"/>
      <c r="AU130" s="90"/>
      <c r="AV130" s="90"/>
      <c r="AW130" s="90"/>
      <c r="AY130" s="44">
        <v>54</v>
      </c>
      <c r="AZ130" s="45" t="s">
        <v>203</v>
      </c>
      <c r="BA130" s="44">
        <v>6010</v>
      </c>
      <c r="BB130" s="44">
        <v>2013</v>
      </c>
      <c r="BC130" s="90"/>
      <c r="BD130"/>
      <c r="BE130" s="83"/>
      <c r="BF130" s="83"/>
      <c r="BG130" s="85"/>
      <c r="BH130" s="83"/>
      <c r="BI130" s="84"/>
      <c r="BK130" s="46"/>
      <c r="BL130" s="46"/>
      <c r="BM130" s="46"/>
      <c r="BN130" s="46"/>
      <c r="BO130" s="46"/>
      <c r="BP130" s="46"/>
      <c r="BQ130" s="46"/>
      <c r="BR130" s="46"/>
      <c r="BS130" s="46"/>
      <c r="BT130" s="46"/>
      <c r="BU130" s="46"/>
      <c r="BV130" s="46"/>
      <c r="BW130" s="46"/>
      <c r="BX130" s="46"/>
      <c r="BY130" s="46"/>
      <c r="BZ130" s="46"/>
      <c r="CA130" s="46"/>
      <c r="CB130" s="46"/>
      <c r="CC130" s="46"/>
      <c r="CD130" s="46"/>
      <c r="CE130" s="46"/>
      <c r="CF130" s="46"/>
      <c r="CG130" s="46"/>
      <c r="CH130" s="46"/>
      <c r="CI130" s="46"/>
    </row>
    <row r="131" spans="1:87" x14ac:dyDescent="0.3">
      <c r="A131" s="44">
        <v>56</v>
      </c>
      <c r="B131" s="45" t="s">
        <v>227</v>
      </c>
      <c r="C131" s="44">
        <v>2013</v>
      </c>
      <c r="D131" s="78">
        <v>113.32</v>
      </c>
      <c r="E131" s="79">
        <v>3303549</v>
      </c>
      <c r="F131" s="79">
        <v>18650872</v>
      </c>
      <c r="G131" s="79">
        <v>21954421</v>
      </c>
      <c r="H131" s="79">
        <v>5593543</v>
      </c>
      <c r="I131" s="79">
        <v>464282</v>
      </c>
      <c r="J131" s="79">
        <v>104345</v>
      </c>
      <c r="K131" s="79">
        <v>7432298</v>
      </c>
      <c r="L131" s="79">
        <v>14522123</v>
      </c>
      <c r="M131" s="79">
        <v>1028886</v>
      </c>
      <c r="N131" s="79">
        <v>1375607</v>
      </c>
      <c r="O131" s="79">
        <v>16926616</v>
      </c>
      <c r="P131" s="79">
        <v>8081315</v>
      </c>
      <c r="Q131" s="79">
        <v>2299805</v>
      </c>
      <c r="R131" s="79">
        <v>1437013</v>
      </c>
      <c r="S131" s="79">
        <v>1336389</v>
      </c>
      <c r="T131" s="79">
        <v>287827</v>
      </c>
      <c r="U131" s="79">
        <v>1298587</v>
      </c>
      <c r="V131" s="79">
        <v>893201</v>
      </c>
      <c r="W131" s="79">
        <v>46479</v>
      </c>
      <c r="X131" s="79">
        <v>125203</v>
      </c>
      <c r="Y131" s="79">
        <v>120125</v>
      </c>
      <c r="Z131" s="79">
        <v>138346</v>
      </c>
      <c r="AA131" s="79">
        <v>1270128</v>
      </c>
      <c r="AB131" s="79">
        <v>254755</v>
      </c>
      <c r="AC131" s="79">
        <v>16319045</v>
      </c>
      <c r="AD131" s="79">
        <v>607571</v>
      </c>
      <c r="AE131" s="79">
        <v>0</v>
      </c>
      <c r="AF131" s="79">
        <v>607571</v>
      </c>
      <c r="AG131" s="79">
        <v>0</v>
      </c>
      <c r="AH131" s="79">
        <v>0</v>
      </c>
      <c r="AI131" s="79">
        <v>607571</v>
      </c>
      <c r="AJ131" s="47"/>
      <c r="AK131" s="44">
        <v>56</v>
      </c>
      <c r="AL131" s="45" t="s">
        <v>227</v>
      </c>
      <c r="AM131" s="44">
        <v>2013</v>
      </c>
      <c r="AN131" s="90">
        <v>1010</v>
      </c>
      <c r="AO131" s="90">
        <v>5430</v>
      </c>
      <c r="AP131" s="90">
        <v>1568</v>
      </c>
      <c r="AQ131" s="90">
        <v>0.64419999999999999</v>
      </c>
      <c r="AR131" s="90">
        <v>817</v>
      </c>
      <c r="AS131" s="90">
        <v>236</v>
      </c>
      <c r="AT131" s="90">
        <v>26</v>
      </c>
      <c r="AU131" s="90">
        <v>20</v>
      </c>
      <c r="AV131" s="90">
        <v>0</v>
      </c>
      <c r="AW131" s="90">
        <v>0</v>
      </c>
      <c r="AY131" s="44">
        <v>56</v>
      </c>
      <c r="AZ131" s="45" t="s">
        <v>227</v>
      </c>
      <c r="BA131" s="44">
        <v>6010</v>
      </c>
      <c r="BB131" s="44">
        <v>2013</v>
      </c>
      <c r="BC131" s="90">
        <v>0</v>
      </c>
      <c r="BD131"/>
      <c r="BE131" s="83"/>
      <c r="BF131" s="83"/>
      <c r="BG131" s="85"/>
      <c r="BH131" s="83"/>
      <c r="BI131" s="84"/>
      <c r="BK131" s="46"/>
      <c r="BL131" s="46"/>
      <c r="BM131" s="46"/>
      <c r="BN131" s="46"/>
      <c r="BO131" s="46"/>
      <c r="BP131" s="46"/>
      <c r="BQ131" s="46"/>
      <c r="BR131" s="46"/>
      <c r="BS131" s="46"/>
      <c r="BT131" s="46"/>
      <c r="BU131" s="46"/>
      <c r="BV131" s="46"/>
      <c r="BW131" s="46"/>
      <c r="BX131" s="46"/>
      <c r="BY131" s="46"/>
      <c r="BZ131" s="46"/>
      <c r="CA131" s="46"/>
      <c r="CB131" s="46"/>
      <c r="CC131" s="46"/>
      <c r="CD131" s="46"/>
      <c r="CE131" s="46"/>
      <c r="CF131" s="46"/>
      <c r="CG131" s="46"/>
      <c r="CH131" s="46"/>
      <c r="CI131" s="46"/>
    </row>
    <row r="132" spans="1:87" x14ac:dyDescent="0.3">
      <c r="A132" s="44">
        <v>58</v>
      </c>
      <c r="B132" s="45" t="s">
        <v>228</v>
      </c>
      <c r="C132" s="44">
        <v>2013</v>
      </c>
      <c r="D132" s="78">
        <v>1848.13</v>
      </c>
      <c r="E132" s="79">
        <v>266969779</v>
      </c>
      <c r="F132" s="79">
        <v>475240910</v>
      </c>
      <c r="G132" s="79">
        <v>742210689</v>
      </c>
      <c r="H132" s="79">
        <v>363352081</v>
      </c>
      <c r="I132" s="79">
        <v>20909786</v>
      </c>
      <c r="J132" s="79">
        <v>1293877</v>
      </c>
      <c r="K132" s="79">
        <v>392928200</v>
      </c>
      <c r="L132" s="79">
        <v>349282489</v>
      </c>
      <c r="M132" s="79">
        <v>12556297</v>
      </c>
      <c r="N132" s="79">
        <v>0</v>
      </c>
      <c r="O132" s="79">
        <v>361838786</v>
      </c>
      <c r="P132" s="79">
        <v>139260225</v>
      </c>
      <c r="Q132" s="79">
        <v>39938766</v>
      </c>
      <c r="R132" s="79">
        <v>33133487</v>
      </c>
      <c r="S132" s="79">
        <v>55902955</v>
      </c>
      <c r="T132" s="79">
        <v>2639937</v>
      </c>
      <c r="U132" s="79">
        <v>36029210</v>
      </c>
      <c r="V132" s="79">
        <v>17915682</v>
      </c>
      <c r="W132" s="79">
        <v>2510348</v>
      </c>
      <c r="X132" s="79">
        <v>1584157</v>
      </c>
      <c r="Y132" s="79">
        <v>8886962</v>
      </c>
      <c r="Z132" s="79">
        <v>2639555</v>
      </c>
      <c r="AA132" s="79">
        <v>7372456</v>
      </c>
      <c r="AB132" s="79">
        <v>14589455</v>
      </c>
      <c r="AC132" s="79">
        <v>355030739</v>
      </c>
      <c r="AD132" s="79">
        <v>6808047</v>
      </c>
      <c r="AE132" s="79">
        <v>32743976</v>
      </c>
      <c r="AF132" s="79">
        <v>39552023</v>
      </c>
      <c r="AG132" s="79">
        <v>0</v>
      </c>
      <c r="AH132" s="79">
        <v>0</v>
      </c>
      <c r="AI132" s="79">
        <v>39552023</v>
      </c>
      <c r="AJ132" s="47"/>
      <c r="AK132" s="44">
        <v>58</v>
      </c>
      <c r="AL132" s="45" t="s">
        <v>228</v>
      </c>
      <c r="AM132" s="44">
        <v>2013</v>
      </c>
      <c r="AN132" s="90">
        <v>33150</v>
      </c>
      <c r="AO132" s="90">
        <v>135145</v>
      </c>
      <c r="AP132" s="90">
        <v>34835</v>
      </c>
      <c r="AQ132" s="90">
        <v>0.78180000000000005</v>
      </c>
      <c r="AR132" s="90">
        <v>48611</v>
      </c>
      <c r="AS132" s="90">
        <v>12530</v>
      </c>
      <c r="AT132" s="90">
        <v>226</v>
      </c>
      <c r="AU132" s="90">
        <v>238</v>
      </c>
      <c r="AV132" s="90">
        <v>0</v>
      </c>
      <c r="AW132" s="90">
        <v>0</v>
      </c>
      <c r="AY132" s="44">
        <v>58</v>
      </c>
      <c r="AZ132" s="45" t="s">
        <v>228</v>
      </c>
      <c r="BA132" s="44">
        <v>6010</v>
      </c>
      <c r="BB132" s="44">
        <v>2013</v>
      </c>
      <c r="BC132" s="90">
        <v>5987</v>
      </c>
      <c r="BD132"/>
      <c r="BE132" s="83"/>
      <c r="BF132" s="83"/>
      <c r="BG132" s="85"/>
      <c r="BH132" s="83"/>
      <c r="BI132" s="84"/>
      <c r="BK132" s="46"/>
      <c r="BL132" s="46"/>
      <c r="BM132" s="46"/>
      <c r="BN132" s="46"/>
      <c r="BO132" s="46"/>
      <c r="BP132" s="46"/>
      <c r="BQ132" s="46"/>
      <c r="BR132" s="46"/>
      <c r="BS132" s="46"/>
      <c r="BT132" s="46"/>
      <c r="BU132" s="46"/>
      <c r="BV132" s="46"/>
      <c r="BW132" s="46"/>
      <c r="BX132" s="46"/>
      <c r="BY132" s="46"/>
      <c r="BZ132" s="46"/>
      <c r="CA132" s="46"/>
      <c r="CB132" s="46"/>
      <c r="CC132" s="46"/>
      <c r="CD132" s="46"/>
      <c r="CE132" s="46"/>
      <c r="CF132" s="46"/>
      <c r="CG132" s="46"/>
      <c r="CH132" s="46"/>
      <c r="CI132" s="46"/>
    </row>
    <row r="133" spans="1:87" x14ac:dyDescent="0.3">
      <c r="A133" s="44">
        <v>63</v>
      </c>
      <c r="B133" s="45" t="s">
        <v>205</v>
      </c>
      <c r="C133" s="44">
        <v>2013</v>
      </c>
      <c r="D133" s="78">
        <v>616.91999999999996</v>
      </c>
      <c r="E133" s="79">
        <v>118626045</v>
      </c>
      <c r="F133" s="79">
        <v>216942921</v>
      </c>
      <c r="G133" s="79">
        <v>335568966</v>
      </c>
      <c r="H133" s="79">
        <v>213794524</v>
      </c>
      <c r="I133" s="79">
        <v>3893582</v>
      </c>
      <c r="J133" s="79">
        <v>6974367</v>
      </c>
      <c r="K133" s="79">
        <v>242808175</v>
      </c>
      <c r="L133" s="79">
        <v>92760791</v>
      </c>
      <c r="M133" s="79">
        <v>903266</v>
      </c>
      <c r="N133" s="79">
        <v>0</v>
      </c>
      <c r="O133" s="79">
        <v>93664057</v>
      </c>
      <c r="P133" s="79">
        <v>37760078</v>
      </c>
      <c r="Q133" s="79">
        <v>14346648</v>
      </c>
      <c r="R133" s="79">
        <v>11567852</v>
      </c>
      <c r="S133" s="79">
        <v>11832247</v>
      </c>
      <c r="T133" s="79">
        <v>911538</v>
      </c>
      <c r="U133" s="79">
        <v>11519809</v>
      </c>
      <c r="V133" s="79">
        <v>4503966</v>
      </c>
      <c r="W133" s="79">
        <v>1306306</v>
      </c>
      <c r="X133" s="79">
        <v>955503</v>
      </c>
      <c r="Y133" s="79">
        <v>1451549</v>
      </c>
      <c r="Z133" s="79">
        <v>1714339</v>
      </c>
      <c r="AA133" s="79">
        <v>18145702</v>
      </c>
      <c r="AB133" s="79">
        <v>1030533</v>
      </c>
      <c r="AC133" s="79">
        <v>98900368</v>
      </c>
      <c r="AD133" s="79">
        <v>-5236311</v>
      </c>
      <c r="AE133" s="79">
        <v>2601547</v>
      </c>
      <c r="AF133" s="79">
        <v>-2634764</v>
      </c>
      <c r="AG133" s="79">
        <v>0</v>
      </c>
      <c r="AH133" s="79">
        <v>0</v>
      </c>
      <c r="AI133" s="79">
        <v>-2634764</v>
      </c>
      <c r="AJ133" s="47"/>
      <c r="AK133" s="44">
        <v>63</v>
      </c>
      <c r="AL133" s="45" t="s">
        <v>205</v>
      </c>
      <c r="AM133" s="44">
        <v>2013</v>
      </c>
      <c r="AN133" s="90">
        <v>10592</v>
      </c>
      <c r="AO133" s="90">
        <v>35780</v>
      </c>
      <c r="AP133" s="90">
        <v>11927</v>
      </c>
      <c r="AQ133" s="90">
        <v>0.73229999999999995</v>
      </c>
      <c r="AR133" s="90">
        <v>11937</v>
      </c>
      <c r="AS133" s="90">
        <v>3979</v>
      </c>
      <c r="AT133" s="90">
        <v>140</v>
      </c>
      <c r="AU133" s="90">
        <v>105</v>
      </c>
      <c r="AV133" s="90">
        <v>0</v>
      </c>
      <c r="AW133" s="90">
        <v>26</v>
      </c>
      <c r="AY133" s="44">
        <v>63</v>
      </c>
      <c r="AZ133" s="45" t="s">
        <v>205</v>
      </c>
      <c r="BA133" s="44">
        <v>6010</v>
      </c>
      <c r="BB133" s="44">
        <v>2013</v>
      </c>
      <c r="BC133" s="90">
        <v>1707</v>
      </c>
      <c r="BD133"/>
      <c r="BE133" s="83"/>
      <c r="BF133" s="83"/>
      <c r="BG133" s="85"/>
      <c r="BH133" s="83"/>
      <c r="BI133" s="84"/>
      <c r="BK133" s="46"/>
      <c r="BL133" s="46"/>
      <c r="BM133" s="46"/>
      <c r="BN133" s="46"/>
      <c r="BO133" s="46"/>
      <c r="BP133" s="46"/>
      <c r="BQ133" s="46"/>
      <c r="BR133" s="46"/>
      <c r="BS133" s="46"/>
      <c r="BT133" s="46"/>
      <c r="BU133" s="46"/>
      <c r="BV133" s="46"/>
      <c r="BW133" s="46"/>
      <c r="BX133" s="46"/>
      <c r="BY133" s="46"/>
      <c r="BZ133" s="46"/>
      <c r="CA133" s="46"/>
      <c r="CB133" s="46"/>
      <c r="CC133" s="46"/>
      <c r="CD133" s="46"/>
      <c r="CE133" s="46"/>
      <c r="CF133" s="46"/>
      <c r="CG133" s="46"/>
      <c r="CH133" s="46"/>
      <c r="CI133" s="46"/>
    </row>
    <row r="134" spans="1:87" x14ac:dyDescent="0.3">
      <c r="A134" s="44">
        <v>78</v>
      </c>
      <c r="B134" s="45" t="s">
        <v>277</v>
      </c>
      <c r="C134" s="44">
        <v>2013</v>
      </c>
      <c r="D134" s="78">
        <v>396.27</v>
      </c>
      <c r="E134" s="79">
        <v>53425239</v>
      </c>
      <c r="F134" s="79">
        <v>87421329</v>
      </c>
      <c r="G134" s="79">
        <v>140846568</v>
      </c>
      <c r="H134" s="79">
        <v>67486123</v>
      </c>
      <c r="I134" s="79">
        <v>2667607</v>
      </c>
      <c r="J134" s="79">
        <v>117985</v>
      </c>
      <c r="K134" s="79">
        <v>76780629</v>
      </c>
      <c r="L134" s="79">
        <v>64065939</v>
      </c>
      <c r="M134" s="79">
        <v>3187852</v>
      </c>
      <c r="N134" s="79">
        <v>1763019</v>
      </c>
      <c r="O134" s="79">
        <v>69016810</v>
      </c>
      <c r="P134" s="79">
        <v>28290588</v>
      </c>
      <c r="Q134" s="79">
        <v>7206550</v>
      </c>
      <c r="R134" s="79">
        <v>5020107</v>
      </c>
      <c r="S134" s="79">
        <v>8456251</v>
      </c>
      <c r="T134" s="79">
        <v>501078</v>
      </c>
      <c r="U134" s="79">
        <v>4854052</v>
      </c>
      <c r="V134" s="79">
        <v>4147608</v>
      </c>
      <c r="W134" s="79">
        <v>659318</v>
      </c>
      <c r="X134" s="79">
        <v>1755313</v>
      </c>
      <c r="Y134" s="79">
        <v>321432</v>
      </c>
      <c r="Z134" s="79">
        <v>821803</v>
      </c>
      <c r="AA134" s="79">
        <v>6508914</v>
      </c>
      <c r="AB134" s="79">
        <v>801107</v>
      </c>
      <c r="AC134" s="79">
        <v>62835207</v>
      </c>
      <c r="AD134" s="79">
        <v>6181603</v>
      </c>
      <c r="AE134" s="79">
        <v>52385</v>
      </c>
      <c r="AF134" s="79">
        <v>6233988</v>
      </c>
      <c r="AG134" s="79">
        <v>0</v>
      </c>
      <c r="AH134" s="79">
        <v>0</v>
      </c>
      <c r="AI134" s="79">
        <v>6233988</v>
      </c>
      <c r="AJ134" s="47"/>
      <c r="AK134" s="44">
        <v>78</v>
      </c>
      <c r="AL134" s="45" t="s">
        <v>277</v>
      </c>
      <c r="AM134" s="44">
        <v>2013</v>
      </c>
      <c r="AN134" s="90">
        <v>5653</v>
      </c>
      <c r="AO134" s="90">
        <v>18473</v>
      </c>
      <c r="AP134" s="90">
        <v>7574</v>
      </c>
      <c r="AQ134" s="90">
        <v>0.55249999999999999</v>
      </c>
      <c r="AR134" s="90">
        <v>7007</v>
      </c>
      <c r="AS134" s="90">
        <v>2873</v>
      </c>
      <c r="AT134" s="90">
        <v>50</v>
      </c>
      <c r="AU134" s="90">
        <v>49</v>
      </c>
      <c r="AV134" s="90">
        <v>0</v>
      </c>
      <c r="AW134" s="90">
        <v>0</v>
      </c>
      <c r="AY134" s="44">
        <v>78</v>
      </c>
      <c r="AZ134" s="45" t="s">
        <v>277</v>
      </c>
      <c r="BA134" s="44">
        <v>6010</v>
      </c>
      <c r="BB134" s="44">
        <v>2013</v>
      </c>
      <c r="BC134" s="90">
        <v>1808</v>
      </c>
      <c r="BD134"/>
      <c r="BE134" s="83"/>
      <c r="BF134" s="83"/>
      <c r="BG134" s="85"/>
      <c r="BH134" s="83"/>
      <c r="BI134" s="84"/>
      <c r="BK134" s="46"/>
      <c r="BL134" s="46"/>
      <c r="BM134" s="46"/>
      <c r="BN134" s="46"/>
      <c r="BO134" s="46"/>
      <c r="BP134" s="46"/>
      <c r="BQ134" s="46"/>
      <c r="BR134" s="46"/>
      <c r="BS134" s="46"/>
      <c r="BT134" s="46"/>
      <c r="BU134" s="46"/>
      <c r="BV134" s="46"/>
      <c r="BW134" s="46"/>
      <c r="BX134" s="46"/>
      <c r="BY134" s="46"/>
      <c r="BZ134" s="46"/>
      <c r="CA134" s="46"/>
      <c r="CB134" s="46"/>
      <c r="CC134" s="46"/>
      <c r="CD134" s="46"/>
      <c r="CE134" s="46"/>
      <c r="CF134" s="46"/>
      <c r="CG134" s="46"/>
      <c r="CH134" s="46"/>
      <c r="CI134" s="46"/>
    </row>
    <row r="135" spans="1:87" x14ac:dyDescent="0.3">
      <c r="A135" s="44">
        <v>79</v>
      </c>
      <c r="B135" s="45" t="s">
        <v>215</v>
      </c>
      <c r="C135" s="44">
        <v>2013</v>
      </c>
      <c r="D135" s="78">
        <v>114.27</v>
      </c>
      <c r="E135" s="79">
        <v>5108544</v>
      </c>
      <c r="F135" s="79">
        <v>20420805</v>
      </c>
      <c r="G135" s="79">
        <v>25529349</v>
      </c>
      <c r="H135" s="79">
        <v>6100697</v>
      </c>
      <c r="I135" s="79">
        <v>484770</v>
      </c>
      <c r="J135" s="79">
        <v>349273</v>
      </c>
      <c r="K135" s="79">
        <v>7662049</v>
      </c>
      <c r="L135" s="79">
        <v>17867300</v>
      </c>
      <c r="M135" s="79">
        <v>240826</v>
      </c>
      <c r="N135" s="79">
        <v>1832824</v>
      </c>
      <c r="O135" s="79">
        <v>19940950</v>
      </c>
      <c r="P135" s="79">
        <v>8766444</v>
      </c>
      <c r="Q135" s="79">
        <v>2995297</v>
      </c>
      <c r="R135" s="79">
        <v>1947488</v>
      </c>
      <c r="S135" s="79">
        <v>2530087</v>
      </c>
      <c r="T135" s="79">
        <v>411835</v>
      </c>
      <c r="U135" s="79">
        <v>1197909</v>
      </c>
      <c r="V135" s="79">
        <v>882137</v>
      </c>
      <c r="W135" s="79">
        <v>117840</v>
      </c>
      <c r="X135" s="79">
        <v>234475</v>
      </c>
      <c r="Y135" s="79">
        <v>0</v>
      </c>
      <c r="Z135" s="79">
        <v>402534</v>
      </c>
      <c r="AA135" s="79">
        <v>727309</v>
      </c>
      <c r="AB135" s="79">
        <v>870935</v>
      </c>
      <c r="AC135" s="79">
        <v>20356981</v>
      </c>
      <c r="AD135" s="79">
        <v>-416031</v>
      </c>
      <c r="AE135" s="79">
        <v>17902</v>
      </c>
      <c r="AF135" s="79">
        <v>-398129</v>
      </c>
      <c r="AG135" s="79">
        <v>47707</v>
      </c>
      <c r="AH135" s="79">
        <v>0</v>
      </c>
      <c r="AI135" s="79">
        <v>-350422</v>
      </c>
      <c r="AJ135" s="47"/>
      <c r="AK135" s="44">
        <v>79</v>
      </c>
      <c r="AL135" s="45" t="s">
        <v>215</v>
      </c>
      <c r="AM135" s="44">
        <v>2013</v>
      </c>
      <c r="AN135" s="90">
        <v>1211</v>
      </c>
      <c r="AO135" s="90">
        <v>5332</v>
      </c>
      <c r="AP135" s="90">
        <v>1684</v>
      </c>
      <c r="AQ135" s="90">
        <v>0.71879999999999999</v>
      </c>
      <c r="AR135" s="90">
        <v>1067</v>
      </c>
      <c r="AS135" s="90">
        <v>337</v>
      </c>
      <c r="AT135" s="90">
        <v>25</v>
      </c>
      <c r="AU135" s="90">
        <v>25</v>
      </c>
      <c r="AV135" s="90">
        <v>0</v>
      </c>
      <c r="AW135" s="90">
        <v>0</v>
      </c>
      <c r="AY135" s="44">
        <v>79</v>
      </c>
      <c r="AZ135" s="45" t="s">
        <v>215</v>
      </c>
      <c r="BA135" s="44">
        <v>6010</v>
      </c>
      <c r="BB135" s="44">
        <v>2013</v>
      </c>
      <c r="BC135" s="90">
        <v>0</v>
      </c>
      <c r="BD135"/>
      <c r="BE135" s="83"/>
      <c r="BF135" s="83"/>
      <c r="BG135" s="85"/>
      <c r="BH135" s="83"/>
      <c r="BI135" s="84"/>
      <c r="BK135" s="46"/>
      <c r="BL135" s="46"/>
      <c r="BM135" s="46"/>
      <c r="BN135" s="46"/>
      <c r="BO135" s="46"/>
      <c r="BP135" s="46"/>
      <c r="BQ135" s="46"/>
      <c r="BR135" s="46"/>
      <c r="BS135" s="46"/>
      <c r="BT135" s="46"/>
      <c r="BU135" s="46"/>
      <c r="BV135" s="46"/>
      <c r="BW135" s="46"/>
      <c r="BX135" s="46"/>
      <c r="BY135" s="46"/>
      <c r="BZ135" s="46"/>
      <c r="CA135" s="46"/>
      <c r="CB135" s="46"/>
      <c r="CC135" s="46"/>
      <c r="CD135" s="46"/>
      <c r="CE135" s="46"/>
      <c r="CF135" s="46"/>
      <c r="CG135" s="46"/>
      <c r="CH135" s="46"/>
      <c r="CI135" s="46"/>
    </row>
    <row r="136" spans="1:87" x14ac:dyDescent="0.3">
      <c r="A136" s="44">
        <v>80</v>
      </c>
      <c r="B136" s="45" t="s">
        <v>278</v>
      </c>
      <c r="C136" s="44">
        <v>2013</v>
      </c>
      <c r="D136" s="78">
        <v>64.239999999999995</v>
      </c>
      <c r="E136" s="79">
        <v>2593458</v>
      </c>
      <c r="F136" s="79">
        <v>2171651</v>
      </c>
      <c r="G136" s="79">
        <v>4765109</v>
      </c>
      <c r="H136" s="79">
        <v>-1871682</v>
      </c>
      <c r="I136" s="79">
        <v>88356</v>
      </c>
      <c r="J136" s="79">
        <v>0</v>
      </c>
      <c r="K136" s="79">
        <v>-1746388</v>
      </c>
      <c r="L136" s="79">
        <v>6511497</v>
      </c>
      <c r="M136" s="79">
        <v>157470</v>
      </c>
      <c r="N136" s="79">
        <v>540708</v>
      </c>
      <c r="O136" s="79">
        <v>7209675</v>
      </c>
      <c r="P136" s="79">
        <v>3101622</v>
      </c>
      <c r="Q136" s="79">
        <v>804323</v>
      </c>
      <c r="R136" s="79">
        <v>590805</v>
      </c>
      <c r="S136" s="79">
        <v>553929</v>
      </c>
      <c r="T136" s="79">
        <v>183214</v>
      </c>
      <c r="U136" s="79">
        <v>576668</v>
      </c>
      <c r="V136" s="79">
        <v>812095</v>
      </c>
      <c r="W136" s="79">
        <v>10009</v>
      </c>
      <c r="X136" s="79">
        <v>54060</v>
      </c>
      <c r="Y136" s="79">
        <v>31950</v>
      </c>
      <c r="Z136" s="79">
        <v>102601</v>
      </c>
      <c r="AA136" s="79">
        <v>36938</v>
      </c>
      <c r="AB136" s="79">
        <v>142254</v>
      </c>
      <c r="AC136" s="79">
        <v>6963530</v>
      </c>
      <c r="AD136" s="79">
        <v>246145</v>
      </c>
      <c r="AE136" s="79">
        <v>81627</v>
      </c>
      <c r="AF136" s="79">
        <v>327772</v>
      </c>
      <c r="AG136" s="79">
        <v>0</v>
      </c>
      <c r="AH136" s="79">
        <v>0</v>
      </c>
      <c r="AI136" s="79">
        <v>327772</v>
      </c>
      <c r="AJ136" s="47"/>
      <c r="AK136" s="44">
        <v>80</v>
      </c>
      <c r="AL136" s="45" t="s">
        <v>278</v>
      </c>
      <c r="AM136" s="44">
        <v>2013</v>
      </c>
      <c r="AN136" s="90">
        <v>103</v>
      </c>
      <c r="AO136" s="90">
        <v>245</v>
      </c>
      <c r="AP136" s="90">
        <v>100</v>
      </c>
      <c r="AQ136" s="90">
        <v>1.0301</v>
      </c>
      <c r="AR136" s="90">
        <v>22</v>
      </c>
      <c r="AS136" s="90">
        <v>9</v>
      </c>
      <c r="AT136" s="90">
        <v>25</v>
      </c>
      <c r="AU136" s="90">
        <v>25</v>
      </c>
      <c r="AV136" s="90">
        <v>0</v>
      </c>
      <c r="AW136" s="90">
        <v>0</v>
      </c>
      <c r="AY136" s="44">
        <v>80</v>
      </c>
      <c r="AZ136" s="45" t="s">
        <v>278</v>
      </c>
      <c r="BA136" s="44">
        <v>6010</v>
      </c>
      <c r="BB136" s="44">
        <v>2013</v>
      </c>
      <c r="BC136" s="90">
        <v>0</v>
      </c>
      <c r="BD136"/>
      <c r="BE136" s="83"/>
      <c r="BF136" s="83"/>
      <c r="BG136" s="85"/>
      <c r="BH136" s="83"/>
      <c r="BI136" s="84"/>
      <c r="BK136" s="46"/>
      <c r="BL136" s="46"/>
      <c r="BM136" s="46"/>
      <c r="BN136" s="46"/>
      <c r="BO136" s="46"/>
      <c r="BP136" s="46"/>
      <c r="BQ136" s="46"/>
      <c r="BR136" s="46"/>
      <c r="BS136" s="46"/>
      <c r="BT136" s="46"/>
      <c r="BU136" s="46"/>
      <c r="BV136" s="46"/>
      <c r="BW136" s="46"/>
      <c r="BX136" s="46"/>
      <c r="BY136" s="46"/>
      <c r="BZ136" s="46"/>
      <c r="CA136" s="46"/>
      <c r="CB136" s="46"/>
      <c r="CC136" s="46"/>
      <c r="CD136" s="46"/>
      <c r="CE136" s="46"/>
      <c r="CF136" s="46"/>
      <c r="CG136" s="46"/>
      <c r="CH136" s="46"/>
      <c r="CI136" s="46"/>
    </row>
    <row r="137" spans="1:87" x14ac:dyDescent="0.3">
      <c r="A137" s="44">
        <v>81</v>
      </c>
      <c r="B137" s="45" t="s">
        <v>279</v>
      </c>
      <c r="C137" s="44">
        <v>2013</v>
      </c>
      <c r="D137" s="78">
        <v>1854.39</v>
      </c>
      <c r="E137" s="79">
        <v>850664419</v>
      </c>
      <c r="F137" s="79">
        <v>627694442</v>
      </c>
      <c r="G137" s="79">
        <v>1478358861</v>
      </c>
      <c r="H137" s="79">
        <v>966713296</v>
      </c>
      <c r="I137" s="79">
        <v>46777937</v>
      </c>
      <c r="J137" s="79">
        <v>8872057</v>
      </c>
      <c r="K137" s="79">
        <v>1074901781</v>
      </c>
      <c r="L137" s="79">
        <v>403457080</v>
      </c>
      <c r="M137" s="79">
        <v>5963572</v>
      </c>
      <c r="N137" s="79">
        <v>0</v>
      </c>
      <c r="O137" s="79">
        <v>409420652</v>
      </c>
      <c r="P137" s="79">
        <v>142651439</v>
      </c>
      <c r="Q137" s="79">
        <v>40565373</v>
      </c>
      <c r="R137" s="79">
        <v>9843196</v>
      </c>
      <c r="S137" s="79">
        <v>43967412</v>
      </c>
      <c r="T137" s="79">
        <v>2763592</v>
      </c>
      <c r="U137" s="79">
        <v>76522085</v>
      </c>
      <c r="V137" s="79">
        <v>24305795</v>
      </c>
      <c r="W137" s="79">
        <v>4717341</v>
      </c>
      <c r="X137" s="79">
        <v>5586880</v>
      </c>
      <c r="Y137" s="79">
        <v>5020390</v>
      </c>
      <c r="Z137" s="79">
        <v>14822023</v>
      </c>
      <c r="AA137" s="79">
        <v>52538491</v>
      </c>
      <c r="AB137" s="79">
        <v>5643033</v>
      </c>
      <c r="AC137" s="79">
        <v>376408559</v>
      </c>
      <c r="AD137" s="79">
        <v>33012093</v>
      </c>
      <c r="AE137" s="79">
        <v>0</v>
      </c>
      <c r="AF137" s="79">
        <v>33012093</v>
      </c>
      <c r="AG137" s="79">
        <v>0</v>
      </c>
      <c r="AH137" s="79">
        <v>0</v>
      </c>
      <c r="AI137" s="79">
        <v>33012093</v>
      </c>
      <c r="AJ137" s="47"/>
      <c r="AK137" s="44">
        <v>81</v>
      </c>
      <c r="AL137" s="45" t="s">
        <v>279</v>
      </c>
      <c r="AM137" s="44">
        <v>2013</v>
      </c>
      <c r="AN137" s="81">
        <v>30512</v>
      </c>
      <c r="AO137" s="81">
        <v>126011</v>
      </c>
      <c r="AP137" s="81">
        <v>31358</v>
      </c>
      <c r="AQ137" s="82">
        <v>0.86439999999999995</v>
      </c>
      <c r="AR137" s="81">
        <v>72508</v>
      </c>
      <c r="AS137" s="81">
        <v>18044</v>
      </c>
      <c r="AT137" s="81">
        <v>286</v>
      </c>
      <c r="AU137" s="81">
        <v>265</v>
      </c>
      <c r="AV137" s="81">
        <v>0</v>
      </c>
      <c r="AW137" s="81">
        <v>0</v>
      </c>
      <c r="AY137" s="44">
        <v>81</v>
      </c>
      <c r="AZ137" s="45" t="s">
        <v>279</v>
      </c>
      <c r="BA137" s="44">
        <v>6010</v>
      </c>
      <c r="BB137" s="44">
        <v>2013</v>
      </c>
      <c r="BC137" s="90">
        <v>21598</v>
      </c>
      <c r="BD137"/>
      <c r="BE137" s="83"/>
      <c r="BF137" s="83"/>
      <c r="BG137" s="85"/>
      <c r="BH137" s="83"/>
      <c r="BI137" s="84"/>
      <c r="BK137" s="46"/>
      <c r="BL137" s="46"/>
      <c r="BM137" s="46"/>
      <c r="BN137" s="46"/>
      <c r="BO137" s="46"/>
      <c r="BP137" s="46"/>
      <c r="BQ137" s="46"/>
      <c r="BR137" s="46"/>
      <c r="BS137" s="46"/>
      <c r="BT137" s="46"/>
      <c r="BU137" s="46"/>
      <c r="BV137" s="46"/>
      <c r="BW137" s="46"/>
      <c r="BX137" s="46"/>
      <c r="BY137" s="46"/>
      <c r="BZ137" s="46"/>
      <c r="CA137" s="46"/>
      <c r="CB137" s="46"/>
      <c r="CC137" s="46"/>
      <c r="CD137" s="46"/>
      <c r="CE137" s="46"/>
      <c r="CF137" s="46"/>
      <c r="CG137" s="46"/>
      <c r="CH137" s="46"/>
      <c r="CI137" s="46"/>
    </row>
    <row r="138" spans="1:87" x14ac:dyDescent="0.3">
      <c r="A138" s="44">
        <v>82</v>
      </c>
      <c r="B138" s="45" t="s">
        <v>204</v>
      </c>
      <c r="C138" s="44">
        <v>2013</v>
      </c>
      <c r="D138" s="78">
        <v>73.53</v>
      </c>
      <c r="E138" s="79">
        <v>2884411</v>
      </c>
      <c r="F138" s="79">
        <v>3890626</v>
      </c>
      <c r="G138" s="79">
        <v>6775037</v>
      </c>
      <c r="H138" s="79">
        <v>106129</v>
      </c>
      <c r="I138" s="79">
        <v>16649</v>
      </c>
      <c r="J138" s="79">
        <v>552585</v>
      </c>
      <c r="K138" s="79">
        <v>473088</v>
      </c>
      <c r="L138" s="79">
        <v>6301949</v>
      </c>
      <c r="M138" s="79">
        <v>158771</v>
      </c>
      <c r="N138" s="79">
        <v>890178</v>
      </c>
      <c r="O138" s="79">
        <v>7350898</v>
      </c>
      <c r="P138" s="79">
        <v>3301880</v>
      </c>
      <c r="Q138" s="79">
        <v>884523</v>
      </c>
      <c r="R138" s="79">
        <v>635519</v>
      </c>
      <c r="S138" s="79">
        <v>567892</v>
      </c>
      <c r="T138" s="79">
        <v>154868</v>
      </c>
      <c r="U138" s="79">
        <v>72266</v>
      </c>
      <c r="V138" s="79">
        <v>144819</v>
      </c>
      <c r="W138" s="79">
        <v>26666</v>
      </c>
      <c r="X138" s="79">
        <v>79460</v>
      </c>
      <c r="Y138" s="79">
        <v>92598</v>
      </c>
      <c r="Z138" s="79">
        <v>45428</v>
      </c>
      <c r="AA138" s="79">
        <v>-202275</v>
      </c>
      <c r="AB138" s="79">
        <v>213203</v>
      </c>
      <c r="AC138" s="79">
        <v>6219122</v>
      </c>
      <c r="AD138" s="79">
        <v>1131776</v>
      </c>
      <c r="AE138" s="79">
        <v>131373</v>
      </c>
      <c r="AF138" s="79">
        <v>1263149</v>
      </c>
      <c r="AG138" s="79">
        <v>0</v>
      </c>
      <c r="AH138" s="79">
        <v>0</v>
      </c>
      <c r="AI138" s="79">
        <v>1263149</v>
      </c>
      <c r="AJ138" s="47"/>
      <c r="AK138" s="44">
        <v>82</v>
      </c>
      <c r="AL138" s="45" t="s">
        <v>204</v>
      </c>
      <c r="AM138" s="44">
        <v>2013</v>
      </c>
      <c r="AN138" s="81">
        <v>131</v>
      </c>
      <c r="AO138" s="81">
        <v>537</v>
      </c>
      <c r="AP138" s="81">
        <v>198</v>
      </c>
      <c r="AQ138" s="82">
        <v>0.66479999999999995</v>
      </c>
      <c r="AR138" s="81">
        <v>95</v>
      </c>
      <c r="AS138" s="81">
        <v>35</v>
      </c>
      <c r="AT138" s="81">
        <v>45</v>
      </c>
      <c r="AU138" s="81">
        <v>25</v>
      </c>
      <c r="AV138" s="81">
        <v>0</v>
      </c>
      <c r="AW138" s="81">
        <v>0</v>
      </c>
      <c r="AY138" s="44">
        <v>82</v>
      </c>
      <c r="AZ138" s="45" t="s">
        <v>204</v>
      </c>
      <c r="BA138" s="44">
        <v>6010</v>
      </c>
      <c r="BB138" s="44">
        <v>2013</v>
      </c>
      <c r="BC138" s="90">
        <v>0</v>
      </c>
      <c r="BD138"/>
      <c r="BE138" s="83"/>
      <c r="BF138" s="83"/>
      <c r="BG138" s="85"/>
      <c r="BH138" s="83"/>
      <c r="BI138" s="84"/>
      <c r="BK138" s="46"/>
      <c r="BL138" s="46"/>
      <c r="BM138" s="46"/>
      <c r="BN138" s="46"/>
      <c r="BO138" s="46"/>
      <c r="BP138" s="46"/>
      <c r="BQ138" s="46"/>
      <c r="BR138" s="46"/>
      <c r="BS138" s="46"/>
      <c r="BT138" s="46"/>
      <c r="BU138" s="46"/>
      <c r="BV138" s="46"/>
      <c r="BW138" s="46"/>
      <c r="BX138" s="46"/>
      <c r="BY138" s="46"/>
      <c r="BZ138" s="46"/>
      <c r="CA138" s="46"/>
      <c r="CB138" s="46"/>
      <c r="CC138" s="46"/>
      <c r="CD138" s="46"/>
      <c r="CE138" s="46"/>
      <c r="CF138" s="46"/>
      <c r="CG138" s="46"/>
      <c r="CH138" s="46"/>
      <c r="CI138" s="46"/>
    </row>
    <row r="139" spans="1:87" x14ac:dyDescent="0.3">
      <c r="A139" s="44">
        <v>84</v>
      </c>
      <c r="B139" s="45" t="s">
        <v>245</v>
      </c>
      <c r="C139" s="44">
        <v>2013</v>
      </c>
      <c r="D139" s="78">
        <v>2643</v>
      </c>
      <c r="E139" s="79">
        <v>1088397475</v>
      </c>
      <c r="F139" s="79">
        <v>592597924</v>
      </c>
      <c r="G139" s="79">
        <v>1680995399</v>
      </c>
      <c r="H139" s="79">
        <v>1035650237</v>
      </c>
      <c r="I139" s="79">
        <v>76096633</v>
      </c>
      <c r="J139" s="79">
        <v>0</v>
      </c>
      <c r="K139" s="79">
        <v>1125133659</v>
      </c>
      <c r="L139" s="79">
        <v>555861740</v>
      </c>
      <c r="M139" s="79">
        <v>27040902</v>
      </c>
      <c r="N139" s="79">
        <v>0</v>
      </c>
      <c r="O139" s="79">
        <v>582902642</v>
      </c>
      <c r="P139" s="79">
        <v>196247991</v>
      </c>
      <c r="Q139" s="79">
        <v>58464728</v>
      </c>
      <c r="R139" s="79">
        <v>23249414</v>
      </c>
      <c r="S139" s="79">
        <v>80569298</v>
      </c>
      <c r="T139" s="79">
        <v>5854674</v>
      </c>
      <c r="U139" s="79">
        <v>104926441</v>
      </c>
      <c r="V139" s="79">
        <v>38701102</v>
      </c>
      <c r="W139" s="79">
        <v>7144155</v>
      </c>
      <c r="X139" s="79">
        <v>3426288</v>
      </c>
      <c r="Y139" s="79">
        <v>7424512</v>
      </c>
      <c r="Z139" s="79">
        <v>20992723</v>
      </c>
      <c r="AA139" s="79">
        <v>13386789</v>
      </c>
      <c r="AB139" s="79">
        <v>10509171</v>
      </c>
      <c r="AC139" s="79">
        <v>557510497</v>
      </c>
      <c r="AD139" s="79">
        <v>25392145</v>
      </c>
      <c r="AE139" s="79">
        <v>1618462</v>
      </c>
      <c r="AF139" s="79">
        <v>27010607</v>
      </c>
      <c r="AG139" s="79">
        <v>0</v>
      </c>
      <c r="AH139" s="79">
        <v>0</v>
      </c>
      <c r="AI139" s="79">
        <v>27010607</v>
      </c>
      <c r="AJ139" s="47"/>
      <c r="AK139" s="44">
        <v>84</v>
      </c>
      <c r="AL139" s="45" t="s">
        <v>245</v>
      </c>
      <c r="AM139" s="44">
        <v>2013</v>
      </c>
      <c r="AN139" s="90">
        <v>49191</v>
      </c>
      <c r="AO139" s="90">
        <v>184700</v>
      </c>
      <c r="AP139" s="90">
        <v>42648</v>
      </c>
      <c r="AQ139" s="90">
        <v>0.97050000000000003</v>
      </c>
      <c r="AR139" s="90">
        <v>118993</v>
      </c>
      <c r="AS139" s="90">
        <v>27476</v>
      </c>
      <c r="AT139" s="90">
        <v>491</v>
      </c>
      <c r="AU139" s="90">
        <v>491</v>
      </c>
      <c r="AV139" s="90">
        <v>0</v>
      </c>
      <c r="AW139" s="90">
        <v>14</v>
      </c>
      <c r="AY139" s="44">
        <v>84</v>
      </c>
      <c r="AZ139" s="45" t="s">
        <v>245</v>
      </c>
      <c r="BA139" s="44">
        <v>6010</v>
      </c>
      <c r="BB139" s="44">
        <v>2013</v>
      </c>
      <c r="BC139" s="90">
        <v>20641</v>
      </c>
      <c r="BD139"/>
      <c r="BE139" s="83"/>
      <c r="BF139" s="83"/>
      <c r="BG139" s="85"/>
      <c r="BH139" s="83"/>
      <c r="BI139" s="84"/>
      <c r="BK139" s="46"/>
      <c r="BL139" s="46"/>
      <c r="BM139" s="46"/>
      <c r="BN139" s="46"/>
      <c r="BO139" s="46"/>
      <c r="BP139" s="46"/>
      <c r="BQ139" s="46"/>
      <c r="BR139" s="46"/>
      <c r="BS139" s="46"/>
      <c r="BT139" s="46"/>
      <c r="BU139" s="46"/>
      <c r="BV139" s="46"/>
      <c r="BW139" s="46"/>
      <c r="BX139" s="46"/>
      <c r="BY139" s="46"/>
      <c r="BZ139" s="46"/>
      <c r="CA139" s="46"/>
      <c r="CB139" s="46"/>
      <c r="CC139" s="46"/>
      <c r="CD139" s="46"/>
      <c r="CE139" s="46"/>
      <c r="CF139" s="46"/>
      <c r="CG139" s="46"/>
      <c r="CH139" s="46"/>
      <c r="CI139" s="46"/>
    </row>
    <row r="140" spans="1:87" x14ac:dyDescent="0.3">
      <c r="A140" s="44">
        <v>85</v>
      </c>
      <c r="B140" s="45" t="s">
        <v>259</v>
      </c>
      <c r="C140" s="44">
        <v>2013</v>
      </c>
      <c r="D140" s="78">
        <v>416.13</v>
      </c>
      <c r="E140" s="79">
        <v>33100344</v>
      </c>
      <c r="F140" s="79">
        <v>110488612</v>
      </c>
      <c r="G140" s="79">
        <v>143588956</v>
      </c>
      <c r="H140" s="79">
        <v>62687389</v>
      </c>
      <c r="I140" s="79">
        <v>5659421</v>
      </c>
      <c r="J140" s="79">
        <v>201987</v>
      </c>
      <c r="K140" s="79">
        <v>72488212</v>
      </c>
      <c r="L140" s="79">
        <v>71100744</v>
      </c>
      <c r="M140" s="79">
        <v>4526750</v>
      </c>
      <c r="N140" s="79">
        <v>172566</v>
      </c>
      <c r="O140" s="79">
        <v>75800060</v>
      </c>
      <c r="P140" s="79">
        <v>35493813</v>
      </c>
      <c r="Q140" s="79">
        <v>8951413</v>
      </c>
      <c r="R140" s="79">
        <v>3900071</v>
      </c>
      <c r="S140" s="79">
        <v>9586555</v>
      </c>
      <c r="T140" s="79">
        <v>847938</v>
      </c>
      <c r="U140" s="79">
        <v>5298578</v>
      </c>
      <c r="V140" s="79">
        <v>3091167</v>
      </c>
      <c r="W140" s="79">
        <v>1172315</v>
      </c>
      <c r="X140" s="79">
        <v>850634</v>
      </c>
      <c r="Y140" s="79">
        <v>556510</v>
      </c>
      <c r="Z140" s="79">
        <v>792152</v>
      </c>
      <c r="AA140" s="79">
        <v>3939415</v>
      </c>
      <c r="AB140" s="79">
        <v>3034142</v>
      </c>
      <c r="AC140" s="79">
        <v>73575288</v>
      </c>
      <c r="AD140" s="79">
        <v>2224772</v>
      </c>
      <c r="AE140" s="79">
        <v>532705</v>
      </c>
      <c r="AF140" s="79">
        <v>2757477</v>
      </c>
      <c r="AG140" s="79">
        <v>0</v>
      </c>
      <c r="AH140" s="79">
        <v>0</v>
      </c>
      <c r="AI140" s="79">
        <v>2757477</v>
      </c>
      <c r="AJ140" s="47"/>
      <c r="AK140" s="44">
        <v>85</v>
      </c>
      <c r="AL140" s="45" t="s">
        <v>259</v>
      </c>
      <c r="AM140" s="44">
        <v>2013</v>
      </c>
      <c r="AN140" s="90">
        <v>4845</v>
      </c>
      <c r="AO140" s="90">
        <v>18024</v>
      </c>
      <c r="AP140" s="90">
        <v>5870</v>
      </c>
      <c r="AQ140" s="90">
        <v>0.75960000000000005</v>
      </c>
      <c r="AR140" s="90">
        <v>3967</v>
      </c>
      <c r="AS140" s="90">
        <v>1292</v>
      </c>
      <c r="AT140" s="90">
        <v>25</v>
      </c>
      <c r="AU140" s="90">
        <v>25</v>
      </c>
      <c r="AV140" s="90">
        <v>0</v>
      </c>
      <c r="AW140" s="90">
        <v>0</v>
      </c>
      <c r="AY140" s="44">
        <v>85</v>
      </c>
      <c r="AZ140" s="45" t="s">
        <v>259</v>
      </c>
      <c r="BA140" s="44">
        <v>6010</v>
      </c>
      <c r="BB140" s="44">
        <v>2013</v>
      </c>
      <c r="BC140" s="90">
        <v>514</v>
      </c>
      <c r="BD140"/>
      <c r="BE140" s="83"/>
      <c r="BF140" s="83"/>
      <c r="BG140" s="85"/>
      <c r="BH140" s="83"/>
      <c r="BI140" s="84"/>
      <c r="BK140" s="46"/>
      <c r="BL140" s="46"/>
      <c r="BM140" s="46"/>
      <c r="BN140" s="46"/>
      <c r="BO140" s="46"/>
      <c r="BP140" s="46"/>
      <c r="BQ140" s="46"/>
      <c r="BR140" s="46"/>
      <c r="BS140" s="46"/>
      <c r="BT140" s="46"/>
      <c r="BU140" s="46"/>
      <c r="BV140" s="46"/>
      <c r="BW140" s="46"/>
      <c r="BX140" s="46"/>
      <c r="BY140" s="46"/>
      <c r="BZ140" s="46"/>
      <c r="CA140" s="46"/>
      <c r="CB140" s="46"/>
      <c r="CC140" s="46"/>
      <c r="CD140" s="46"/>
      <c r="CE140" s="46"/>
      <c r="CF140" s="46"/>
      <c r="CG140" s="46"/>
      <c r="CH140" s="46"/>
      <c r="CI140" s="46"/>
    </row>
    <row r="141" spans="1:87" x14ac:dyDescent="0.3">
      <c r="A141" s="44">
        <v>96</v>
      </c>
      <c r="B141" s="45" t="s">
        <v>219</v>
      </c>
      <c r="C141" s="44">
        <v>2013</v>
      </c>
      <c r="D141" s="78">
        <v>49.63</v>
      </c>
      <c r="E141" s="79">
        <v>6142362</v>
      </c>
      <c r="F141" s="79">
        <v>19119528</v>
      </c>
      <c r="G141" s="79">
        <v>25261890</v>
      </c>
      <c r="H141" s="79">
        <v>6180356</v>
      </c>
      <c r="I141" s="79">
        <v>221149</v>
      </c>
      <c r="J141" s="79">
        <v>1426853</v>
      </c>
      <c r="K141" s="79">
        <v>10058254</v>
      </c>
      <c r="L141" s="79">
        <v>15203636</v>
      </c>
      <c r="M141" s="79">
        <v>423546</v>
      </c>
      <c r="N141" s="79">
        <v>967986</v>
      </c>
      <c r="O141" s="79">
        <v>16595168</v>
      </c>
      <c r="P141" s="79">
        <v>8166322</v>
      </c>
      <c r="Q141" s="79">
        <v>2149083</v>
      </c>
      <c r="R141" s="79">
        <v>959371</v>
      </c>
      <c r="S141" s="79">
        <v>1121545</v>
      </c>
      <c r="T141" s="79">
        <v>258516</v>
      </c>
      <c r="U141" s="79">
        <v>2306140</v>
      </c>
      <c r="V141" s="79">
        <v>2018869</v>
      </c>
      <c r="W141" s="79">
        <v>49464</v>
      </c>
      <c r="X141" s="79">
        <v>181478</v>
      </c>
      <c r="Y141" s="79">
        <v>121075</v>
      </c>
      <c r="Z141" s="79">
        <v>1065515</v>
      </c>
      <c r="AA141" s="79">
        <v>2229896</v>
      </c>
      <c r="AB141" s="79">
        <v>241486</v>
      </c>
      <c r="AC141" s="79">
        <v>18638864</v>
      </c>
      <c r="AD141" s="79">
        <v>-2043696</v>
      </c>
      <c r="AE141" s="79">
        <v>105283</v>
      </c>
      <c r="AF141" s="79">
        <v>-1938413</v>
      </c>
      <c r="AG141" s="79">
        <v>0</v>
      </c>
      <c r="AH141" s="79">
        <v>0</v>
      </c>
      <c r="AI141" s="79">
        <v>-1938413</v>
      </c>
      <c r="AJ141" s="47"/>
      <c r="AK141" s="44">
        <v>96</v>
      </c>
      <c r="AL141" s="45" t="s">
        <v>219</v>
      </c>
      <c r="AM141" s="44">
        <v>2013</v>
      </c>
      <c r="AN141" s="90">
        <v>1213</v>
      </c>
      <c r="AO141" s="90">
        <v>4959</v>
      </c>
      <c r="AP141" s="90">
        <v>1740</v>
      </c>
      <c r="AQ141" s="90">
        <v>0.69679999999999997</v>
      </c>
      <c r="AR141" s="90">
        <v>872</v>
      </c>
      <c r="AS141" s="90">
        <v>306</v>
      </c>
      <c r="AT141" s="90">
        <v>32</v>
      </c>
      <c r="AU141" s="90">
        <v>25</v>
      </c>
      <c r="AV141" s="90">
        <v>6</v>
      </c>
      <c r="AW141" s="90">
        <v>0</v>
      </c>
      <c r="AY141" s="44">
        <v>96</v>
      </c>
      <c r="AZ141" s="45" t="s">
        <v>219</v>
      </c>
      <c r="BA141" s="44">
        <v>6010</v>
      </c>
      <c r="BB141" s="44">
        <v>2013</v>
      </c>
      <c r="BC141" s="90">
        <v>17</v>
      </c>
      <c r="BD141"/>
      <c r="BE141" s="83"/>
      <c r="BF141" s="83"/>
      <c r="BG141" s="85"/>
      <c r="BH141" s="83"/>
      <c r="BI141" s="84"/>
      <c r="BK141" s="46"/>
      <c r="BL141" s="46"/>
      <c r="BM141" s="46"/>
      <c r="BN141" s="46"/>
      <c r="BO141" s="46"/>
      <c r="BP141" s="46"/>
      <c r="BQ141" s="46"/>
      <c r="BR141" s="46"/>
      <c r="BS141" s="46"/>
      <c r="BT141" s="46"/>
      <c r="BU141" s="46"/>
      <c r="BV141" s="46"/>
      <c r="BW141" s="46"/>
      <c r="BX141" s="46"/>
      <c r="BY141" s="46"/>
      <c r="BZ141" s="46"/>
      <c r="CA141" s="46"/>
      <c r="CB141" s="46"/>
      <c r="CC141" s="46"/>
      <c r="CD141" s="46"/>
      <c r="CE141" s="46"/>
      <c r="CF141" s="46"/>
      <c r="CG141" s="46"/>
      <c r="CH141" s="46"/>
      <c r="CI141" s="46"/>
    </row>
    <row r="142" spans="1:87" x14ac:dyDescent="0.3">
      <c r="A142" s="44">
        <v>102</v>
      </c>
      <c r="B142" s="45" t="s">
        <v>246</v>
      </c>
      <c r="C142" s="44">
        <v>2013</v>
      </c>
      <c r="D142" s="78">
        <v>575.79999999999995</v>
      </c>
      <c r="E142" s="79">
        <v>335931101</v>
      </c>
      <c r="F142" s="79">
        <v>231885808</v>
      </c>
      <c r="G142" s="79">
        <v>567816909</v>
      </c>
      <c r="H142" s="79">
        <v>284841915</v>
      </c>
      <c r="I142" s="79">
        <v>4427310</v>
      </c>
      <c r="J142" s="79">
        <v>152339463</v>
      </c>
      <c r="K142" s="79">
        <v>451292124</v>
      </c>
      <c r="L142" s="79">
        <v>116524785</v>
      </c>
      <c r="M142" s="79">
        <v>556637</v>
      </c>
      <c r="N142" s="79">
        <v>0</v>
      </c>
      <c r="O142" s="79">
        <v>117081422</v>
      </c>
      <c r="P142" s="79">
        <v>39413527</v>
      </c>
      <c r="Q142" s="79">
        <v>9668111</v>
      </c>
      <c r="R142" s="79">
        <v>2268279</v>
      </c>
      <c r="S142" s="79">
        <v>21768976</v>
      </c>
      <c r="T142" s="79">
        <v>1509631</v>
      </c>
      <c r="U142" s="79">
        <v>9169481</v>
      </c>
      <c r="V142" s="79">
        <v>5108885</v>
      </c>
      <c r="W142" s="79">
        <v>2035000</v>
      </c>
      <c r="X142" s="79">
        <v>1969848</v>
      </c>
      <c r="Y142" s="79">
        <v>1909761</v>
      </c>
      <c r="Z142" s="79">
        <v>161060</v>
      </c>
      <c r="AA142" s="79">
        <v>9683436</v>
      </c>
      <c r="AB142" s="79">
        <v>9916029</v>
      </c>
      <c r="AC142" s="79">
        <v>104898588</v>
      </c>
      <c r="AD142" s="79">
        <v>12182834</v>
      </c>
      <c r="AE142" s="79">
        <v>0</v>
      </c>
      <c r="AF142" s="79">
        <v>12182834</v>
      </c>
      <c r="AG142" s="79">
        <v>0</v>
      </c>
      <c r="AH142" s="79">
        <v>0</v>
      </c>
      <c r="AI142" s="79">
        <v>12182834</v>
      </c>
      <c r="AJ142" s="47"/>
      <c r="AK142" s="44">
        <v>102</v>
      </c>
      <c r="AL142" s="45" t="s">
        <v>246</v>
      </c>
      <c r="AM142" s="44">
        <v>2013</v>
      </c>
      <c r="AN142" s="90">
        <v>12486</v>
      </c>
      <c r="AO142" s="90">
        <v>39022</v>
      </c>
      <c r="AP142" s="90">
        <v>9472</v>
      </c>
      <c r="AQ142" s="90">
        <v>1.3182</v>
      </c>
      <c r="AR142" s="90">
        <v>23086</v>
      </c>
      <c r="AS142" s="90">
        <v>5604</v>
      </c>
      <c r="AT142" s="90">
        <v>214</v>
      </c>
      <c r="AU142" s="90">
        <v>137</v>
      </c>
      <c r="AV142" s="90">
        <v>0</v>
      </c>
      <c r="AW142" s="90">
        <v>0</v>
      </c>
      <c r="AY142" s="44">
        <v>102</v>
      </c>
      <c r="AZ142" s="45" t="s">
        <v>246</v>
      </c>
      <c r="BA142" s="44">
        <v>6010</v>
      </c>
      <c r="BB142" s="44">
        <v>2013</v>
      </c>
      <c r="BC142" s="90">
        <v>2332</v>
      </c>
      <c r="BD142"/>
      <c r="BE142" s="83"/>
      <c r="BF142" s="83"/>
      <c r="BG142" s="85"/>
      <c r="BH142" s="83"/>
      <c r="BI142" s="84"/>
      <c r="BK142" s="46"/>
      <c r="BL142" s="46"/>
      <c r="BM142" s="46"/>
      <c r="BN142" s="46"/>
      <c r="BO142" s="46"/>
      <c r="BP142" s="46"/>
      <c r="BQ142" s="46"/>
      <c r="BR142" s="46"/>
      <c r="BS142" s="46"/>
      <c r="BT142" s="46"/>
      <c r="BU142" s="46"/>
      <c r="BV142" s="46"/>
      <c r="BW142" s="46"/>
      <c r="BX142" s="46"/>
      <c r="BY142" s="46"/>
      <c r="BZ142" s="46"/>
      <c r="CA142" s="46"/>
      <c r="CB142" s="46"/>
      <c r="CC142" s="46"/>
      <c r="CD142" s="46"/>
      <c r="CE142" s="46"/>
      <c r="CF142" s="46"/>
      <c r="CG142" s="46"/>
      <c r="CH142" s="46"/>
      <c r="CI142" s="46"/>
    </row>
    <row r="143" spans="1:87" x14ac:dyDescent="0.3">
      <c r="A143" s="44">
        <v>104</v>
      </c>
      <c r="B143" s="45" t="s">
        <v>222</v>
      </c>
      <c r="C143" s="44">
        <v>2013</v>
      </c>
      <c r="D143" s="78"/>
      <c r="E143" s="79"/>
      <c r="F143" s="79"/>
      <c r="G143" s="79"/>
      <c r="H143" s="79"/>
      <c r="I143" s="79"/>
      <c r="J143" s="79"/>
      <c r="K143" s="79"/>
      <c r="L143" s="79"/>
      <c r="M143" s="79"/>
      <c r="N143" s="79"/>
      <c r="O143" s="79"/>
      <c r="P143" s="79"/>
      <c r="Q143" s="79"/>
      <c r="R143" s="79"/>
      <c r="S143" s="79"/>
      <c r="T143" s="79"/>
      <c r="U143" s="79"/>
      <c r="V143" s="79"/>
      <c r="W143" s="79"/>
      <c r="X143" s="79"/>
      <c r="Y143" s="79"/>
      <c r="Z143" s="79"/>
      <c r="AA143" s="79"/>
      <c r="AB143" s="79"/>
      <c r="AC143" s="79"/>
      <c r="AD143" s="79"/>
      <c r="AE143" s="79"/>
      <c r="AF143" s="79"/>
      <c r="AG143" s="79"/>
      <c r="AH143" s="79"/>
      <c r="AI143" s="79"/>
      <c r="AJ143" s="47"/>
      <c r="AK143" s="44">
        <v>104</v>
      </c>
      <c r="AL143" s="45" t="s">
        <v>222</v>
      </c>
      <c r="AM143" s="44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Y143" s="44">
        <v>104</v>
      </c>
      <c r="AZ143" s="45" t="s">
        <v>222</v>
      </c>
      <c r="BA143" s="44">
        <v>6010</v>
      </c>
      <c r="BB143" s="44">
        <v>2013</v>
      </c>
      <c r="BC143" s="90"/>
      <c r="BD143"/>
      <c r="BE143" s="83"/>
      <c r="BF143" s="83"/>
      <c r="BG143" s="85"/>
      <c r="BH143" s="83"/>
      <c r="BI143" s="84"/>
      <c r="BK143" s="46"/>
      <c r="BL143" s="46"/>
      <c r="BM143" s="46"/>
      <c r="BN143" s="46"/>
      <c r="BO143" s="46"/>
      <c r="BP143" s="46"/>
      <c r="BQ143" s="46"/>
      <c r="BR143" s="46"/>
      <c r="BS143" s="46"/>
      <c r="BT143" s="46"/>
      <c r="BU143" s="46"/>
      <c r="BV143" s="46"/>
      <c r="BW143" s="46"/>
      <c r="BX143" s="46"/>
      <c r="BY143" s="46"/>
      <c r="BZ143" s="46"/>
      <c r="CA143" s="46"/>
      <c r="CB143" s="46"/>
      <c r="CC143" s="46"/>
      <c r="CD143" s="46"/>
      <c r="CE143" s="46"/>
      <c r="CF143" s="46"/>
      <c r="CG143" s="46"/>
      <c r="CH143" s="46"/>
      <c r="CI143" s="46"/>
    </row>
    <row r="144" spans="1:87" x14ac:dyDescent="0.3">
      <c r="A144" s="44">
        <v>106</v>
      </c>
      <c r="B144" s="45" t="s">
        <v>198</v>
      </c>
      <c r="C144" s="44">
        <v>2013</v>
      </c>
      <c r="D144" s="78">
        <v>270.14</v>
      </c>
      <c r="E144" s="79">
        <v>32669017</v>
      </c>
      <c r="F144" s="79">
        <v>56356947</v>
      </c>
      <c r="G144" s="79">
        <v>89025964</v>
      </c>
      <c r="H144" s="79">
        <v>42774803</v>
      </c>
      <c r="I144" s="79">
        <v>1600526</v>
      </c>
      <c r="J144" s="79">
        <v>365636</v>
      </c>
      <c r="K144" s="79">
        <v>50738171</v>
      </c>
      <c r="L144" s="79">
        <v>38287793</v>
      </c>
      <c r="M144" s="79">
        <v>1182579</v>
      </c>
      <c r="N144" s="79">
        <v>1425438</v>
      </c>
      <c r="O144" s="79">
        <v>40895810</v>
      </c>
      <c r="P144" s="79">
        <v>18477532</v>
      </c>
      <c r="Q144" s="79">
        <v>4341507</v>
      </c>
      <c r="R144" s="79">
        <v>469358</v>
      </c>
      <c r="S144" s="79">
        <v>5520355</v>
      </c>
      <c r="T144" s="79">
        <v>598604</v>
      </c>
      <c r="U144" s="79">
        <v>5603670</v>
      </c>
      <c r="V144" s="79">
        <v>4277298</v>
      </c>
      <c r="W144" s="79">
        <v>315781</v>
      </c>
      <c r="X144" s="79">
        <v>594008</v>
      </c>
      <c r="Y144" s="79">
        <v>437056</v>
      </c>
      <c r="Z144" s="79">
        <v>743045</v>
      </c>
      <c r="AA144" s="79">
        <v>5997206</v>
      </c>
      <c r="AB144" s="79">
        <v>307725</v>
      </c>
      <c r="AC144" s="79">
        <v>41685939</v>
      </c>
      <c r="AD144" s="79">
        <v>-790129</v>
      </c>
      <c r="AE144" s="79">
        <v>927964</v>
      </c>
      <c r="AF144" s="79">
        <v>137835</v>
      </c>
      <c r="AG144" s="79">
        <v>0</v>
      </c>
      <c r="AH144" s="79">
        <v>0</v>
      </c>
      <c r="AI144" s="79">
        <v>137835</v>
      </c>
      <c r="AJ144" s="47"/>
      <c r="AK144" s="44">
        <v>106</v>
      </c>
      <c r="AL144" s="45" t="s">
        <v>198</v>
      </c>
      <c r="AM144" s="44">
        <v>2013</v>
      </c>
      <c r="AN144" s="81">
        <v>3957</v>
      </c>
      <c r="AO144" s="81">
        <v>13230</v>
      </c>
      <c r="AP144" s="81">
        <v>4540</v>
      </c>
      <c r="AQ144" s="82">
        <v>0.77859999999999996</v>
      </c>
      <c r="AR144" s="81">
        <v>4855</v>
      </c>
      <c r="AS144" s="81">
        <v>1666</v>
      </c>
      <c r="AT144" s="81">
        <v>48</v>
      </c>
      <c r="AU144" s="81">
        <v>48</v>
      </c>
      <c r="AV144" s="81">
        <v>0</v>
      </c>
      <c r="AW144" s="81">
        <v>0</v>
      </c>
      <c r="AY144" s="44">
        <v>106</v>
      </c>
      <c r="AZ144" s="45" t="s">
        <v>198</v>
      </c>
      <c r="BA144" s="44">
        <v>6010</v>
      </c>
      <c r="BB144" s="44">
        <v>2013</v>
      </c>
      <c r="BC144" s="90">
        <v>520</v>
      </c>
      <c r="BD144"/>
      <c r="BE144" s="83"/>
      <c r="BF144" s="83"/>
      <c r="BG144" s="85"/>
      <c r="BH144" s="83"/>
      <c r="BI144" s="84"/>
      <c r="BK144" s="46"/>
      <c r="BL144" s="46"/>
      <c r="BM144" s="46"/>
      <c r="BN144" s="46"/>
      <c r="BO144" s="46"/>
      <c r="BP144" s="46"/>
      <c r="BQ144" s="46"/>
      <c r="BR144" s="46"/>
      <c r="BS144" s="46"/>
      <c r="BT144" s="46"/>
      <c r="BU144" s="46"/>
      <c r="BV144" s="46"/>
      <c r="BW144" s="46"/>
      <c r="BX144" s="46"/>
      <c r="BY144" s="46"/>
      <c r="BZ144" s="46"/>
      <c r="CA144" s="46"/>
      <c r="CB144" s="46"/>
      <c r="CC144" s="46"/>
      <c r="CD144" s="46"/>
      <c r="CE144" s="46"/>
      <c r="CF144" s="46"/>
      <c r="CG144" s="46"/>
      <c r="CH144" s="46"/>
      <c r="CI144" s="46"/>
    </row>
    <row r="145" spans="1:87" x14ac:dyDescent="0.3">
      <c r="A145" s="44">
        <v>107</v>
      </c>
      <c r="B145" s="45" t="s">
        <v>214</v>
      </c>
      <c r="C145" s="44">
        <v>2013</v>
      </c>
      <c r="D145" s="78">
        <v>197.97</v>
      </c>
      <c r="E145" s="79">
        <v>6262596</v>
      </c>
      <c r="F145" s="79">
        <v>26373466</v>
      </c>
      <c r="G145" s="79">
        <v>32636062</v>
      </c>
      <c r="H145" s="79">
        <v>12116590</v>
      </c>
      <c r="I145" s="79">
        <v>582069</v>
      </c>
      <c r="J145" s="79">
        <v>1076526</v>
      </c>
      <c r="K145" s="79">
        <v>14851711</v>
      </c>
      <c r="L145" s="79">
        <v>17784351</v>
      </c>
      <c r="M145" s="79">
        <v>953220</v>
      </c>
      <c r="N145" s="79">
        <v>1265066</v>
      </c>
      <c r="O145" s="79">
        <v>20002637</v>
      </c>
      <c r="P145" s="79">
        <v>9777319</v>
      </c>
      <c r="Q145" s="79">
        <v>2377567</v>
      </c>
      <c r="R145" s="79">
        <v>2112546</v>
      </c>
      <c r="S145" s="79">
        <v>1436721</v>
      </c>
      <c r="T145" s="79">
        <v>450345</v>
      </c>
      <c r="U145" s="79">
        <v>2411276</v>
      </c>
      <c r="V145" s="79">
        <v>1261891</v>
      </c>
      <c r="W145" s="79">
        <v>286063</v>
      </c>
      <c r="X145" s="79">
        <v>170970</v>
      </c>
      <c r="Y145" s="79">
        <v>149724</v>
      </c>
      <c r="Z145" s="79">
        <v>659056</v>
      </c>
      <c r="AA145" s="79">
        <v>1076526</v>
      </c>
      <c r="AB145" s="79">
        <v>229026</v>
      </c>
      <c r="AC145" s="79">
        <v>21322504</v>
      </c>
      <c r="AD145" s="79">
        <v>-1319867</v>
      </c>
      <c r="AE145" s="79">
        <v>1372823</v>
      </c>
      <c r="AF145" s="79">
        <v>52956</v>
      </c>
      <c r="AG145" s="79">
        <v>0</v>
      </c>
      <c r="AH145" s="79">
        <v>0</v>
      </c>
      <c r="AI145" s="79">
        <v>52956</v>
      </c>
      <c r="AJ145" s="47"/>
      <c r="AK145" s="44">
        <v>107</v>
      </c>
      <c r="AL145" s="45" t="s">
        <v>214</v>
      </c>
      <c r="AM145" s="44">
        <v>2013</v>
      </c>
      <c r="AN145" s="90">
        <v>2549</v>
      </c>
      <c r="AO145" s="90">
        <v>8186</v>
      </c>
      <c r="AP145" s="90">
        <v>2995</v>
      </c>
      <c r="AQ145" s="90">
        <v>0.6996</v>
      </c>
      <c r="AR145" s="90">
        <v>1238</v>
      </c>
      <c r="AS145" s="90">
        <v>453</v>
      </c>
      <c r="AT145" s="90">
        <v>25</v>
      </c>
      <c r="AU145" s="90">
        <v>25</v>
      </c>
      <c r="AV145" s="90">
        <v>0</v>
      </c>
      <c r="AW145" s="90">
        <v>0</v>
      </c>
      <c r="AY145" s="44">
        <v>107</v>
      </c>
      <c r="AZ145" s="45" t="s">
        <v>214</v>
      </c>
      <c r="BA145" s="44">
        <v>6010</v>
      </c>
      <c r="BB145" s="44">
        <v>2013</v>
      </c>
      <c r="BC145" s="90">
        <v>0</v>
      </c>
      <c r="BD145"/>
      <c r="BE145" s="83"/>
      <c r="BF145" s="83"/>
      <c r="BG145" s="85"/>
      <c r="BH145" s="83"/>
      <c r="BI145" s="84"/>
      <c r="BK145" s="46"/>
      <c r="BL145" s="46"/>
      <c r="BM145" s="46"/>
      <c r="BN145" s="46"/>
      <c r="BO145" s="46"/>
      <c r="BP145" s="46"/>
      <c r="BQ145" s="46"/>
      <c r="BR145" s="46"/>
      <c r="BS145" s="46"/>
      <c r="BT145" s="46"/>
      <c r="BU145" s="46"/>
      <c r="BV145" s="46"/>
      <c r="BW145" s="46"/>
      <c r="BX145" s="46"/>
      <c r="BY145" s="46"/>
      <c r="BZ145" s="46"/>
      <c r="CA145" s="46"/>
      <c r="CB145" s="46"/>
      <c r="CC145" s="46"/>
      <c r="CD145" s="46"/>
      <c r="CE145" s="46"/>
      <c r="CF145" s="46"/>
      <c r="CG145" s="46"/>
      <c r="CH145" s="46"/>
      <c r="CI145" s="46"/>
    </row>
    <row r="146" spans="1:87" x14ac:dyDescent="0.3">
      <c r="A146" s="44">
        <v>108</v>
      </c>
      <c r="B146" s="45" t="s">
        <v>221</v>
      </c>
      <c r="C146" s="44">
        <v>2013</v>
      </c>
      <c r="D146" s="78">
        <v>368.32</v>
      </c>
      <c r="E146" s="79">
        <v>29596218</v>
      </c>
      <c r="F146" s="79">
        <v>80509356</v>
      </c>
      <c r="G146" s="79">
        <v>110105574</v>
      </c>
      <c r="H146" s="79">
        <v>47696379</v>
      </c>
      <c r="I146" s="79">
        <v>2108931</v>
      </c>
      <c r="J146" s="79">
        <v>252461</v>
      </c>
      <c r="K146" s="79">
        <v>51828870</v>
      </c>
      <c r="L146" s="79">
        <v>58276704</v>
      </c>
      <c r="M146" s="79">
        <v>2000054</v>
      </c>
      <c r="N146" s="79">
        <v>0</v>
      </c>
      <c r="O146" s="79">
        <v>60276758</v>
      </c>
      <c r="P146" s="79">
        <v>22858845</v>
      </c>
      <c r="Q146" s="79">
        <v>4413597</v>
      </c>
      <c r="R146" s="79">
        <v>4808820</v>
      </c>
      <c r="S146" s="79">
        <v>13421049</v>
      </c>
      <c r="T146" s="79">
        <v>1284498</v>
      </c>
      <c r="U146" s="79">
        <v>5459916</v>
      </c>
      <c r="V146" s="79">
        <v>2695917</v>
      </c>
      <c r="W146" s="79">
        <v>630567</v>
      </c>
      <c r="X146" s="79">
        <v>589948</v>
      </c>
      <c r="Y146" s="79">
        <v>498735</v>
      </c>
      <c r="Z146" s="79">
        <v>328648</v>
      </c>
      <c r="AA146" s="79">
        <v>1771099</v>
      </c>
      <c r="AB146" s="79">
        <v>1176144</v>
      </c>
      <c r="AC146" s="79">
        <v>58166684</v>
      </c>
      <c r="AD146" s="79">
        <v>2110074</v>
      </c>
      <c r="AE146" s="79">
        <v>1537314</v>
      </c>
      <c r="AF146" s="79">
        <v>3647388</v>
      </c>
      <c r="AG146" s="79">
        <v>0</v>
      </c>
      <c r="AH146" s="79">
        <v>0</v>
      </c>
      <c r="AI146" s="79">
        <v>3647388</v>
      </c>
      <c r="AJ146" s="47"/>
      <c r="AK146" s="44">
        <v>108</v>
      </c>
      <c r="AL146" s="45" t="s">
        <v>221</v>
      </c>
      <c r="AM146" s="44">
        <v>2013</v>
      </c>
      <c r="AN146" s="90">
        <v>5633</v>
      </c>
      <c r="AO146" s="90">
        <v>15227</v>
      </c>
      <c r="AP146" s="90">
        <v>4557</v>
      </c>
      <c r="AQ146" s="90">
        <v>1.236</v>
      </c>
      <c r="AR146" s="90">
        <v>4093</v>
      </c>
      <c r="AS146" s="90">
        <v>1225</v>
      </c>
      <c r="AT146" s="90">
        <v>61</v>
      </c>
      <c r="AU146" s="90">
        <v>25</v>
      </c>
      <c r="AV146" s="90">
        <v>0</v>
      </c>
      <c r="AW146" s="90">
        <v>0</v>
      </c>
      <c r="AY146" s="44">
        <v>108</v>
      </c>
      <c r="AZ146" s="45" t="s">
        <v>221</v>
      </c>
      <c r="BA146" s="44">
        <v>6010</v>
      </c>
      <c r="BB146" s="44">
        <v>2013</v>
      </c>
      <c r="BC146" s="90">
        <v>1416</v>
      </c>
      <c r="BD146"/>
      <c r="BE146" s="83"/>
      <c r="BF146" s="83"/>
      <c r="BG146" s="85"/>
      <c r="BH146" s="83"/>
      <c r="BI146" s="84"/>
      <c r="BK146" s="46"/>
      <c r="BL146" s="46"/>
      <c r="BM146" s="46"/>
      <c r="BN146" s="46"/>
      <c r="BO146" s="46"/>
      <c r="BP146" s="46"/>
      <c r="BQ146" s="46"/>
      <c r="BR146" s="46"/>
      <c r="BS146" s="46"/>
      <c r="BT146" s="46"/>
      <c r="BU146" s="46"/>
      <c r="BV146" s="46"/>
      <c r="BW146" s="46"/>
      <c r="BX146" s="46"/>
      <c r="BY146" s="46"/>
      <c r="BZ146" s="46"/>
      <c r="CA146" s="46"/>
      <c r="CB146" s="46"/>
      <c r="CC146" s="46"/>
      <c r="CD146" s="46"/>
      <c r="CE146" s="46"/>
      <c r="CF146" s="46"/>
      <c r="CG146" s="46"/>
      <c r="CH146" s="46"/>
      <c r="CI146" s="46"/>
    </row>
    <row r="147" spans="1:87" x14ac:dyDescent="0.3">
      <c r="A147" s="44">
        <v>111</v>
      </c>
      <c r="B147" s="45" t="s">
        <v>280</v>
      </c>
      <c r="C147" s="44">
        <v>2013</v>
      </c>
      <c r="D147" s="78">
        <v>32.770000000000003</v>
      </c>
      <c r="E147" s="79">
        <v>370122</v>
      </c>
      <c r="F147" s="79">
        <v>3504931</v>
      </c>
      <c r="G147" s="79">
        <v>3875053</v>
      </c>
      <c r="H147" s="79">
        <v>-374052</v>
      </c>
      <c r="I147" s="79">
        <v>55380</v>
      </c>
      <c r="J147" s="79">
        <v>364860</v>
      </c>
      <c r="K147" s="79">
        <v>194178</v>
      </c>
      <c r="L147" s="79">
        <v>3680875</v>
      </c>
      <c r="M147" s="79">
        <v>234393</v>
      </c>
      <c r="N147" s="79">
        <v>603000</v>
      </c>
      <c r="O147" s="79">
        <v>4518268</v>
      </c>
      <c r="P147" s="79">
        <v>2479823</v>
      </c>
      <c r="Q147" s="79">
        <v>485645</v>
      </c>
      <c r="R147" s="79">
        <v>403671</v>
      </c>
      <c r="S147" s="79">
        <v>321777</v>
      </c>
      <c r="T147" s="79">
        <v>132290</v>
      </c>
      <c r="U147" s="79">
        <v>454519</v>
      </c>
      <c r="V147" s="79">
        <v>175640</v>
      </c>
      <c r="W147" s="79">
        <v>8335</v>
      </c>
      <c r="X147" s="79">
        <v>84098</v>
      </c>
      <c r="Y147" s="79">
        <v>20536</v>
      </c>
      <c r="Z147" s="79">
        <v>15887</v>
      </c>
      <c r="AA147" s="79">
        <v>147990</v>
      </c>
      <c r="AB147" s="79">
        <v>293351</v>
      </c>
      <c r="AC147" s="79">
        <v>4875572</v>
      </c>
      <c r="AD147" s="79">
        <v>-357304</v>
      </c>
      <c r="AE147" s="79">
        <v>0</v>
      </c>
      <c r="AF147" s="79">
        <v>-357304</v>
      </c>
      <c r="AG147" s="79">
        <v>0</v>
      </c>
      <c r="AH147" s="79">
        <v>0</v>
      </c>
      <c r="AI147" s="79">
        <v>-357304</v>
      </c>
      <c r="AJ147" s="47"/>
      <c r="AK147" s="44">
        <v>111</v>
      </c>
      <c r="AL147" s="45" t="s">
        <v>280</v>
      </c>
      <c r="AM147" s="44">
        <v>2013</v>
      </c>
      <c r="AN147" s="90">
        <v>318</v>
      </c>
      <c r="AO147" s="90">
        <v>1161</v>
      </c>
      <c r="AP147" s="90">
        <v>481</v>
      </c>
      <c r="AQ147" s="90">
        <v>0.66020000000000001</v>
      </c>
      <c r="AR147" s="90">
        <v>82</v>
      </c>
      <c r="AS147" s="90">
        <v>34</v>
      </c>
      <c r="AT147" s="90">
        <v>20</v>
      </c>
      <c r="AU147" s="90">
        <v>8</v>
      </c>
      <c r="AV147" s="90">
        <v>0</v>
      </c>
      <c r="AW147" s="90">
        <v>0</v>
      </c>
      <c r="AY147" s="44">
        <v>111</v>
      </c>
      <c r="AZ147" s="45" t="s">
        <v>280</v>
      </c>
      <c r="BA147" s="44">
        <v>6010</v>
      </c>
      <c r="BB147" s="44">
        <v>2013</v>
      </c>
      <c r="BC147" s="90">
        <v>0</v>
      </c>
      <c r="BD147"/>
      <c r="BE147" s="83"/>
      <c r="BF147" s="83"/>
      <c r="BG147" s="85"/>
      <c r="BH147" s="83"/>
      <c r="BI147" s="84"/>
      <c r="BK147" s="46"/>
      <c r="BL147" s="46"/>
      <c r="BM147" s="46"/>
      <c r="BN147" s="46"/>
      <c r="BO147" s="46"/>
      <c r="BP147" s="46"/>
      <c r="BQ147" s="46"/>
      <c r="BR147" s="46"/>
      <c r="BS147" s="46"/>
      <c r="BT147" s="46"/>
      <c r="BU147" s="46"/>
      <c r="BV147" s="46"/>
      <c r="BW147" s="46"/>
      <c r="BX147" s="46"/>
      <c r="BY147" s="46"/>
      <c r="BZ147" s="46"/>
      <c r="CA147" s="46"/>
      <c r="CB147" s="46"/>
      <c r="CC147" s="46"/>
      <c r="CD147" s="46"/>
      <c r="CE147" s="46"/>
      <c r="CF147" s="46"/>
      <c r="CG147" s="46"/>
      <c r="CH147" s="46"/>
      <c r="CI147" s="46"/>
    </row>
    <row r="148" spans="1:87" x14ac:dyDescent="0.3">
      <c r="A148" s="44">
        <v>125</v>
      </c>
      <c r="B148" s="45" t="s">
        <v>216</v>
      </c>
      <c r="C148" s="44">
        <v>2013</v>
      </c>
      <c r="D148" s="78"/>
      <c r="E148" s="79"/>
      <c r="F148" s="79"/>
      <c r="G148" s="79"/>
      <c r="H148" s="79"/>
      <c r="I148" s="79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79"/>
      <c r="U148" s="79"/>
      <c r="V148" s="79"/>
      <c r="W148" s="79"/>
      <c r="X148" s="79"/>
      <c r="Y148" s="79"/>
      <c r="Z148" s="79"/>
      <c r="AA148" s="79"/>
      <c r="AB148" s="79"/>
      <c r="AC148" s="79"/>
      <c r="AD148" s="79"/>
      <c r="AE148" s="79"/>
      <c r="AF148" s="79"/>
      <c r="AG148" s="79"/>
      <c r="AH148" s="79"/>
      <c r="AI148" s="79"/>
      <c r="AJ148" s="47"/>
      <c r="AK148" s="44">
        <v>125</v>
      </c>
      <c r="AL148" s="45" t="s">
        <v>216</v>
      </c>
      <c r="AM148" s="44"/>
      <c r="AN148" s="90"/>
      <c r="AO148" s="90"/>
      <c r="AP148" s="90"/>
      <c r="AQ148" s="90"/>
      <c r="AR148" s="90"/>
      <c r="AS148" s="90"/>
      <c r="AT148" s="90"/>
      <c r="AU148" s="90"/>
      <c r="AV148" s="90"/>
      <c r="AW148" s="90"/>
      <c r="AY148" s="44">
        <v>125</v>
      </c>
      <c r="AZ148" s="45" t="s">
        <v>216</v>
      </c>
      <c r="BA148" s="44">
        <v>6010</v>
      </c>
      <c r="BB148" s="44">
        <v>2013</v>
      </c>
      <c r="BC148" s="90"/>
      <c r="BD148"/>
      <c r="BE148" s="83"/>
      <c r="BF148" s="83"/>
      <c r="BG148" s="85"/>
      <c r="BH148" s="83"/>
      <c r="BI148" s="84"/>
      <c r="BK148" s="46"/>
      <c r="BL148" s="46"/>
      <c r="BM148" s="46"/>
      <c r="BN148" s="46"/>
      <c r="BO148" s="46"/>
      <c r="BP148" s="46"/>
      <c r="BQ148" s="46"/>
      <c r="BR148" s="46"/>
      <c r="BS148" s="46"/>
      <c r="BT148" s="46"/>
      <c r="BU148" s="46"/>
      <c r="BV148" s="46"/>
      <c r="BW148" s="46"/>
      <c r="BX148" s="46"/>
      <c r="BY148" s="46"/>
      <c r="BZ148" s="46"/>
      <c r="CA148" s="46"/>
      <c r="CB148" s="46"/>
      <c r="CC148" s="46"/>
      <c r="CD148" s="46"/>
      <c r="CE148" s="46"/>
      <c r="CF148" s="46"/>
      <c r="CG148" s="46"/>
      <c r="CH148" s="46"/>
      <c r="CI148" s="46"/>
    </row>
    <row r="149" spans="1:87" x14ac:dyDescent="0.3">
      <c r="A149" s="44">
        <v>126</v>
      </c>
      <c r="B149" s="45" t="s">
        <v>235</v>
      </c>
      <c r="C149" s="44">
        <v>2013</v>
      </c>
      <c r="D149" s="78">
        <v>1200.81</v>
      </c>
      <c r="E149" s="79">
        <v>144081529</v>
      </c>
      <c r="F149" s="79">
        <v>172851380</v>
      </c>
      <c r="G149" s="79">
        <v>316932909</v>
      </c>
      <c r="H149" s="79">
        <v>201168859</v>
      </c>
      <c r="I149" s="79">
        <v>7784810</v>
      </c>
      <c r="J149" s="79">
        <v>3126078</v>
      </c>
      <c r="K149" s="79">
        <v>227189821</v>
      </c>
      <c r="L149" s="79">
        <v>89743088</v>
      </c>
      <c r="M149" s="79">
        <v>5208893</v>
      </c>
      <c r="N149" s="79">
        <v>0</v>
      </c>
      <c r="O149" s="79">
        <v>94951981</v>
      </c>
      <c r="P149" s="79">
        <v>44270172</v>
      </c>
      <c r="Q149" s="79">
        <v>15184432</v>
      </c>
      <c r="R149" s="79">
        <v>7508950</v>
      </c>
      <c r="S149" s="79">
        <v>13017802</v>
      </c>
      <c r="T149" s="79">
        <v>1101847</v>
      </c>
      <c r="U149" s="79">
        <v>7587199</v>
      </c>
      <c r="V149" s="79">
        <v>5202215</v>
      </c>
      <c r="W149" s="79">
        <v>1377701</v>
      </c>
      <c r="X149" s="79">
        <v>1242967</v>
      </c>
      <c r="Y149" s="79">
        <v>3672535</v>
      </c>
      <c r="Z149" s="79">
        <v>3512210</v>
      </c>
      <c r="AA149" s="79">
        <v>15110074</v>
      </c>
      <c r="AB149" s="79">
        <v>740545</v>
      </c>
      <c r="AC149" s="79">
        <v>104418575</v>
      </c>
      <c r="AD149" s="79">
        <v>-9466594</v>
      </c>
      <c r="AE149" s="79">
        <v>762392</v>
      </c>
      <c r="AF149" s="79">
        <v>-8704202</v>
      </c>
      <c r="AG149" s="79">
        <v>0</v>
      </c>
      <c r="AH149" s="79">
        <v>0</v>
      </c>
      <c r="AI149" s="79">
        <v>-8704202</v>
      </c>
      <c r="AJ149" s="47"/>
      <c r="AK149" s="44">
        <v>126</v>
      </c>
      <c r="AL149" s="45" t="s">
        <v>235</v>
      </c>
      <c r="AM149" s="44">
        <v>2013</v>
      </c>
      <c r="AN149" s="90">
        <v>9121</v>
      </c>
      <c r="AO149" s="90">
        <v>46375</v>
      </c>
      <c r="AP149" s="90">
        <v>8517</v>
      </c>
      <c r="AQ149" s="90">
        <v>0.84019999999999995</v>
      </c>
      <c r="AR149" s="90">
        <v>20494</v>
      </c>
      <c r="AS149" s="90">
        <v>3764</v>
      </c>
      <c r="AT149" s="90">
        <v>269</v>
      </c>
      <c r="AU149" s="90">
        <v>216</v>
      </c>
      <c r="AV149" s="90">
        <v>19</v>
      </c>
      <c r="AW149" s="90">
        <v>36</v>
      </c>
      <c r="AY149" s="44">
        <v>126</v>
      </c>
      <c r="AZ149" s="45" t="s">
        <v>235</v>
      </c>
      <c r="BA149" s="44">
        <v>6010</v>
      </c>
      <c r="BB149" s="44">
        <v>2013</v>
      </c>
      <c r="BC149" s="90">
        <v>7737</v>
      </c>
      <c r="BD149"/>
      <c r="BE149" s="83"/>
      <c r="BF149" s="83"/>
      <c r="BG149" s="85"/>
      <c r="BH149" s="83"/>
      <c r="BI149" s="84"/>
      <c r="BK149" s="46"/>
      <c r="BL149" s="46"/>
      <c r="BM149" s="46"/>
      <c r="BN149" s="46"/>
      <c r="BO149" s="46"/>
      <c r="BP149" s="46"/>
      <c r="BQ149" s="46"/>
      <c r="BR149" s="46"/>
      <c r="BS149" s="46"/>
      <c r="BT149" s="46"/>
      <c r="BU149" s="46"/>
      <c r="BV149" s="46"/>
      <c r="BW149" s="46"/>
      <c r="BX149" s="46"/>
      <c r="BY149" s="46"/>
      <c r="BZ149" s="46"/>
      <c r="CA149" s="46"/>
      <c r="CB149" s="46"/>
      <c r="CC149" s="46"/>
      <c r="CD149" s="46"/>
      <c r="CE149" s="46"/>
      <c r="CF149" s="46"/>
      <c r="CG149" s="46"/>
      <c r="CH149" s="46"/>
      <c r="CI149" s="46"/>
    </row>
    <row r="150" spans="1:87" x14ac:dyDescent="0.3">
      <c r="A150" s="44">
        <v>128</v>
      </c>
      <c r="B150" s="45" t="s">
        <v>240</v>
      </c>
      <c r="C150" s="44">
        <v>2013</v>
      </c>
      <c r="D150" s="78">
        <v>4569.26</v>
      </c>
      <c r="E150" s="79">
        <v>1041274298</v>
      </c>
      <c r="F150" s="79">
        <v>724291179</v>
      </c>
      <c r="G150" s="79">
        <v>1765565477</v>
      </c>
      <c r="H150" s="79">
        <v>800101168</v>
      </c>
      <c r="I150" s="79">
        <v>48925455</v>
      </c>
      <c r="J150" s="79">
        <v>17596680</v>
      </c>
      <c r="K150" s="79">
        <v>879910462</v>
      </c>
      <c r="L150" s="79">
        <v>885655015</v>
      </c>
      <c r="M150" s="79">
        <v>28631113</v>
      </c>
      <c r="N150" s="79">
        <v>6418723</v>
      </c>
      <c r="O150" s="79">
        <v>920704851</v>
      </c>
      <c r="P150" s="79">
        <v>328392878</v>
      </c>
      <c r="Q150" s="79">
        <v>109587568</v>
      </c>
      <c r="R150" s="79">
        <v>49684074</v>
      </c>
      <c r="S150" s="79">
        <v>178268205</v>
      </c>
      <c r="T150" s="79">
        <v>6048180</v>
      </c>
      <c r="U150" s="79">
        <v>145759088</v>
      </c>
      <c r="V150" s="79">
        <v>51801048</v>
      </c>
      <c r="W150" s="79">
        <v>7770199</v>
      </c>
      <c r="X150" s="79">
        <v>4540772</v>
      </c>
      <c r="Y150" s="79">
        <v>350333</v>
      </c>
      <c r="Z150" s="79">
        <v>10443755</v>
      </c>
      <c r="AA150" s="79">
        <v>13287159</v>
      </c>
      <c r="AB150" s="79">
        <v>3623773</v>
      </c>
      <c r="AC150" s="79">
        <v>896269873</v>
      </c>
      <c r="AD150" s="79">
        <v>24434978</v>
      </c>
      <c r="AE150" s="79">
        <v>-18637042</v>
      </c>
      <c r="AF150" s="79">
        <v>5797936</v>
      </c>
      <c r="AG150" s="79">
        <v>0</v>
      </c>
      <c r="AH150" s="79">
        <v>0</v>
      </c>
      <c r="AI150" s="79">
        <v>5797936</v>
      </c>
      <c r="AJ150" s="47"/>
      <c r="AK150" s="44">
        <v>128</v>
      </c>
      <c r="AL150" s="45" t="s">
        <v>240</v>
      </c>
      <c r="AM150" s="44">
        <v>2013</v>
      </c>
      <c r="AN150" s="90">
        <v>51747</v>
      </c>
      <c r="AO150" s="90">
        <v>208331</v>
      </c>
      <c r="AP150" s="90">
        <v>30059</v>
      </c>
      <c r="AQ150" s="90">
        <v>1.5462</v>
      </c>
      <c r="AR150" s="90">
        <v>122867</v>
      </c>
      <c r="AS150" s="90">
        <v>17728</v>
      </c>
      <c r="AT150" s="90">
        <v>450</v>
      </c>
      <c r="AU150" s="90">
        <v>432</v>
      </c>
      <c r="AV150" s="90">
        <v>0</v>
      </c>
      <c r="AW150" s="90">
        <v>0</v>
      </c>
      <c r="AY150" s="44">
        <v>128</v>
      </c>
      <c r="AZ150" s="45" t="s">
        <v>240</v>
      </c>
      <c r="BA150" s="44">
        <v>6010</v>
      </c>
      <c r="BB150" s="44">
        <v>2013</v>
      </c>
      <c r="BC150" s="90">
        <v>34258</v>
      </c>
      <c r="BD150"/>
      <c r="BE150" s="83"/>
      <c r="BF150" s="83"/>
      <c r="BG150" s="85"/>
      <c r="BH150" s="83"/>
      <c r="BI150" s="84"/>
      <c r="BK150" s="46"/>
      <c r="BL150" s="46"/>
      <c r="BM150" s="46"/>
      <c r="BN150" s="46"/>
      <c r="BO150" s="46"/>
      <c r="BP150" s="46"/>
      <c r="BQ150" s="46"/>
      <c r="BR150" s="46"/>
      <c r="BS150" s="46"/>
      <c r="BT150" s="46"/>
      <c r="BU150" s="46"/>
      <c r="BV150" s="46"/>
      <c r="BW150" s="46"/>
      <c r="BX150" s="46"/>
      <c r="BY150" s="46"/>
      <c r="BZ150" s="46"/>
      <c r="CA150" s="46"/>
      <c r="CB150" s="46"/>
      <c r="CC150" s="46"/>
      <c r="CD150" s="46"/>
      <c r="CE150" s="46"/>
      <c r="CF150" s="46"/>
      <c r="CG150" s="46"/>
      <c r="CH150" s="46"/>
      <c r="CI150" s="46"/>
    </row>
    <row r="151" spans="1:87" x14ac:dyDescent="0.3">
      <c r="A151" s="44">
        <v>129</v>
      </c>
      <c r="B151" s="45" t="s">
        <v>247</v>
      </c>
      <c r="C151" s="44">
        <v>2013</v>
      </c>
      <c r="D151" s="78"/>
      <c r="E151" s="79"/>
      <c r="F151" s="79"/>
      <c r="G151" s="79"/>
      <c r="H151" s="79"/>
      <c r="I151" s="79"/>
      <c r="J151" s="79"/>
      <c r="K151" s="79"/>
      <c r="L151" s="79"/>
      <c r="M151" s="79"/>
      <c r="N151" s="79"/>
      <c r="O151" s="79"/>
      <c r="P151" s="79"/>
      <c r="Q151" s="79"/>
      <c r="R151" s="79"/>
      <c r="S151" s="79"/>
      <c r="T151" s="79"/>
      <c r="U151" s="79"/>
      <c r="V151" s="79"/>
      <c r="W151" s="79"/>
      <c r="X151" s="79"/>
      <c r="Y151" s="79"/>
      <c r="Z151" s="79"/>
      <c r="AA151" s="79"/>
      <c r="AB151" s="79"/>
      <c r="AC151" s="79"/>
      <c r="AD151" s="79"/>
      <c r="AE151" s="79"/>
      <c r="AF151" s="79"/>
      <c r="AG151" s="79"/>
      <c r="AH151" s="79"/>
      <c r="AI151" s="79"/>
      <c r="AJ151" s="47"/>
      <c r="AK151" s="44">
        <v>129</v>
      </c>
      <c r="AL151" s="45" t="s">
        <v>247</v>
      </c>
      <c r="AM151" s="44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Y151" s="44">
        <v>129</v>
      </c>
      <c r="AZ151" s="45" t="s">
        <v>247</v>
      </c>
      <c r="BA151" s="44">
        <v>6010</v>
      </c>
      <c r="BB151" s="44">
        <v>2013</v>
      </c>
      <c r="BC151" s="90"/>
      <c r="BD151"/>
      <c r="BE151" s="83"/>
      <c r="BF151" s="83"/>
      <c r="BG151" s="85"/>
      <c r="BH151" s="83"/>
      <c r="BI151" s="84"/>
      <c r="BK151" s="46"/>
      <c r="BL151" s="46"/>
      <c r="BM151" s="46"/>
      <c r="BN151" s="46"/>
      <c r="BO151" s="46"/>
      <c r="BP151" s="46"/>
      <c r="BQ151" s="46"/>
      <c r="BR151" s="46"/>
      <c r="BS151" s="46"/>
      <c r="BT151" s="46"/>
      <c r="BU151" s="46"/>
      <c r="BV151" s="46"/>
      <c r="BW151" s="46"/>
      <c r="BX151" s="46"/>
      <c r="BY151" s="46"/>
      <c r="BZ151" s="46"/>
      <c r="CA151" s="46"/>
      <c r="CB151" s="46"/>
      <c r="CC151" s="46"/>
      <c r="CD151" s="46"/>
      <c r="CE151" s="46"/>
      <c r="CF151" s="46"/>
      <c r="CG151" s="46"/>
      <c r="CH151" s="46"/>
      <c r="CI151" s="46"/>
    </row>
    <row r="152" spans="1:87" x14ac:dyDescent="0.3">
      <c r="A152" s="44">
        <v>130</v>
      </c>
      <c r="B152" s="45" t="s">
        <v>260</v>
      </c>
      <c r="C152" s="44">
        <v>2013</v>
      </c>
      <c r="D152" s="78">
        <v>1615.56</v>
      </c>
      <c r="E152" s="79">
        <v>402187615</v>
      </c>
      <c r="F152" s="79">
        <v>442236166</v>
      </c>
      <c r="G152" s="79">
        <v>844423781</v>
      </c>
      <c r="H152" s="79">
        <v>532249499</v>
      </c>
      <c r="I152" s="79">
        <v>16575074</v>
      </c>
      <c r="J152" s="79">
        <v>2898352</v>
      </c>
      <c r="K152" s="79">
        <v>568648869</v>
      </c>
      <c r="L152" s="79">
        <v>275774912</v>
      </c>
      <c r="M152" s="79">
        <v>18434457</v>
      </c>
      <c r="N152" s="79">
        <v>0</v>
      </c>
      <c r="O152" s="79">
        <v>294209369</v>
      </c>
      <c r="P152" s="79">
        <v>110006595</v>
      </c>
      <c r="Q152" s="79">
        <v>30030083</v>
      </c>
      <c r="R152" s="79">
        <v>13325479</v>
      </c>
      <c r="S152" s="79">
        <v>43374091</v>
      </c>
      <c r="T152" s="79">
        <v>3340752</v>
      </c>
      <c r="U152" s="79">
        <v>41513825</v>
      </c>
      <c r="V152" s="79">
        <v>18754294</v>
      </c>
      <c r="W152" s="79">
        <v>8181460</v>
      </c>
      <c r="X152" s="79">
        <v>465638</v>
      </c>
      <c r="Y152" s="79">
        <v>7218931</v>
      </c>
      <c r="Z152" s="79">
        <v>4668419</v>
      </c>
      <c r="AA152" s="79">
        <v>16925944</v>
      </c>
      <c r="AB152" s="79">
        <v>2725140</v>
      </c>
      <c r="AC152" s="79">
        <v>283604707</v>
      </c>
      <c r="AD152" s="79">
        <v>10604662</v>
      </c>
      <c r="AE152" s="79">
        <v>-1320496</v>
      </c>
      <c r="AF152" s="79">
        <v>9284166</v>
      </c>
      <c r="AG152" s="79">
        <v>0</v>
      </c>
      <c r="AH152" s="79">
        <v>0</v>
      </c>
      <c r="AI152" s="79">
        <v>9284166</v>
      </c>
      <c r="AJ152" s="47"/>
      <c r="AK152" s="44">
        <v>130</v>
      </c>
      <c r="AL152" s="45" t="s">
        <v>260</v>
      </c>
      <c r="AM152" s="44">
        <v>2013</v>
      </c>
      <c r="AN152" s="90">
        <v>23935</v>
      </c>
      <c r="AO152" s="90">
        <v>93081</v>
      </c>
      <c r="AP152" s="90">
        <v>20941</v>
      </c>
      <c r="AQ152" s="90">
        <v>1.0108999999999999</v>
      </c>
      <c r="AR152" s="90">
        <v>44333</v>
      </c>
      <c r="AS152" s="90">
        <v>9974</v>
      </c>
      <c r="AT152" s="90">
        <v>281</v>
      </c>
      <c r="AU152" s="90">
        <v>229</v>
      </c>
      <c r="AV152" s="90">
        <v>0</v>
      </c>
      <c r="AW152" s="90">
        <v>0</v>
      </c>
      <c r="AY152" s="44">
        <v>130</v>
      </c>
      <c r="AZ152" s="45" t="s">
        <v>260</v>
      </c>
      <c r="BA152" s="44">
        <v>6010</v>
      </c>
      <c r="BB152" s="44">
        <v>2013</v>
      </c>
      <c r="BC152" s="90">
        <v>3405</v>
      </c>
      <c r="BD152"/>
      <c r="BE152" s="83"/>
      <c r="BF152" s="83"/>
      <c r="BG152" s="85"/>
      <c r="BH152" s="83"/>
      <c r="BI152" s="84"/>
      <c r="BK152" s="46"/>
      <c r="BL152" s="46"/>
      <c r="BM152" s="46"/>
      <c r="BN152" s="46"/>
      <c r="BO152" s="46"/>
      <c r="BP152" s="46"/>
      <c r="BQ152" s="46"/>
      <c r="BR152" s="46"/>
      <c r="BS152" s="46"/>
      <c r="BT152" s="46"/>
      <c r="BU152" s="46"/>
      <c r="BV152" s="46"/>
      <c r="BW152" s="46"/>
      <c r="BX152" s="46"/>
      <c r="BY152" s="46"/>
      <c r="BZ152" s="46"/>
      <c r="CA152" s="46"/>
      <c r="CB152" s="46"/>
      <c r="CC152" s="46"/>
      <c r="CD152" s="46"/>
      <c r="CE152" s="46"/>
      <c r="CF152" s="46"/>
      <c r="CG152" s="46"/>
      <c r="CH152" s="46"/>
      <c r="CI152" s="46"/>
    </row>
    <row r="153" spans="1:87" x14ac:dyDescent="0.3">
      <c r="A153" s="44">
        <v>131</v>
      </c>
      <c r="B153" s="45" t="s">
        <v>217</v>
      </c>
      <c r="C153" s="44">
        <v>2013</v>
      </c>
      <c r="D153" s="78">
        <v>2112.7800000000002</v>
      </c>
      <c r="E153" s="79">
        <v>619943994</v>
      </c>
      <c r="F153" s="79">
        <v>506869505</v>
      </c>
      <c r="G153" s="79">
        <v>1126813499</v>
      </c>
      <c r="H153" s="79">
        <v>677388442</v>
      </c>
      <c r="I153" s="79">
        <v>21743087</v>
      </c>
      <c r="J153" s="79">
        <v>309972</v>
      </c>
      <c r="K153" s="79">
        <v>714059274</v>
      </c>
      <c r="L153" s="79">
        <v>412754225</v>
      </c>
      <c r="M153" s="79">
        <v>10108779</v>
      </c>
      <c r="N153" s="79">
        <v>0</v>
      </c>
      <c r="O153" s="79">
        <v>422863004</v>
      </c>
      <c r="P153" s="79">
        <v>176239585</v>
      </c>
      <c r="Q153" s="79">
        <v>45776275</v>
      </c>
      <c r="R153" s="79">
        <v>11472994</v>
      </c>
      <c r="S153" s="79">
        <v>70502758</v>
      </c>
      <c r="T153" s="79">
        <v>4064730</v>
      </c>
      <c r="U153" s="79">
        <v>34025969</v>
      </c>
      <c r="V153" s="79">
        <v>28524847</v>
      </c>
      <c r="W153" s="79">
        <v>10923421</v>
      </c>
      <c r="X153" s="79">
        <v>4100886</v>
      </c>
      <c r="Y153" s="79">
        <v>15002634</v>
      </c>
      <c r="Z153" s="79">
        <v>9729607</v>
      </c>
      <c r="AA153" s="79">
        <v>14617773</v>
      </c>
      <c r="AB153" s="79">
        <v>6652194</v>
      </c>
      <c r="AC153" s="79">
        <v>417015900</v>
      </c>
      <c r="AD153" s="79">
        <v>5847104</v>
      </c>
      <c r="AE153" s="79">
        <v>26863115</v>
      </c>
      <c r="AF153" s="79">
        <v>32710219</v>
      </c>
      <c r="AG153" s="79">
        <v>0</v>
      </c>
      <c r="AH153" s="79">
        <v>0</v>
      </c>
      <c r="AI153" s="79">
        <v>32710219</v>
      </c>
      <c r="AJ153" s="47"/>
      <c r="AK153" s="44">
        <v>131</v>
      </c>
      <c r="AL153" s="45" t="s">
        <v>217</v>
      </c>
      <c r="AM153" s="44">
        <v>2013</v>
      </c>
      <c r="AN153" s="90">
        <v>36167</v>
      </c>
      <c r="AO153" s="90">
        <v>113809</v>
      </c>
      <c r="AP153" s="90">
        <v>32886</v>
      </c>
      <c r="AQ153" s="90">
        <v>0.91949999999999998</v>
      </c>
      <c r="AR153" s="90">
        <v>62615</v>
      </c>
      <c r="AS153" s="90">
        <v>18093</v>
      </c>
      <c r="AT153" s="90">
        <v>337</v>
      </c>
      <c r="AU153" s="90">
        <v>297</v>
      </c>
      <c r="AV153" s="90">
        <v>0</v>
      </c>
      <c r="AW153" s="90">
        <v>0</v>
      </c>
      <c r="AY153" s="44">
        <v>131</v>
      </c>
      <c r="AZ153" s="45" t="s">
        <v>217</v>
      </c>
      <c r="BA153" s="44">
        <v>6010</v>
      </c>
      <c r="BB153" s="44">
        <v>2013</v>
      </c>
      <c r="BC153" s="90">
        <v>9430</v>
      </c>
      <c r="BD153"/>
      <c r="BE153" s="83"/>
      <c r="BF153" s="83"/>
      <c r="BG153" s="85"/>
      <c r="BH153" s="83"/>
      <c r="BI153" s="84"/>
      <c r="BK153" s="46"/>
      <c r="BL153" s="46"/>
      <c r="BM153" s="46"/>
      <c r="BN153" s="46"/>
      <c r="BO153" s="46"/>
      <c r="BP153" s="46"/>
      <c r="BQ153" s="46"/>
      <c r="BR153" s="46"/>
      <c r="BS153" s="46"/>
      <c r="BT153" s="46"/>
      <c r="BU153" s="46"/>
      <c r="BV153" s="46"/>
      <c r="BW153" s="46"/>
      <c r="BX153" s="46"/>
      <c r="BY153" s="46"/>
      <c r="BZ153" s="46"/>
      <c r="CA153" s="46"/>
      <c r="CB153" s="46"/>
      <c r="CC153" s="46"/>
      <c r="CD153" s="46"/>
      <c r="CE153" s="46"/>
      <c r="CF153" s="46"/>
      <c r="CG153" s="46"/>
      <c r="CH153" s="46"/>
      <c r="CI153" s="46"/>
    </row>
    <row r="154" spans="1:87" x14ac:dyDescent="0.3">
      <c r="A154" s="44">
        <v>132</v>
      </c>
      <c r="B154" s="45" t="s">
        <v>281</v>
      </c>
      <c r="C154" s="44">
        <v>2013</v>
      </c>
      <c r="D154" s="78">
        <v>778.47</v>
      </c>
      <c r="E154" s="79">
        <v>313402664</v>
      </c>
      <c r="F154" s="79">
        <v>298289201</v>
      </c>
      <c r="G154" s="79">
        <v>611691865</v>
      </c>
      <c r="H154" s="79">
        <v>423416173</v>
      </c>
      <c r="I154" s="79">
        <v>24011304</v>
      </c>
      <c r="J154" s="79">
        <v>2962730</v>
      </c>
      <c r="K154" s="79">
        <v>493978915</v>
      </c>
      <c r="L154" s="79">
        <v>117712950</v>
      </c>
      <c r="M154" s="79">
        <v>3748055</v>
      </c>
      <c r="N154" s="79">
        <v>0</v>
      </c>
      <c r="O154" s="79">
        <v>121461005</v>
      </c>
      <c r="P154" s="79">
        <v>51658158</v>
      </c>
      <c r="Q154" s="79">
        <v>13815201</v>
      </c>
      <c r="R154" s="79">
        <v>3926734</v>
      </c>
      <c r="S154" s="79">
        <v>20195069</v>
      </c>
      <c r="T154" s="79">
        <v>920734</v>
      </c>
      <c r="U154" s="79">
        <v>16404723</v>
      </c>
      <c r="V154" s="79">
        <v>3366025</v>
      </c>
      <c r="W154" s="79">
        <v>2278602</v>
      </c>
      <c r="X154" s="79">
        <v>1251449</v>
      </c>
      <c r="Y154" s="79">
        <v>4443666</v>
      </c>
      <c r="Z154" s="79">
        <v>-68556</v>
      </c>
      <c r="AA154" s="79">
        <v>43588708</v>
      </c>
      <c r="AB154" s="79">
        <v>2041875</v>
      </c>
      <c r="AC154" s="79">
        <v>120233680</v>
      </c>
      <c r="AD154" s="79">
        <v>1227325</v>
      </c>
      <c r="AE154" s="79">
        <v>5374169</v>
      </c>
      <c r="AF154" s="79">
        <v>6601494</v>
      </c>
      <c r="AG154" s="79">
        <v>0</v>
      </c>
      <c r="AH154" s="79">
        <v>0</v>
      </c>
      <c r="AI154" s="79">
        <v>6601494</v>
      </c>
      <c r="AJ154" s="47"/>
      <c r="AK154" s="44">
        <v>132</v>
      </c>
      <c r="AL154" s="45" t="s">
        <v>281</v>
      </c>
      <c r="AM154" s="44">
        <v>2013</v>
      </c>
      <c r="AN154" s="90">
        <v>11781</v>
      </c>
      <c r="AO154" s="90">
        <v>56082</v>
      </c>
      <c r="AP154" s="90">
        <v>13731</v>
      </c>
      <c r="AQ154" s="90">
        <v>0.85799999999999998</v>
      </c>
      <c r="AR154" s="90">
        <v>28734</v>
      </c>
      <c r="AS154" s="90">
        <v>7035</v>
      </c>
      <c r="AT154" s="90">
        <v>106</v>
      </c>
      <c r="AU154" s="90">
        <v>106</v>
      </c>
      <c r="AV154" s="90">
        <v>0</v>
      </c>
      <c r="AW154" s="90">
        <v>0</v>
      </c>
      <c r="AY154" s="44">
        <v>132</v>
      </c>
      <c r="AZ154" s="45" t="s">
        <v>281</v>
      </c>
      <c r="BA154" s="44">
        <v>6010</v>
      </c>
      <c r="BB154" s="44">
        <v>2013</v>
      </c>
      <c r="BC154" s="90">
        <v>2559</v>
      </c>
      <c r="BD154"/>
      <c r="BE154" s="83"/>
      <c r="BF154" s="83"/>
      <c r="BG154" s="85"/>
      <c r="BH154" s="83"/>
      <c r="BI154" s="84"/>
      <c r="BK154" s="46"/>
      <c r="BL154" s="46"/>
      <c r="BM154" s="46"/>
      <c r="BN154" s="46"/>
      <c r="BO154" s="46"/>
      <c r="BP154" s="46"/>
      <c r="BQ154" s="46"/>
      <c r="BR154" s="46"/>
      <c r="BS154" s="46"/>
      <c r="BT154" s="46"/>
      <c r="BU154" s="46"/>
      <c r="BV154" s="46"/>
      <c r="BW154" s="46"/>
      <c r="BX154" s="46"/>
      <c r="BY154" s="46"/>
      <c r="BZ154" s="46"/>
      <c r="CA154" s="46"/>
      <c r="CB154" s="46"/>
      <c r="CC154" s="46"/>
      <c r="CD154" s="46"/>
      <c r="CE154" s="46"/>
      <c r="CF154" s="46"/>
      <c r="CG154" s="46"/>
      <c r="CH154" s="46"/>
      <c r="CI154" s="46"/>
    </row>
    <row r="155" spans="1:87" x14ac:dyDescent="0.3">
      <c r="A155" s="44">
        <v>134</v>
      </c>
      <c r="B155" s="45" t="s">
        <v>207</v>
      </c>
      <c r="C155" s="44">
        <v>2013</v>
      </c>
      <c r="D155" s="78">
        <v>523.1</v>
      </c>
      <c r="E155" s="79">
        <v>61635410</v>
      </c>
      <c r="F155" s="79">
        <v>129375723</v>
      </c>
      <c r="G155" s="79">
        <v>191011133</v>
      </c>
      <c r="H155" s="79">
        <v>106199903</v>
      </c>
      <c r="I155" s="79">
        <v>1597244</v>
      </c>
      <c r="J155" s="79">
        <v>0</v>
      </c>
      <c r="K155" s="79">
        <v>111731722</v>
      </c>
      <c r="L155" s="79">
        <v>79279411</v>
      </c>
      <c r="M155" s="79">
        <v>1838289</v>
      </c>
      <c r="N155" s="79">
        <v>3091983</v>
      </c>
      <c r="O155" s="79">
        <v>84209683</v>
      </c>
      <c r="P155" s="79">
        <v>36663342</v>
      </c>
      <c r="Q155" s="79">
        <v>9083167</v>
      </c>
      <c r="R155" s="79">
        <v>6484665</v>
      </c>
      <c r="S155" s="79">
        <v>14505052</v>
      </c>
      <c r="T155" s="79">
        <v>910155</v>
      </c>
      <c r="U155" s="79">
        <v>6786752</v>
      </c>
      <c r="V155" s="79">
        <v>4181599</v>
      </c>
      <c r="W155" s="79">
        <v>844020</v>
      </c>
      <c r="X155" s="79">
        <v>875847</v>
      </c>
      <c r="Y155" s="79">
        <v>650694</v>
      </c>
      <c r="Z155" s="79">
        <v>0</v>
      </c>
      <c r="AA155" s="79">
        <v>3934575</v>
      </c>
      <c r="AB155" s="79">
        <v>654068</v>
      </c>
      <c r="AC155" s="79">
        <v>81639361</v>
      </c>
      <c r="AD155" s="79">
        <v>2570322</v>
      </c>
      <c r="AE155" s="79">
        <v>1448558</v>
      </c>
      <c r="AF155" s="79">
        <v>4018880</v>
      </c>
      <c r="AG155" s="79">
        <v>0</v>
      </c>
      <c r="AH155" s="79">
        <v>0</v>
      </c>
      <c r="AI155" s="79">
        <v>4018880</v>
      </c>
      <c r="AJ155" s="47"/>
      <c r="AK155" s="44">
        <v>134</v>
      </c>
      <c r="AL155" s="45" t="s">
        <v>207</v>
      </c>
      <c r="AM155" s="44">
        <v>2013</v>
      </c>
      <c r="AN155" s="90">
        <v>9429</v>
      </c>
      <c r="AO155" s="90">
        <v>32388</v>
      </c>
      <c r="AP155" s="90">
        <v>9341</v>
      </c>
      <c r="AQ155" s="90">
        <v>0.88759999999999994</v>
      </c>
      <c r="AR155" s="90">
        <v>10451</v>
      </c>
      <c r="AS155" s="90">
        <v>3014</v>
      </c>
      <c r="AT155" s="90">
        <v>43</v>
      </c>
      <c r="AU155" s="90">
        <v>43</v>
      </c>
      <c r="AV155" s="90">
        <v>0</v>
      </c>
      <c r="AW155" s="90">
        <v>0</v>
      </c>
      <c r="AY155" s="44">
        <v>134</v>
      </c>
      <c r="AZ155" s="45" t="s">
        <v>207</v>
      </c>
      <c r="BA155" s="44">
        <v>6010</v>
      </c>
      <c r="BB155" s="44">
        <v>2013</v>
      </c>
      <c r="BC155" s="90">
        <v>821</v>
      </c>
      <c r="BD155"/>
      <c r="BE155" s="83"/>
      <c r="BF155" s="83"/>
      <c r="BG155" s="85"/>
      <c r="BH155" s="83"/>
      <c r="BI155" s="84"/>
      <c r="BK155" s="46"/>
      <c r="BL155" s="46"/>
      <c r="BM155" s="46"/>
      <c r="BN155" s="46"/>
      <c r="BO155" s="46"/>
      <c r="BP155" s="46"/>
      <c r="BQ155" s="46"/>
      <c r="BR155" s="46"/>
      <c r="BS155" s="46"/>
      <c r="BT155" s="46"/>
      <c r="BU155" s="46"/>
      <c r="BV155" s="46"/>
      <c r="BW155" s="46"/>
      <c r="BX155" s="46"/>
      <c r="BY155" s="46"/>
      <c r="BZ155" s="46"/>
      <c r="CA155" s="46"/>
      <c r="CB155" s="46"/>
      <c r="CC155" s="46"/>
      <c r="CD155" s="46"/>
      <c r="CE155" s="46"/>
      <c r="CF155" s="46"/>
      <c r="CG155" s="46"/>
      <c r="CH155" s="46"/>
      <c r="CI155" s="46"/>
    </row>
    <row r="156" spans="1:87" x14ac:dyDescent="0.3">
      <c r="A156" s="44">
        <v>137</v>
      </c>
      <c r="B156" s="45" t="s">
        <v>209</v>
      </c>
      <c r="C156" s="44">
        <v>2013</v>
      </c>
      <c r="D156" s="78">
        <v>161.6</v>
      </c>
      <c r="E156" s="79">
        <v>6591770</v>
      </c>
      <c r="F156" s="79">
        <v>16919574</v>
      </c>
      <c r="G156" s="79">
        <v>23511344</v>
      </c>
      <c r="H156" s="79">
        <v>3701221</v>
      </c>
      <c r="I156" s="79">
        <v>299000</v>
      </c>
      <c r="J156" s="79">
        <v>581602</v>
      </c>
      <c r="K156" s="79">
        <v>4581823</v>
      </c>
      <c r="L156" s="79">
        <v>18929521</v>
      </c>
      <c r="M156" s="79">
        <v>822532</v>
      </c>
      <c r="N156" s="79">
        <v>555370</v>
      </c>
      <c r="O156" s="79">
        <v>20307423</v>
      </c>
      <c r="P156" s="79">
        <v>10325802</v>
      </c>
      <c r="Q156" s="79">
        <v>2814482</v>
      </c>
      <c r="R156" s="79">
        <v>1002126</v>
      </c>
      <c r="S156" s="79">
        <v>1729721</v>
      </c>
      <c r="T156" s="79">
        <v>384026</v>
      </c>
      <c r="U156" s="79">
        <v>1445176</v>
      </c>
      <c r="V156" s="79">
        <v>883034</v>
      </c>
      <c r="W156" s="79">
        <v>217995</v>
      </c>
      <c r="X156" s="79">
        <v>169628</v>
      </c>
      <c r="Y156" s="79">
        <v>0</v>
      </c>
      <c r="Z156" s="79">
        <v>99577</v>
      </c>
      <c r="AA156" s="79">
        <v>0</v>
      </c>
      <c r="AB156" s="79">
        <v>382815</v>
      </c>
      <c r="AC156" s="79">
        <v>19454382</v>
      </c>
      <c r="AD156" s="79">
        <v>853041</v>
      </c>
      <c r="AE156" s="79">
        <v>91210</v>
      </c>
      <c r="AF156" s="79">
        <v>944251</v>
      </c>
      <c r="AG156" s="79">
        <v>0</v>
      </c>
      <c r="AH156" s="79">
        <v>0</v>
      </c>
      <c r="AI156" s="79">
        <v>944251</v>
      </c>
      <c r="AJ156" s="47"/>
      <c r="AK156" s="44">
        <v>137</v>
      </c>
      <c r="AL156" s="45" t="s">
        <v>209</v>
      </c>
      <c r="AM156" s="44">
        <v>2013</v>
      </c>
      <c r="AN156" s="81">
        <v>1029</v>
      </c>
      <c r="AO156" s="81">
        <v>5737</v>
      </c>
      <c r="AP156" s="81">
        <v>1495</v>
      </c>
      <c r="AQ156" s="82">
        <v>0.68799999999999994</v>
      </c>
      <c r="AR156" s="81">
        <v>1362</v>
      </c>
      <c r="AS156" s="81">
        <v>355</v>
      </c>
      <c r="AT156" s="81">
        <v>60</v>
      </c>
      <c r="AU156" s="81">
        <v>25</v>
      </c>
      <c r="AV156" s="81">
        <v>0</v>
      </c>
      <c r="AW156" s="81">
        <v>0</v>
      </c>
      <c r="AY156" s="44">
        <v>137</v>
      </c>
      <c r="AZ156" s="45" t="s">
        <v>209</v>
      </c>
      <c r="BA156" s="44">
        <v>6010</v>
      </c>
      <c r="BB156" s="44">
        <v>2013</v>
      </c>
      <c r="BC156" s="90">
        <v>0</v>
      </c>
      <c r="BD156"/>
      <c r="BE156" s="83"/>
      <c r="BF156" s="83"/>
      <c r="BG156" s="85"/>
      <c r="BH156" s="83"/>
      <c r="BI156" s="84"/>
      <c r="BK156" s="46"/>
      <c r="BL156" s="46"/>
      <c r="BM156" s="46"/>
      <c r="BN156" s="46"/>
      <c r="BO156" s="46"/>
      <c r="BP156" s="46"/>
      <c r="BQ156" s="46"/>
      <c r="BR156" s="46"/>
      <c r="BS156" s="46"/>
      <c r="BT156" s="46"/>
      <c r="BU156" s="46"/>
      <c r="BV156" s="46"/>
      <c r="BW156" s="46"/>
      <c r="BX156" s="46"/>
      <c r="BY156" s="46"/>
      <c r="BZ156" s="46"/>
      <c r="CA156" s="46"/>
      <c r="CB156" s="46"/>
      <c r="CC156" s="46"/>
      <c r="CD156" s="46"/>
      <c r="CE156" s="46"/>
      <c r="CF156" s="46"/>
      <c r="CG156" s="46"/>
      <c r="CH156" s="46"/>
      <c r="CI156" s="46"/>
    </row>
    <row r="157" spans="1:87" x14ac:dyDescent="0.3">
      <c r="A157" s="44">
        <v>138</v>
      </c>
      <c r="B157" s="45" t="s">
        <v>251</v>
      </c>
      <c r="C157" s="44">
        <v>2013</v>
      </c>
      <c r="D157" s="78">
        <v>1058.21</v>
      </c>
      <c r="E157" s="79">
        <v>366668971</v>
      </c>
      <c r="F157" s="79">
        <v>314028982</v>
      </c>
      <c r="G157" s="79">
        <v>680697953</v>
      </c>
      <c r="H157" s="79">
        <v>429485671</v>
      </c>
      <c r="I157" s="79">
        <v>20771217</v>
      </c>
      <c r="J157" s="79">
        <v>25273096</v>
      </c>
      <c r="K157" s="79">
        <v>493594623</v>
      </c>
      <c r="L157" s="79">
        <v>187103330</v>
      </c>
      <c r="M157" s="79">
        <v>8768017</v>
      </c>
      <c r="N157" s="79">
        <v>0</v>
      </c>
      <c r="O157" s="79">
        <v>195871347</v>
      </c>
      <c r="P157" s="79">
        <v>83034367</v>
      </c>
      <c r="Q157" s="79">
        <v>21099669</v>
      </c>
      <c r="R157" s="79">
        <v>4895109</v>
      </c>
      <c r="S157" s="79">
        <v>40019008</v>
      </c>
      <c r="T157" s="79">
        <v>1465835</v>
      </c>
      <c r="U157" s="79">
        <v>22951783</v>
      </c>
      <c r="V157" s="79">
        <v>7819849</v>
      </c>
      <c r="W157" s="79">
        <v>11701076</v>
      </c>
      <c r="X157" s="79">
        <v>341999</v>
      </c>
      <c r="Y157" s="79">
        <v>4611804</v>
      </c>
      <c r="Z157" s="79">
        <v>989306</v>
      </c>
      <c r="AA157" s="79">
        <v>18064639</v>
      </c>
      <c r="AB157" s="79">
        <v>8444838</v>
      </c>
      <c r="AC157" s="79">
        <v>207374643</v>
      </c>
      <c r="AD157" s="79">
        <v>-11503296</v>
      </c>
      <c r="AE157" s="79">
        <v>-652636</v>
      </c>
      <c r="AF157" s="79">
        <v>-12155932</v>
      </c>
      <c r="AG157" s="79">
        <v>0</v>
      </c>
      <c r="AH157" s="79">
        <v>0</v>
      </c>
      <c r="AI157" s="79">
        <v>-12155932</v>
      </c>
      <c r="AJ157" s="47"/>
      <c r="AK157" s="44">
        <v>138</v>
      </c>
      <c r="AL157" s="45" t="s">
        <v>251</v>
      </c>
      <c r="AM157" s="44">
        <v>2013</v>
      </c>
      <c r="AN157" s="90">
        <v>17222</v>
      </c>
      <c r="AO157" s="90">
        <v>67929</v>
      </c>
      <c r="AP157" s="90">
        <v>16053</v>
      </c>
      <c r="AQ157" s="90">
        <v>0.94779999999999998</v>
      </c>
      <c r="AR157" s="90">
        <v>36591</v>
      </c>
      <c r="AS157" s="90">
        <v>8647</v>
      </c>
      <c r="AT157" s="90">
        <v>217</v>
      </c>
      <c r="AU157" s="90">
        <v>164</v>
      </c>
      <c r="AV157" s="90">
        <v>0</v>
      </c>
      <c r="AW157" s="90">
        <v>0</v>
      </c>
      <c r="AY157" s="44">
        <v>138</v>
      </c>
      <c r="AZ157" s="45" t="s">
        <v>251</v>
      </c>
      <c r="BA157" s="44">
        <v>6010</v>
      </c>
      <c r="BB157" s="44">
        <v>2013</v>
      </c>
      <c r="BC157" s="90">
        <v>2544</v>
      </c>
      <c r="BD157"/>
      <c r="BE157" s="83"/>
      <c r="BF157" s="83"/>
      <c r="BG157" s="85"/>
      <c r="BH157" s="83"/>
      <c r="BI157" s="84"/>
      <c r="BK157" s="46"/>
      <c r="BL157" s="46"/>
      <c r="BM157" s="46"/>
      <c r="BN157" s="46"/>
      <c r="BO157" s="46"/>
      <c r="BP157" s="46"/>
      <c r="BQ157" s="46"/>
      <c r="BR157" s="46"/>
      <c r="BS157" s="46"/>
      <c r="BT157" s="46"/>
      <c r="BU157" s="46"/>
      <c r="BV157" s="46"/>
      <c r="BW157" s="46"/>
      <c r="BX157" s="46"/>
      <c r="BY157" s="46"/>
      <c r="BZ157" s="46"/>
      <c r="CA157" s="46"/>
      <c r="CB157" s="46"/>
      <c r="CC157" s="46"/>
      <c r="CD157" s="46"/>
      <c r="CE157" s="46"/>
      <c r="CF157" s="46"/>
      <c r="CG157" s="46"/>
      <c r="CH157" s="46"/>
      <c r="CI157" s="46"/>
    </row>
    <row r="158" spans="1:87" x14ac:dyDescent="0.3">
      <c r="A158" s="44">
        <v>139</v>
      </c>
      <c r="B158" s="45" t="s">
        <v>241</v>
      </c>
      <c r="C158" s="44">
        <v>2013</v>
      </c>
      <c r="D158" s="78">
        <v>848.14</v>
      </c>
      <c r="E158" s="79">
        <v>289186375</v>
      </c>
      <c r="F158" s="79">
        <v>298926275</v>
      </c>
      <c r="G158" s="79">
        <v>588112650</v>
      </c>
      <c r="H158" s="79">
        <v>374220404</v>
      </c>
      <c r="I158" s="79">
        <v>28532821</v>
      </c>
      <c r="J158" s="79">
        <v>7154730</v>
      </c>
      <c r="K158" s="79">
        <v>420442166</v>
      </c>
      <c r="L158" s="79">
        <v>167670484</v>
      </c>
      <c r="M158" s="79">
        <v>8050764</v>
      </c>
      <c r="N158" s="79">
        <v>0</v>
      </c>
      <c r="O158" s="79">
        <v>175721248</v>
      </c>
      <c r="P158" s="79">
        <v>53072641</v>
      </c>
      <c r="Q158" s="79">
        <v>17779242</v>
      </c>
      <c r="R158" s="79">
        <v>6967782</v>
      </c>
      <c r="S158" s="79">
        <v>27730812</v>
      </c>
      <c r="T158" s="79">
        <v>1868035</v>
      </c>
      <c r="U158" s="79">
        <v>45248979</v>
      </c>
      <c r="V158" s="79">
        <v>5449515</v>
      </c>
      <c r="W158" s="79">
        <v>770326</v>
      </c>
      <c r="X158" s="79">
        <v>3167094</v>
      </c>
      <c r="Y158" s="79">
        <v>3508730</v>
      </c>
      <c r="Z158" s="79">
        <v>2302598</v>
      </c>
      <c r="AA158" s="79">
        <v>10534211</v>
      </c>
      <c r="AB158" s="79">
        <v>1163621</v>
      </c>
      <c r="AC158" s="79">
        <v>169029375</v>
      </c>
      <c r="AD158" s="79">
        <v>6691873</v>
      </c>
      <c r="AE158" s="79">
        <v>905563</v>
      </c>
      <c r="AF158" s="79">
        <v>7597436</v>
      </c>
      <c r="AG158" s="79">
        <v>0</v>
      </c>
      <c r="AH158" s="79">
        <v>0</v>
      </c>
      <c r="AI158" s="79">
        <v>7597436</v>
      </c>
      <c r="AJ158" s="47"/>
      <c r="AK158" s="44">
        <v>139</v>
      </c>
      <c r="AL158" s="45" t="s">
        <v>241</v>
      </c>
      <c r="AM158" s="44">
        <v>2013</v>
      </c>
      <c r="AN158" s="90">
        <v>18640</v>
      </c>
      <c r="AO158" s="90">
        <v>71157</v>
      </c>
      <c r="AP158" s="90">
        <v>18944</v>
      </c>
      <c r="AQ158" s="90">
        <v>0.8669</v>
      </c>
      <c r="AR158" s="90">
        <v>34887</v>
      </c>
      <c r="AS158" s="90">
        <v>9288</v>
      </c>
      <c r="AT158" s="90">
        <v>272</v>
      </c>
      <c r="AU158" s="90">
        <v>182</v>
      </c>
      <c r="AV158" s="90">
        <v>0</v>
      </c>
      <c r="AW158" s="90">
        <v>0</v>
      </c>
      <c r="AY158" s="44">
        <v>139</v>
      </c>
      <c r="AZ158" s="45" t="s">
        <v>241</v>
      </c>
      <c r="BA158" s="44">
        <v>6010</v>
      </c>
      <c r="BB158" s="44">
        <v>2013</v>
      </c>
      <c r="BC158" s="90">
        <v>3639</v>
      </c>
      <c r="BD158"/>
      <c r="BE158" s="83"/>
      <c r="BF158" s="83"/>
      <c r="BG158" s="85"/>
      <c r="BH158" s="83"/>
      <c r="BI158" s="84"/>
      <c r="BK158" s="46"/>
      <c r="BL158" s="46"/>
      <c r="BM158" s="46"/>
      <c r="BN158" s="46"/>
      <c r="BO158" s="46"/>
      <c r="BP158" s="46"/>
      <c r="BQ158" s="46"/>
      <c r="BR158" s="46"/>
      <c r="BS158" s="46"/>
      <c r="BT158" s="46"/>
      <c r="BU158" s="46"/>
      <c r="BV158" s="46"/>
      <c r="BW158" s="46"/>
      <c r="BX158" s="46"/>
      <c r="BY158" s="46"/>
      <c r="BZ158" s="46"/>
      <c r="CA158" s="46"/>
      <c r="CB158" s="46"/>
      <c r="CC158" s="46"/>
      <c r="CD158" s="46"/>
      <c r="CE158" s="46"/>
      <c r="CF158" s="46"/>
      <c r="CG158" s="46"/>
      <c r="CH158" s="46"/>
      <c r="CI158" s="46"/>
    </row>
    <row r="159" spans="1:87" x14ac:dyDescent="0.3">
      <c r="A159" s="44">
        <v>140</v>
      </c>
      <c r="B159" s="45" t="s">
        <v>261</v>
      </c>
      <c r="C159" s="44">
        <v>2013</v>
      </c>
      <c r="D159" s="78">
        <v>427.09</v>
      </c>
      <c r="E159" s="79">
        <v>26897076</v>
      </c>
      <c r="F159" s="79">
        <v>86782899</v>
      </c>
      <c r="G159" s="79">
        <v>113679975</v>
      </c>
      <c r="H159" s="79">
        <v>44871139</v>
      </c>
      <c r="I159" s="79">
        <v>2699545</v>
      </c>
      <c r="J159" s="79">
        <v>210972</v>
      </c>
      <c r="K159" s="79">
        <v>51825499</v>
      </c>
      <c r="L159" s="79">
        <v>61854476</v>
      </c>
      <c r="M159" s="79">
        <v>2347040</v>
      </c>
      <c r="N159" s="79">
        <v>302432</v>
      </c>
      <c r="O159" s="79">
        <v>64503948</v>
      </c>
      <c r="P159" s="79">
        <v>30516689</v>
      </c>
      <c r="Q159" s="79">
        <v>7241182</v>
      </c>
      <c r="R159" s="79">
        <v>2223363</v>
      </c>
      <c r="S159" s="79">
        <v>7833647</v>
      </c>
      <c r="T159" s="79">
        <v>846100</v>
      </c>
      <c r="U159" s="79">
        <v>5353016</v>
      </c>
      <c r="V159" s="79">
        <v>2888881</v>
      </c>
      <c r="W159" s="79">
        <v>994581</v>
      </c>
      <c r="X159" s="79">
        <v>702725</v>
      </c>
      <c r="Y159" s="79">
        <v>766742</v>
      </c>
      <c r="Z159" s="79">
        <v>461249</v>
      </c>
      <c r="AA159" s="79">
        <v>4043843</v>
      </c>
      <c r="AB159" s="79">
        <v>814471</v>
      </c>
      <c r="AC159" s="79">
        <v>60642646</v>
      </c>
      <c r="AD159" s="79">
        <v>3861302</v>
      </c>
      <c r="AE159" s="79">
        <v>1238024</v>
      </c>
      <c r="AF159" s="79">
        <v>5099326</v>
      </c>
      <c r="AG159" s="79">
        <v>0</v>
      </c>
      <c r="AH159" s="79">
        <v>0</v>
      </c>
      <c r="AI159" s="79">
        <v>5099326</v>
      </c>
      <c r="AJ159" s="47"/>
      <c r="AK159" s="44">
        <v>140</v>
      </c>
      <c r="AL159" s="45" t="s">
        <v>261</v>
      </c>
      <c r="AM159" s="44">
        <v>2013</v>
      </c>
      <c r="AN159" s="90">
        <v>5064</v>
      </c>
      <c r="AO159" s="90">
        <v>16944</v>
      </c>
      <c r="AP159" s="90">
        <v>6200</v>
      </c>
      <c r="AQ159" s="90">
        <v>0.6573</v>
      </c>
      <c r="AR159" s="90">
        <v>4009</v>
      </c>
      <c r="AS159" s="90">
        <v>1467</v>
      </c>
      <c r="AT159" s="90">
        <v>50</v>
      </c>
      <c r="AU159" s="90">
        <v>25</v>
      </c>
      <c r="AV159" s="90">
        <v>0</v>
      </c>
      <c r="AW159" s="90">
        <v>0</v>
      </c>
      <c r="AY159" s="44">
        <v>140</v>
      </c>
      <c r="AZ159" s="45" t="s">
        <v>261</v>
      </c>
      <c r="BA159" s="44">
        <v>6010</v>
      </c>
      <c r="BB159" s="44">
        <v>2013</v>
      </c>
      <c r="BC159" s="90">
        <v>853</v>
      </c>
      <c r="BD159"/>
      <c r="BE159" s="83"/>
      <c r="BF159" s="83"/>
      <c r="BG159" s="85"/>
      <c r="BH159" s="83"/>
      <c r="BI159" s="84"/>
      <c r="BK159" s="46"/>
      <c r="BL159" s="46"/>
      <c r="BM159" s="46"/>
      <c r="BN159" s="46"/>
      <c r="BO159" s="46"/>
      <c r="BP159" s="46"/>
      <c r="BQ159" s="46"/>
      <c r="BR159" s="46"/>
      <c r="BS159" s="46"/>
      <c r="BT159" s="46"/>
      <c r="BU159" s="46"/>
      <c r="BV159" s="46"/>
      <c r="BW159" s="46"/>
      <c r="BX159" s="46"/>
      <c r="BY159" s="46"/>
      <c r="BZ159" s="46"/>
      <c r="CA159" s="46"/>
      <c r="CB159" s="46"/>
      <c r="CC159" s="46"/>
      <c r="CD159" s="46"/>
      <c r="CE159" s="46"/>
      <c r="CF159" s="46"/>
      <c r="CG159" s="46"/>
      <c r="CH159" s="46"/>
      <c r="CI159" s="46"/>
    </row>
    <row r="160" spans="1:87" x14ac:dyDescent="0.3">
      <c r="A160" s="44">
        <v>141</v>
      </c>
      <c r="B160" s="45" t="s">
        <v>201</v>
      </c>
      <c r="C160" s="44">
        <v>2013</v>
      </c>
      <c r="D160" s="78"/>
      <c r="E160" s="79"/>
      <c r="F160" s="79"/>
      <c r="G160" s="79"/>
      <c r="H160" s="79"/>
      <c r="I160" s="79"/>
      <c r="J160" s="79"/>
      <c r="K160" s="79"/>
      <c r="L160" s="79"/>
      <c r="M160" s="79"/>
      <c r="N160" s="79"/>
      <c r="O160" s="79"/>
      <c r="P160" s="79"/>
      <c r="Q160" s="79"/>
      <c r="R160" s="79"/>
      <c r="S160" s="79"/>
      <c r="T160" s="79"/>
      <c r="U160" s="79"/>
      <c r="V160" s="79"/>
      <c r="W160" s="79"/>
      <c r="X160" s="79"/>
      <c r="Y160" s="79"/>
      <c r="Z160" s="79"/>
      <c r="AA160" s="79"/>
      <c r="AB160" s="79"/>
      <c r="AC160" s="79"/>
      <c r="AD160" s="79"/>
      <c r="AE160" s="79"/>
      <c r="AF160" s="79"/>
      <c r="AG160" s="79"/>
      <c r="AH160" s="79"/>
      <c r="AI160" s="79"/>
      <c r="AJ160" s="47"/>
      <c r="AK160" s="44">
        <v>141</v>
      </c>
      <c r="AL160" s="45" t="s">
        <v>201</v>
      </c>
      <c r="AM160" s="44"/>
      <c r="AN160" s="90"/>
      <c r="AO160" s="90"/>
      <c r="AP160" s="90"/>
      <c r="AQ160" s="90"/>
      <c r="AR160" s="90"/>
      <c r="AS160" s="90"/>
      <c r="AT160" s="90"/>
      <c r="AU160" s="90"/>
      <c r="AV160" s="90"/>
      <c r="AW160" s="90"/>
      <c r="AY160" s="44">
        <v>141</v>
      </c>
      <c r="AZ160" s="45" t="s">
        <v>201</v>
      </c>
      <c r="BA160" s="44">
        <v>6010</v>
      </c>
      <c r="BB160" s="44">
        <v>2013</v>
      </c>
      <c r="BC160" s="90"/>
      <c r="BD160"/>
      <c r="BE160" s="83"/>
      <c r="BF160" s="83"/>
      <c r="BG160" s="85"/>
      <c r="BH160" s="83"/>
      <c r="BI160" s="84"/>
      <c r="BK160" s="46"/>
      <c r="BL160" s="46"/>
      <c r="BM160" s="46"/>
      <c r="BN160" s="46"/>
      <c r="BO160" s="46"/>
      <c r="BP160" s="46"/>
      <c r="BQ160" s="46"/>
      <c r="BR160" s="46"/>
      <c r="BS160" s="46"/>
      <c r="BT160" s="46"/>
      <c r="BU160" s="46"/>
      <c r="BV160" s="46"/>
      <c r="BW160" s="46"/>
      <c r="BX160" s="46"/>
      <c r="BY160" s="46"/>
      <c r="BZ160" s="46"/>
      <c r="CA160" s="46"/>
      <c r="CB160" s="46"/>
      <c r="CC160" s="46"/>
      <c r="CD160" s="46"/>
      <c r="CE160" s="46"/>
      <c r="CF160" s="46"/>
      <c r="CG160" s="46"/>
      <c r="CH160" s="46"/>
      <c r="CI160" s="46"/>
    </row>
    <row r="161" spans="1:87" x14ac:dyDescent="0.3">
      <c r="A161" s="44">
        <v>142</v>
      </c>
      <c r="B161" s="45" t="s">
        <v>234</v>
      </c>
      <c r="C161" s="44">
        <v>2013</v>
      </c>
      <c r="D161" s="78">
        <v>1927.92</v>
      </c>
      <c r="E161" s="79">
        <v>643552275</v>
      </c>
      <c r="F161" s="79">
        <v>534117898</v>
      </c>
      <c r="G161" s="79">
        <v>1177670173</v>
      </c>
      <c r="H161" s="79">
        <v>775445240</v>
      </c>
      <c r="I161" s="79">
        <v>26820776</v>
      </c>
      <c r="J161" s="79">
        <v>0</v>
      </c>
      <c r="K161" s="79">
        <v>826559919</v>
      </c>
      <c r="L161" s="79">
        <v>351110254</v>
      </c>
      <c r="M161" s="79">
        <v>7729862</v>
      </c>
      <c r="N161" s="79">
        <v>410742</v>
      </c>
      <c r="O161" s="79">
        <v>359250858</v>
      </c>
      <c r="P161" s="79">
        <v>140582443</v>
      </c>
      <c r="Q161" s="79">
        <v>38239182</v>
      </c>
      <c r="R161" s="79">
        <v>12083945</v>
      </c>
      <c r="S161" s="79">
        <v>72283308</v>
      </c>
      <c r="T161" s="79">
        <v>3307010</v>
      </c>
      <c r="U161" s="79">
        <v>35568348</v>
      </c>
      <c r="V161" s="79">
        <v>19996521</v>
      </c>
      <c r="W161" s="79">
        <v>5395770</v>
      </c>
      <c r="X161" s="79">
        <v>2510858</v>
      </c>
      <c r="Y161" s="79">
        <v>9333136</v>
      </c>
      <c r="Z161" s="79">
        <v>4658412</v>
      </c>
      <c r="AA161" s="79">
        <v>24293903</v>
      </c>
      <c r="AB161" s="79">
        <v>3573171</v>
      </c>
      <c r="AC161" s="79">
        <v>347532104</v>
      </c>
      <c r="AD161" s="79">
        <v>11718754</v>
      </c>
      <c r="AE161" s="79">
        <v>6058246</v>
      </c>
      <c r="AF161" s="79">
        <v>17777000</v>
      </c>
      <c r="AG161" s="79">
        <v>0</v>
      </c>
      <c r="AH161" s="79">
        <v>0</v>
      </c>
      <c r="AI161" s="79">
        <v>17777000</v>
      </c>
      <c r="AJ161" s="47"/>
      <c r="AK161" s="44">
        <v>142</v>
      </c>
      <c r="AL161" s="45" t="s">
        <v>234</v>
      </c>
      <c r="AM161" s="44">
        <v>2013</v>
      </c>
      <c r="AN161" s="90">
        <v>27923</v>
      </c>
      <c r="AO161" s="90">
        <v>101828</v>
      </c>
      <c r="AP161" s="90">
        <v>24642</v>
      </c>
      <c r="AQ161" s="90">
        <v>0.99419999999999997</v>
      </c>
      <c r="AR161" s="90">
        <v>55645</v>
      </c>
      <c r="AS161" s="90">
        <v>13466</v>
      </c>
      <c r="AT161" s="90">
        <v>297</v>
      </c>
      <c r="AU161" s="90">
        <v>260</v>
      </c>
      <c r="AV161" s="90">
        <v>0</v>
      </c>
      <c r="AW161" s="90">
        <v>0</v>
      </c>
      <c r="AY161" s="44">
        <v>142</v>
      </c>
      <c r="AZ161" s="45" t="s">
        <v>234</v>
      </c>
      <c r="BA161" s="44">
        <v>6010</v>
      </c>
      <c r="BB161" s="44">
        <v>2013</v>
      </c>
      <c r="BC161" s="90">
        <v>4455</v>
      </c>
      <c r="BD161"/>
      <c r="BE161" s="83"/>
      <c r="BF161" s="83"/>
      <c r="BG161" s="85"/>
      <c r="BH161" s="83"/>
      <c r="BI161" s="84"/>
      <c r="BK161" s="46"/>
      <c r="BL161" s="46"/>
      <c r="BM161" s="46"/>
      <c r="BN161" s="46"/>
      <c r="BO161" s="46"/>
      <c r="BP161" s="46"/>
      <c r="BQ161" s="46"/>
      <c r="BR161" s="46"/>
      <c r="BS161" s="46"/>
      <c r="BT161" s="46"/>
      <c r="BU161" s="46"/>
      <c r="BV161" s="46"/>
      <c r="BW161" s="46"/>
      <c r="BX161" s="46"/>
      <c r="BY161" s="46"/>
      <c r="BZ161" s="46"/>
      <c r="CA161" s="46"/>
      <c r="CB161" s="46"/>
      <c r="CC161" s="46"/>
      <c r="CD161" s="46"/>
      <c r="CE161" s="46"/>
      <c r="CF161" s="46"/>
      <c r="CG161" s="46"/>
      <c r="CH161" s="46"/>
      <c r="CI161" s="46"/>
    </row>
    <row r="162" spans="1:87" x14ac:dyDescent="0.3">
      <c r="A162" s="44">
        <v>145</v>
      </c>
      <c r="B162" s="45" t="s">
        <v>282</v>
      </c>
      <c r="C162" s="44">
        <v>2013</v>
      </c>
      <c r="D162" s="78">
        <v>1890.91</v>
      </c>
      <c r="E162" s="79">
        <v>517322660</v>
      </c>
      <c r="F162" s="79">
        <v>463250557</v>
      </c>
      <c r="G162" s="79">
        <v>980573217</v>
      </c>
      <c r="H162" s="79">
        <v>489757308</v>
      </c>
      <c r="I162" s="79">
        <v>30861196</v>
      </c>
      <c r="J162" s="79">
        <v>6718165</v>
      </c>
      <c r="K162" s="79">
        <v>549452058</v>
      </c>
      <c r="L162" s="79">
        <v>431121159</v>
      </c>
      <c r="M162" s="79">
        <v>11114229</v>
      </c>
      <c r="N162" s="79">
        <v>0</v>
      </c>
      <c r="O162" s="79">
        <v>442235388</v>
      </c>
      <c r="P162" s="79">
        <v>159443768</v>
      </c>
      <c r="Q162" s="79">
        <v>54846006</v>
      </c>
      <c r="R162" s="79">
        <v>2467760</v>
      </c>
      <c r="S162" s="79">
        <v>61391570</v>
      </c>
      <c r="T162" s="79">
        <v>3501670</v>
      </c>
      <c r="U162" s="79">
        <v>81574497</v>
      </c>
      <c r="V162" s="79">
        <v>15015184</v>
      </c>
      <c r="W162" s="79">
        <v>6802701</v>
      </c>
      <c r="X162" s="79">
        <v>1873577</v>
      </c>
      <c r="Y162" s="79">
        <v>10634156</v>
      </c>
      <c r="Z162" s="79">
        <v>1713367</v>
      </c>
      <c r="AA162" s="79">
        <v>22115389</v>
      </c>
      <c r="AB162" s="79">
        <v>2702360</v>
      </c>
      <c r="AC162" s="79">
        <v>401966616</v>
      </c>
      <c r="AD162" s="79">
        <v>40268772</v>
      </c>
      <c r="AE162" s="79">
        <v>7694728</v>
      </c>
      <c r="AF162" s="79">
        <v>47963500</v>
      </c>
      <c r="AG162" s="79">
        <v>0</v>
      </c>
      <c r="AH162" s="79">
        <v>0</v>
      </c>
      <c r="AI162" s="79">
        <v>47963500</v>
      </c>
      <c r="AJ162" s="47"/>
      <c r="AK162" s="44">
        <v>145</v>
      </c>
      <c r="AL162" s="45" t="s">
        <v>282</v>
      </c>
      <c r="AM162" s="44">
        <v>2013</v>
      </c>
      <c r="AN162" s="90">
        <v>32561</v>
      </c>
      <c r="AO162" s="90">
        <v>112502</v>
      </c>
      <c r="AP162" s="90">
        <v>28694</v>
      </c>
      <c r="AQ162" s="90">
        <v>1.0130999999999999</v>
      </c>
      <c r="AR162" s="90">
        <v>59353</v>
      </c>
      <c r="AS162" s="90">
        <v>15138</v>
      </c>
      <c r="AT162" s="90">
        <v>253</v>
      </c>
      <c r="AU162" s="90">
        <v>253</v>
      </c>
      <c r="AV162" s="90">
        <v>0</v>
      </c>
      <c r="AW162" s="90">
        <v>0</v>
      </c>
      <c r="AY162" s="44">
        <v>145</v>
      </c>
      <c r="AZ162" s="45" t="s">
        <v>282</v>
      </c>
      <c r="BA162" s="44">
        <v>6010</v>
      </c>
      <c r="BB162" s="44">
        <v>2013</v>
      </c>
      <c r="BC162" s="90">
        <v>5819</v>
      </c>
      <c r="BD162"/>
      <c r="BE162" s="83"/>
      <c r="BF162" s="83"/>
      <c r="BG162" s="85"/>
      <c r="BH162" s="83"/>
      <c r="BI162" s="84"/>
      <c r="BK162" s="46"/>
      <c r="BL162" s="46"/>
      <c r="BM162" s="46"/>
      <c r="BN162" s="46"/>
      <c r="BO162" s="46"/>
      <c r="BP162" s="46"/>
      <c r="BQ162" s="46"/>
      <c r="BR162" s="46"/>
      <c r="BS162" s="46"/>
      <c r="BT162" s="46"/>
      <c r="BU162" s="46"/>
      <c r="BV162" s="46"/>
      <c r="BW162" s="46"/>
      <c r="BX162" s="46"/>
      <c r="BY162" s="46"/>
      <c r="BZ162" s="46"/>
      <c r="CA162" s="46"/>
      <c r="CB162" s="46"/>
      <c r="CC162" s="46"/>
      <c r="CD162" s="46"/>
      <c r="CE162" s="46"/>
      <c r="CF162" s="46"/>
      <c r="CG162" s="46"/>
      <c r="CH162" s="46"/>
      <c r="CI162" s="46"/>
    </row>
    <row r="163" spans="1:87" x14ac:dyDescent="0.3">
      <c r="A163" s="44">
        <v>147</v>
      </c>
      <c r="B163" s="45" t="s">
        <v>237</v>
      </c>
      <c r="C163" s="44">
        <v>2013</v>
      </c>
      <c r="D163" s="78">
        <v>202.3</v>
      </c>
      <c r="E163" s="79">
        <v>17414122</v>
      </c>
      <c r="F163" s="79">
        <v>41937550</v>
      </c>
      <c r="G163" s="79">
        <v>59351672</v>
      </c>
      <c r="H163" s="79">
        <v>25138205</v>
      </c>
      <c r="I163" s="79">
        <v>1533163</v>
      </c>
      <c r="J163" s="79">
        <v>192920</v>
      </c>
      <c r="K163" s="79">
        <v>30806850.710000001</v>
      </c>
      <c r="L163" s="79">
        <v>28544821.289999999</v>
      </c>
      <c r="M163" s="79">
        <v>474615</v>
      </c>
      <c r="N163" s="79">
        <v>597384</v>
      </c>
      <c r="O163" s="79">
        <v>29616820.289999999</v>
      </c>
      <c r="P163" s="79">
        <v>14665659</v>
      </c>
      <c r="Q163" s="79">
        <v>3847807</v>
      </c>
      <c r="R163" s="79">
        <v>2439463</v>
      </c>
      <c r="S163" s="79">
        <v>3849540</v>
      </c>
      <c r="T163" s="79">
        <v>401035</v>
      </c>
      <c r="U163" s="79">
        <v>2555102</v>
      </c>
      <c r="V163" s="79">
        <v>1106082</v>
      </c>
      <c r="W163" s="79">
        <v>430809</v>
      </c>
      <c r="X163" s="79">
        <v>461927</v>
      </c>
      <c r="Y163" s="79">
        <v>189505</v>
      </c>
      <c r="Z163" s="79">
        <v>178804</v>
      </c>
      <c r="AA163" s="79">
        <v>3942562.71</v>
      </c>
      <c r="AB163" s="79">
        <v>370707</v>
      </c>
      <c r="AC163" s="79">
        <v>30496440</v>
      </c>
      <c r="AD163" s="79">
        <v>-879619.71</v>
      </c>
      <c r="AE163" s="79">
        <v>300225</v>
      </c>
      <c r="AF163" s="79">
        <v>-579394.71</v>
      </c>
      <c r="AG163" s="79">
        <v>0</v>
      </c>
      <c r="AH163" s="79">
        <v>0</v>
      </c>
      <c r="AI163" s="79">
        <v>-579394.71</v>
      </c>
      <c r="AJ163" s="47"/>
      <c r="AK163" s="44">
        <v>147</v>
      </c>
      <c r="AL163" s="45" t="s">
        <v>237</v>
      </c>
      <c r="AM163" s="44">
        <v>2013</v>
      </c>
      <c r="AN163" s="90">
        <v>2557</v>
      </c>
      <c r="AO163" s="90">
        <v>9785</v>
      </c>
      <c r="AP163" s="90">
        <v>3251</v>
      </c>
      <c r="AQ163" s="90">
        <v>0.62480000000000002</v>
      </c>
      <c r="AR163" s="90">
        <v>2838</v>
      </c>
      <c r="AS163" s="90">
        <v>943</v>
      </c>
      <c r="AT163" s="90">
        <v>44</v>
      </c>
      <c r="AU163" s="90">
        <v>30</v>
      </c>
      <c r="AV163" s="90">
        <v>0</v>
      </c>
      <c r="AW163" s="90">
        <v>0</v>
      </c>
      <c r="AY163" s="44">
        <v>147</v>
      </c>
      <c r="AZ163" s="45" t="s">
        <v>237</v>
      </c>
      <c r="BA163" s="44">
        <v>6010</v>
      </c>
      <c r="BB163" s="44">
        <v>2013</v>
      </c>
      <c r="BC163" s="90">
        <v>106</v>
      </c>
      <c r="BD163"/>
      <c r="BE163" s="83"/>
      <c r="BF163" s="83"/>
      <c r="BG163" s="85"/>
      <c r="BH163" s="83"/>
      <c r="BI163" s="84"/>
      <c r="BK163" s="46"/>
      <c r="BL163" s="46"/>
      <c r="BM163" s="46"/>
      <c r="BN163" s="46"/>
      <c r="BO163" s="46"/>
      <c r="BP163" s="46"/>
      <c r="BQ163" s="46"/>
      <c r="BR163" s="46"/>
      <c r="BS163" s="46"/>
      <c r="BT163" s="46"/>
      <c r="BU163" s="46"/>
      <c r="BV163" s="46"/>
      <c r="BW163" s="46"/>
      <c r="BX163" s="46"/>
      <c r="BY163" s="46"/>
      <c r="BZ163" s="46"/>
      <c r="CA163" s="46"/>
      <c r="CB163" s="46"/>
      <c r="CC163" s="46"/>
      <c r="CD163" s="46"/>
      <c r="CE163" s="46"/>
      <c r="CF163" s="46"/>
      <c r="CG163" s="46"/>
      <c r="CH163" s="46"/>
      <c r="CI163" s="46"/>
    </row>
    <row r="164" spans="1:87" x14ac:dyDescent="0.3">
      <c r="A164" s="44">
        <v>148</v>
      </c>
      <c r="B164" s="45" t="s">
        <v>283</v>
      </c>
      <c r="C164" s="44">
        <v>2013</v>
      </c>
      <c r="D164" s="78">
        <v>232.8</v>
      </c>
      <c r="E164" s="79">
        <v>98448636</v>
      </c>
      <c r="F164" s="79">
        <v>0</v>
      </c>
      <c r="G164" s="79">
        <v>98448636</v>
      </c>
      <c r="H164" s="79">
        <v>60109168</v>
      </c>
      <c r="I164" s="79">
        <v>0</v>
      </c>
      <c r="J164" s="79">
        <v>0</v>
      </c>
      <c r="K164" s="79">
        <v>59623286</v>
      </c>
      <c r="L164" s="79">
        <v>38825350</v>
      </c>
      <c r="M164" s="79">
        <v>111965</v>
      </c>
      <c r="N164" s="79">
        <v>0</v>
      </c>
      <c r="O164" s="79">
        <v>38937315</v>
      </c>
      <c r="P164" s="79">
        <v>15360863</v>
      </c>
      <c r="Q164" s="79">
        <v>2237100</v>
      </c>
      <c r="R164" s="79">
        <v>898221</v>
      </c>
      <c r="S164" s="79">
        <v>3164874</v>
      </c>
      <c r="T164" s="79">
        <v>439199</v>
      </c>
      <c r="U164" s="79">
        <v>5333000</v>
      </c>
      <c r="V164" s="79">
        <v>3202534</v>
      </c>
      <c r="W164" s="79">
        <v>226861</v>
      </c>
      <c r="X164" s="79">
        <v>601504</v>
      </c>
      <c r="Y164" s="79">
        <v>838711</v>
      </c>
      <c r="Z164" s="79">
        <v>0</v>
      </c>
      <c r="AA164" s="79">
        <v>-485882</v>
      </c>
      <c r="AB164" s="79">
        <v>2755914</v>
      </c>
      <c r="AC164" s="79">
        <v>35058781</v>
      </c>
      <c r="AD164" s="79">
        <v>3878534</v>
      </c>
      <c r="AE164" s="79">
        <v>0</v>
      </c>
      <c r="AF164" s="79">
        <v>3878534</v>
      </c>
      <c r="AG164" s="79">
        <v>0</v>
      </c>
      <c r="AH164" s="79">
        <v>0</v>
      </c>
      <c r="AI164" s="79">
        <v>3878534</v>
      </c>
      <c r="AJ164" s="47"/>
      <c r="AK164" s="44">
        <v>148</v>
      </c>
      <c r="AL164" s="45" t="s">
        <v>283</v>
      </c>
      <c r="AM164" s="44">
        <v>2013</v>
      </c>
      <c r="AN164" s="90">
        <v>898</v>
      </c>
      <c r="AO164" s="90">
        <v>19218</v>
      </c>
      <c r="AP164" s="90">
        <v>510</v>
      </c>
      <c r="AQ164" s="90">
        <v>1.7603</v>
      </c>
      <c r="AR164" s="90">
        <v>19218</v>
      </c>
      <c r="AS164" s="90">
        <v>510</v>
      </c>
      <c r="AT164" s="90">
        <v>80</v>
      </c>
      <c r="AU164" s="90">
        <v>80</v>
      </c>
      <c r="AV164" s="90">
        <v>0</v>
      </c>
      <c r="AW164" s="90">
        <v>0</v>
      </c>
      <c r="AY164" s="44">
        <v>148</v>
      </c>
      <c r="AZ164" s="45" t="s">
        <v>283</v>
      </c>
      <c r="BA164" s="44">
        <v>6010</v>
      </c>
      <c r="BB164" s="44">
        <v>2013</v>
      </c>
      <c r="BC164" s="90">
        <v>1250</v>
      </c>
      <c r="BD164"/>
      <c r="BE164" s="83"/>
      <c r="BF164" s="83"/>
      <c r="BG164" s="85"/>
      <c r="BH164" s="83"/>
      <c r="BI164" s="84"/>
      <c r="BK164" s="46"/>
      <c r="BL164" s="46"/>
      <c r="BM164" s="46"/>
      <c r="BN164" s="46"/>
      <c r="BO164" s="46"/>
      <c r="BP164" s="46"/>
      <c r="BQ164" s="46"/>
      <c r="BR164" s="46"/>
      <c r="BS164" s="46"/>
      <c r="BT164" s="46"/>
      <c r="BU164" s="46"/>
      <c r="BV164" s="46"/>
      <c r="BW164" s="46"/>
      <c r="BX164" s="46"/>
      <c r="BY164" s="46"/>
      <c r="BZ164" s="46"/>
      <c r="CA164" s="46"/>
      <c r="CB164" s="46"/>
      <c r="CC164" s="46"/>
      <c r="CD164" s="46"/>
      <c r="CE164" s="46"/>
      <c r="CF164" s="46"/>
      <c r="CG164" s="46"/>
      <c r="CH164" s="46"/>
      <c r="CI164" s="46"/>
    </row>
    <row r="165" spans="1:87" x14ac:dyDescent="0.3">
      <c r="A165" s="44">
        <v>150</v>
      </c>
      <c r="B165" s="45" t="s">
        <v>284</v>
      </c>
      <c r="C165" s="44">
        <v>2013</v>
      </c>
      <c r="D165" s="78">
        <v>157</v>
      </c>
      <c r="E165" s="79">
        <v>9130106</v>
      </c>
      <c r="F165" s="79">
        <v>25050391</v>
      </c>
      <c r="G165" s="79">
        <v>34180497</v>
      </c>
      <c r="H165" s="79">
        <v>9962917</v>
      </c>
      <c r="I165" s="79">
        <v>575423</v>
      </c>
      <c r="J165" s="79">
        <v>966226</v>
      </c>
      <c r="K165" s="79">
        <v>12800847</v>
      </c>
      <c r="L165" s="79">
        <v>21379650</v>
      </c>
      <c r="M165" s="79">
        <v>2483082</v>
      </c>
      <c r="N165" s="79">
        <v>144880</v>
      </c>
      <c r="O165" s="79">
        <v>24007612</v>
      </c>
      <c r="P165" s="79">
        <v>10750752</v>
      </c>
      <c r="Q165" s="79">
        <v>2175827</v>
      </c>
      <c r="R165" s="79">
        <v>1195012</v>
      </c>
      <c r="S165" s="79">
        <v>1717533</v>
      </c>
      <c r="T165" s="79">
        <v>335060</v>
      </c>
      <c r="U165" s="79">
        <v>2074983</v>
      </c>
      <c r="V165" s="79">
        <v>1976869</v>
      </c>
      <c r="W165" s="79">
        <v>2361583</v>
      </c>
      <c r="X165" s="79">
        <v>359034</v>
      </c>
      <c r="Y165" s="79">
        <v>59102</v>
      </c>
      <c r="Z165" s="79">
        <v>1591672</v>
      </c>
      <c r="AA165" s="79">
        <v>1296281</v>
      </c>
      <c r="AB165" s="79">
        <v>87460</v>
      </c>
      <c r="AC165" s="79">
        <v>24684887</v>
      </c>
      <c r="AD165" s="79">
        <v>-677275</v>
      </c>
      <c r="AE165" s="79">
        <v>750925</v>
      </c>
      <c r="AF165" s="79">
        <v>73650</v>
      </c>
      <c r="AG165" s="79">
        <v>0</v>
      </c>
      <c r="AH165" s="79">
        <v>0</v>
      </c>
      <c r="AI165" s="79">
        <v>73650</v>
      </c>
      <c r="AJ165" s="47"/>
      <c r="AK165" s="44">
        <v>150</v>
      </c>
      <c r="AL165" s="45" t="s">
        <v>284</v>
      </c>
      <c r="AM165" s="44">
        <v>2013</v>
      </c>
      <c r="AN165" s="90">
        <v>1288</v>
      </c>
      <c r="AO165" s="90">
        <v>5612</v>
      </c>
      <c r="AP165" s="90">
        <v>1887</v>
      </c>
      <c r="AQ165" s="90">
        <v>0.5575</v>
      </c>
      <c r="AR165" s="90">
        <v>1154</v>
      </c>
      <c r="AS165" s="90">
        <v>388</v>
      </c>
      <c r="AT165" s="90">
        <v>25</v>
      </c>
      <c r="AU165" s="90">
        <v>25</v>
      </c>
      <c r="AV165" s="90">
        <v>0</v>
      </c>
      <c r="AW165" s="90">
        <v>0</v>
      </c>
      <c r="AY165" s="44">
        <v>150</v>
      </c>
      <c r="AZ165" s="45" t="s">
        <v>284</v>
      </c>
      <c r="BA165" s="44">
        <v>6010</v>
      </c>
      <c r="BB165" s="44">
        <v>2013</v>
      </c>
      <c r="BC165" s="90">
        <v>0</v>
      </c>
      <c r="BD165"/>
      <c r="BE165" s="83"/>
      <c r="BF165" s="83"/>
      <c r="BG165" s="85"/>
      <c r="BH165" s="83"/>
      <c r="BI165" s="84"/>
      <c r="BK165" s="46"/>
      <c r="BL165" s="46"/>
      <c r="BM165" s="46"/>
      <c r="BN165" s="46"/>
      <c r="BO165" s="46"/>
      <c r="BP165" s="46"/>
      <c r="BQ165" s="46"/>
      <c r="BR165" s="46"/>
      <c r="BS165" s="46"/>
      <c r="BT165" s="46"/>
      <c r="BU165" s="46"/>
      <c r="BV165" s="46"/>
      <c r="BW165" s="46"/>
      <c r="BX165" s="46"/>
      <c r="BY165" s="46"/>
      <c r="BZ165" s="46"/>
      <c r="CA165" s="46"/>
      <c r="CB165" s="46"/>
      <c r="CC165" s="46"/>
      <c r="CD165" s="46"/>
      <c r="CE165" s="46"/>
      <c r="CF165" s="46"/>
      <c r="CG165" s="46"/>
      <c r="CH165" s="46"/>
      <c r="CI165" s="46"/>
    </row>
    <row r="166" spans="1:87" x14ac:dyDescent="0.3">
      <c r="A166" s="44">
        <v>152</v>
      </c>
      <c r="B166" s="45" t="s">
        <v>212</v>
      </c>
      <c r="C166" s="44">
        <v>2013</v>
      </c>
      <c r="D166" s="78">
        <v>443.43</v>
      </c>
      <c r="E166" s="79">
        <v>43377929</v>
      </c>
      <c r="F166" s="79">
        <v>108253813</v>
      </c>
      <c r="G166" s="79">
        <v>151631742</v>
      </c>
      <c r="H166" s="79">
        <v>72219769</v>
      </c>
      <c r="I166" s="79">
        <v>4221014</v>
      </c>
      <c r="J166" s="79">
        <v>172266</v>
      </c>
      <c r="K166" s="79">
        <v>83673965</v>
      </c>
      <c r="L166" s="79">
        <v>67957777</v>
      </c>
      <c r="M166" s="79">
        <v>4039592</v>
      </c>
      <c r="N166" s="79">
        <v>2012083</v>
      </c>
      <c r="O166" s="79">
        <v>74009452</v>
      </c>
      <c r="P166" s="79">
        <v>32387730</v>
      </c>
      <c r="Q166" s="79">
        <v>14529278</v>
      </c>
      <c r="R166" s="79">
        <v>2891974</v>
      </c>
      <c r="S166" s="79">
        <v>7436500</v>
      </c>
      <c r="T166" s="79">
        <v>767020</v>
      </c>
      <c r="U166" s="79">
        <v>6152481</v>
      </c>
      <c r="V166" s="79">
        <v>4685219</v>
      </c>
      <c r="W166" s="79">
        <v>420053</v>
      </c>
      <c r="X166" s="79">
        <v>748005</v>
      </c>
      <c r="Y166" s="79">
        <v>569811</v>
      </c>
      <c r="Z166" s="79">
        <v>889388</v>
      </c>
      <c r="AA166" s="79">
        <v>7060916</v>
      </c>
      <c r="AB166" s="79">
        <v>1208886</v>
      </c>
      <c r="AC166" s="79">
        <v>72686345</v>
      </c>
      <c r="AD166" s="79">
        <v>1323107</v>
      </c>
      <c r="AE166" s="79">
        <v>491337</v>
      </c>
      <c r="AF166" s="79">
        <v>1814444</v>
      </c>
      <c r="AG166" s="79">
        <v>0</v>
      </c>
      <c r="AH166" s="79">
        <v>0</v>
      </c>
      <c r="AI166" s="79">
        <v>1814444</v>
      </c>
      <c r="AJ166" s="47"/>
      <c r="AK166" s="44">
        <v>152</v>
      </c>
      <c r="AL166" s="45" t="s">
        <v>212</v>
      </c>
      <c r="AM166" s="44">
        <v>2013</v>
      </c>
      <c r="AN166" s="90">
        <v>4287</v>
      </c>
      <c r="AO166" s="90">
        <v>17932</v>
      </c>
      <c r="AP166" s="90">
        <v>5621</v>
      </c>
      <c r="AQ166" s="90">
        <v>0.65620000000000001</v>
      </c>
      <c r="AR166" s="90">
        <v>5130</v>
      </c>
      <c r="AS166" s="90">
        <v>1608</v>
      </c>
      <c r="AT166" s="90">
        <v>68</v>
      </c>
      <c r="AU166" s="90">
        <v>25</v>
      </c>
      <c r="AV166" s="90">
        <v>0</v>
      </c>
      <c r="AW166" s="90">
        <v>0</v>
      </c>
      <c r="AY166" s="44">
        <v>152</v>
      </c>
      <c r="AZ166" s="45" t="s">
        <v>212</v>
      </c>
      <c r="BA166" s="44">
        <v>6010</v>
      </c>
      <c r="BB166" s="44">
        <v>2013</v>
      </c>
      <c r="BC166" s="90">
        <v>1365</v>
      </c>
      <c r="BD166"/>
      <c r="BE166" s="83"/>
      <c r="BF166" s="83"/>
      <c r="BG166" s="85"/>
      <c r="BH166" s="83"/>
      <c r="BI166" s="84"/>
      <c r="BK166" s="46"/>
      <c r="BL166" s="46"/>
      <c r="BM166" s="46"/>
      <c r="BN166" s="46"/>
      <c r="BO166" s="46"/>
      <c r="BP166" s="46"/>
      <c r="BQ166" s="46"/>
      <c r="BR166" s="46"/>
      <c r="BS166" s="46"/>
      <c r="BT166" s="46"/>
      <c r="BU166" s="46"/>
      <c r="BV166" s="46"/>
      <c r="BW166" s="46"/>
      <c r="BX166" s="46"/>
      <c r="BY166" s="46"/>
      <c r="BZ166" s="46"/>
      <c r="CA166" s="46"/>
      <c r="CB166" s="46"/>
      <c r="CC166" s="46"/>
      <c r="CD166" s="46"/>
      <c r="CE166" s="46"/>
      <c r="CF166" s="46"/>
      <c r="CG166" s="46"/>
      <c r="CH166" s="46"/>
      <c r="CI166" s="46"/>
    </row>
    <row r="167" spans="1:87" x14ac:dyDescent="0.3">
      <c r="A167" s="44">
        <v>153</v>
      </c>
      <c r="B167" s="45" t="s">
        <v>226</v>
      </c>
      <c r="C167" s="44">
        <v>2013</v>
      </c>
      <c r="D167" s="78">
        <v>142.96</v>
      </c>
      <c r="E167" s="79">
        <v>10504058</v>
      </c>
      <c r="F167" s="79">
        <v>20607844</v>
      </c>
      <c r="G167" s="79">
        <v>31111902</v>
      </c>
      <c r="H167" s="79">
        <v>6560068</v>
      </c>
      <c r="I167" s="79">
        <v>312228</v>
      </c>
      <c r="J167" s="79">
        <v>736863</v>
      </c>
      <c r="K167" s="79">
        <v>8091330</v>
      </c>
      <c r="L167" s="79">
        <v>23020572</v>
      </c>
      <c r="M167" s="79">
        <v>266668</v>
      </c>
      <c r="N167" s="79">
        <v>0</v>
      </c>
      <c r="O167" s="79">
        <v>23287240</v>
      </c>
      <c r="P167" s="79">
        <v>8885014</v>
      </c>
      <c r="Q167" s="79">
        <v>2344684</v>
      </c>
      <c r="R167" s="79">
        <v>1521980</v>
      </c>
      <c r="S167" s="79">
        <v>3028731</v>
      </c>
      <c r="T167" s="79">
        <v>545770</v>
      </c>
      <c r="U167" s="79">
        <v>3931969</v>
      </c>
      <c r="V167" s="79">
        <v>1773089</v>
      </c>
      <c r="W167" s="79">
        <v>85843</v>
      </c>
      <c r="X167" s="79">
        <v>130851</v>
      </c>
      <c r="Y167" s="79">
        <v>138941</v>
      </c>
      <c r="Z167" s="79">
        <v>0</v>
      </c>
      <c r="AA167" s="79">
        <v>482171</v>
      </c>
      <c r="AB167" s="79">
        <v>124793</v>
      </c>
      <c r="AC167" s="79">
        <v>22511665</v>
      </c>
      <c r="AD167" s="79">
        <v>775575</v>
      </c>
      <c r="AE167" s="79">
        <v>484829</v>
      </c>
      <c r="AF167" s="79">
        <v>1260404</v>
      </c>
      <c r="AG167" s="79">
        <v>0</v>
      </c>
      <c r="AH167" s="79">
        <v>0</v>
      </c>
      <c r="AI167" s="79">
        <v>1260404</v>
      </c>
      <c r="AJ167" s="47"/>
      <c r="AK167" s="44">
        <v>153</v>
      </c>
      <c r="AL167" s="45" t="s">
        <v>226</v>
      </c>
      <c r="AM167" s="44">
        <v>2013</v>
      </c>
      <c r="AN167" s="90">
        <v>1377</v>
      </c>
      <c r="AO167" s="90">
        <v>6166</v>
      </c>
      <c r="AP167" s="90">
        <v>1655</v>
      </c>
      <c r="AQ167" s="90">
        <v>0.77300000000000002</v>
      </c>
      <c r="AR167" s="90">
        <v>2008</v>
      </c>
      <c r="AS167" s="90">
        <v>539</v>
      </c>
      <c r="AT167" s="90">
        <v>48</v>
      </c>
      <c r="AU167" s="90">
        <v>25</v>
      </c>
      <c r="AV167" s="90">
        <v>0</v>
      </c>
      <c r="AW167" s="90">
        <v>0</v>
      </c>
      <c r="AY167" s="44">
        <v>153</v>
      </c>
      <c r="AZ167" s="45" t="s">
        <v>226</v>
      </c>
      <c r="BA167" s="44">
        <v>6010</v>
      </c>
      <c r="BB167" s="44">
        <v>2013</v>
      </c>
      <c r="BC167" s="90">
        <v>0</v>
      </c>
      <c r="BD167"/>
      <c r="BE167" s="83"/>
      <c r="BF167" s="83"/>
      <c r="BG167" s="85"/>
      <c r="BH167" s="83"/>
      <c r="BI167" s="84"/>
      <c r="BK167" s="46"/>
      <c r="BL167" s="46"/>
      <c r="BM167" s="46"/>
      <c r="BN167" s="46"/>
      <c r="BO167" s="46"/>
      <c r="BP167" s="46"/>
      <c r="BQ167" s="46"/>
      <c r="BR167" s="46"/>
      <c r="BS167" s="46"/>
      <c r="BT167" s="46"/>
      <c r="BU167" s="46"/>
      <c r="BV167" s="46"/>
      <c r="BW167" s="46"/>
      <c r="BX167" s="46"/>
      <c r="BY167" s="46"/>
      <c r="BZ167" s="46"/>
      <c r="CA167" s="46"/>
      <c r="CB167" s="46"/>
      <c r="CC167" s="46"/>
      <c r="CD167" s="46"/>
      <c r="CE167" s="46"/>
      <c r="CF167" s="46"/>
      <c r="CG167" s="46"/>
      <c r="CH167" s="46"/>
      <c r="CI167" s="46"/>
    </row>
    <row r="168" spans="1:87" x14ac:dyDescent="0.3">
      <c r="A168" s="44">
        <v>155</v>
      </c>
      <c r="B168" s="45" t="s">
        <v>262</v>
      </c>
      <c r="C168" s="44">
        <v>2013</v>
      </c>
      <c r="D168" s="78">
        <v>2327.5100000000002</v>
      </c>
      <c r="E168" s="79">
        <v>630394314</v>
      </c>
      <c r="F168" s="79">
        <v>625542993</v>
      </c>
      <c r="G168" s="79">
        <v>1255937307</v>
      </c>
      <c r="H168" s="79">
        <v>772252618</v>
      </c>
      <c r="I168" s="79">
        <v>24639644</v>
      </c>
      <c r="J168" s="79">
        <v>42720691</v>
      </c>
      <c r="K168" s="79">
        <v>839612953</v>
      </c>
      <c r="L168" s="79">
        <v>416324354</v>
      </c>
      <c r="M168" s="79">
        <v>27284521</v>
      </c>
      <c r="N168" s="79">
        <v>0</v>
      </c>
      <c r="O168" s="79">
        <v>443608875</v>
      </c>
      <c r="P168" s="79">
        <v>203576730</v>
      </c>
      <c r="Q168" s="79">
        <v>68019926</v>
      </c>
      <c r="R168" s="79">
        <v>26837090</v>
      </c>
      <c r="S168" s="79">
        <v>59370718</v>
      </c>
      <c r="T168" s="79">
        <v>5286395</v>
      </c>
      <c r="U168" s="79">
        <v>38667667</v>
      </c>
      <c r="V168" s="79">
        <v>32439867</v>
      </c>
      <c r="W168" s="79">
        <v>10960056</v>
      </c>
      <c r="X168" s="79">
        <v>1868630</v>
      </c>
      <c r="Y168" s="79">
        <v>5322722</v>
      </c>
      <c r="Z168" s="79">
        <v>0</v>
      </c>
      <c r="AA168" s="79">
        <v>0</v>
      </c>
      <c r="AB168" s="79">
        <v>9085952</v>
      </c>
      <c r="AC168" s="79">
        <v>461435753</v>
      </c>
      <c r="AD168" s="79">
        <v>-17826878</v>
      </c>
      <c r="AE168" s="79">
        <v>828826</v>
      </c>
      <c r="AF168" s="79">
        <v>-16998052</v>
      </c>
      <c r="AG168" s="79">
        <v>0</v>
      </c>
      <c r="AH168" s="79">
        <v>0</v>
      </c>
      <c r="AI168" s="79">
        <v>-16998052</v>
      </c>
      <c r="AJ168" s="47"/>
      <c r="AK168" s="44">
        <v>155</v>
      </c>
      <c r="AL168" s="45" t="s">
        <v>262</v>
      </c>
      <c r="AM168" s="44">
        <v>2013</v>
      </c>
      <c r="AN168" s="90">
        <v>37373</v>
      </c>
      <c r="AO168" s="90">
        <v>131032</v>
      </c>
      <c r="AP168" s="90">
        <v>34820</v>
      </c>
      <c r="AQ168" s="90">
        <v>0.85919999999999996</v>
      </c>
      <c r="AR168" s="90">
        <v>65769</v>
      </c>
      <c r="AS168" s="90">
        <v>17477</v>
      </c>
      <c r="AT168" s="90">
        <v>303</v>
      </c>
      <c r="AU168" s="90">
        <v>270</v>
      </c>
      <c r="AV168" s="90">
        <v>0</v>
      </c>
      <c r="AW168" s="90">
        <v>0</v>
      </c>
      <c r="AY168" s="44">
        <v>155</v>
      </c>
      <c r="AZ168" s="45" t="s">
        <v>262</v>
      </c>
      <c r="BA168" s="44">
        <v>6010</v>
      </c>
      <c r="BB168" s="44">
        <v>2013</v>
      </c>
      <c r="BC168" s="90">
        <v>8850</v>
      </c>
      <c r="BD168"/>
      <c r="BE168" s="83"/>
      <c r="BF168" s="83"/>
      <c r="BG168" s="85"/>
      <c r="BH168" s="83"/>
      <c r="BI168" s="84"/>
      <c r="BK168" s="46"/>
      <c r="BL168" s="46"/>
      <c r="BM168" s="46"/>
      <c r="BN168" s="46"/>
      <c r="BO168" s="46"/>
      <c r="BP168" s="46"/>
      <c r="BQ168" s="46"/>
      <c r="BR168" s="46"/>
      <c r="BS168" s="46"/>
      <c r="BT168" s="46"/>
      <c r="BU168" s="46"/>
      <c r="BV168" s="46"/>
      <c r="BW168" s="46"/>
      <c r="BX168" s="46"/>
      <c r="BY168" s="46"/>
      <c r="BZ168" s="46"/>
      <c r="CA168" s="46"/>
      <c r="CB168" s="46"/>
      <c r="CC168" s="46"/>
      <c r="CD168" s="46"/>
      <c r="CE168" s="46"/>
      <c r="CF168" s="46"/>
      <c r="CG168" s="46"/>
      <c r="CH168" s="46"/>
      <c r="CI168" s="46"/>
    </row>
    <row r="169" spans="1:87" x14ac:dyDescent="0.3">
      <c r="A169" s="44">
        <v>156</v>
      </c>
      <c r="B169" s="45" t="s">
        <v>225</v>
      </c>
      <c r="C169" s="44">
        <v>2013</v>
      </c>
      <c r="D169" s="78"/>
      <c r="E169" s="79"/>
      <c r="F169" s="79"/>
      <c r="G169" s="79"/>
      <c r="H169" s="79"/>
      <c r="I169" s="79"/>
      <c r="J169" s="79"/>
      <c r="K169" s="79"/>
      <c r="L169" s="79"/>
      <c r="M169" s="79"/>
      <c r="N169" s="79"/>
      <c r="O169" s="79"/>
      <c r="P169" s="79"/>
      <c r="Q169" s="79"/>
      <c r="R169" s="79"/>
      <c r="S169" s="79"/>
      <c r="T169" s="79"/>
      <c r="U169" s="79"/>
      <c r="V169" s="79"/>
      <c r="W169" s="79"/>
      <c r="X169" s="79"/>
      <c r="Y169" s="79"/>
      <c r="Z169" s="79"/>
      <c r="AA169" s="79"/>
      <c r="AB169" s="79"/>
      <c r="AC169" s="79"/>
      <c r="AD169" s="79"/>
      <c r="AE169" s="79"/>
      <c r="AF169" s="79"/>
      <c r="AG169" s="79"/>
      <c r="AH169" s="79"/>
      <c r="AI169" s="79"/>
      <c r="AJ169" s="47"/>
      <c r="AK169" s="44">
        <v>156</v>
      </c>
      <c r="AL169" s="45" t="s">
        <v>225</v>
      </c>
      <c r="AM169" s="44"/>
      <c r="AN169" s="90"/>
      <c r="AO169" s="90"/>
      <c r="AP169" s="90"/>
      <c r="AQ169" s="90"/>
      <c r="AR169" s="90"/>
      <c r="AS169" s="90"/>
      <c r="AT169" s="90"/>
      <c r="AU169" s="90"/>
      <c r="AV169" s="90"/>
      <c r="AW169" s="90"/>
      <c r="AY169" s="44">
        <v>156</v>
      </c>
      <c r="AZ169" s="45" t="s">
        <v>225</v>
      </c>
      <c r="BA169" s="44">
        <v>6010</v>
      </c>
      <c r="BB169" s="44">
        <v>2013</v>
      </c>
      <c r="BC169" s="90"/>
      <c r="BD169"/>
      <c r="BE169" s="83"/>
      <c r="BF169" s="83"/>
      <c r="BG169" s="85"/>
      <c r="BH169" s="83"/>
      <c r="BI169" s="84"/>
      <c r="BK169" s="46"/>
      <c r="BL169" s="46"/>
      <c r="BM169" s="46"/>
      <c r="BN169" s="46"/>
      <c r="BO169" s="46"/>
      <c r="BP169" s="46"/>
      <c r="BQ169" s="46"/>
      <c r="BR169" s="46"/>
      <c r="BS169" s="46"/>
      <c r="BT169" s="46"/>
      <c r="BU169" s="46"/>
      <c r="BV169" s="46"/>
      <c r="BW169" s="46"/>
      <c r="BX169" s="46"/>
      <c r="BY169" s="46"/>
      <c r="BZ169" s="46"/>
      <c r="CA169" s="46"/>
      <c r="CB169" s="46"/>
      <c r="CC169" s="46"/>
      <c r="CD169" s="46"/>
      <c r="CE169" s="46"/>
      <c r="CF169" s="46"/>
      <c r="CG169" s="46"/>
      <c r="CH169" s="46"/>
      <c r="CI169" s="46"/>
    </row>
    <row r="170" spans="1:87" x14ac:dyDescent="0.3">
      <c r="A170" s="44">
        <v>157</v>
      </c>
      <c r="B170" s="45" t="s">
        <v>285</v>
      </c>
      <c r="C170" s="44">
        <v>2013</v>
      </c>
      <c r="D170" s="78">
        <v>384</v>
      </c>
      <c r="E170" s="79">
        <v>52154871</v>
      </c>
      <c r="F170" s="79">
        <v>13514658</v>
      </c>
      <c r="G170" s="79">
        <v>65669529</v>
      </c>
      <c r="H170" s="79">
        <v>27756029</v>
      </c>
      <c r="I170" s="79">
        <v>351074</v>
      </c>
      <c r="J170" s="79">
        <v>0</v>
      </c>
      <c r="K170" s="79">
        <v>28928341</v>
      </c>
      <c r="L170" s="79">
        <v>36741188</v>
      </c>
      <c r="M170" s="79">
        <v>1653266</v>
      </c>
      <c r="N170" s="79">
        <v>0</v>
      </c>
      <c r="O170" s="79">
        <v>38394454</v>
      </c>
      <c r="P170" s="79">
        <v>22322976</v>
      </c>
      <c r="Q170" s="79">
        <v>6387638</v>
      </c>
      <c r="R170" s="79">
        <v>232325</v>
      </c>
      <c r="S170" s="79">
        <v>1883924</v>
      </c>
      <c r="T170" s="79">
        <v>702221</v>
      </c>
      <c r="U170" s="79">
        <v>4492592</v>
      </c>
      <c r="V170" s="79">
        <v>702592</v>
      </c>
      <c r="W170" s="79">
        <v>432951</v>
      </c>
      <c r="X170" s="79">
        <v>118309</v>
      </c>
      <c r="Y170" s="79">
        <v>166171</v>
      </c>
      <c r="Z170" s="79">
        <v>0</v>
      </c>
      <c r="AA170" s="79">
        <v>821238</v>
      </c>
      <c r="AB170" s="79">
        <v>496374</v>
      </c>
      <c r="AC170" s="79">
        <v>37938073</v>
      </c>
      <c r="AD170" s="79">
        <v>456381</v>
      </c>
      <c r="AE170" s="79">
        <v>-180144</v>
      </c>
      <c r="AF170" s="79">
        <v>276237</v>
      </c>
      <c r="AG170" s="79">
        <v>0</v>
      </c>
      <c r="AH170" s="79">
        <v>0</v>
      </c>
      <c r="AI170" s="79">
        <v>276237</v>
      </c>
      <c r="AJ170" s="47"/>
      <c r="AK170" s="44">
        <v>157</v>
      </c>
      <c r="AL170" s="45" t="s">
        <v>285</v>
      </c>
      <c r="AM170" s="44">
        <v>2013</v>
      </c>
      <c r="AN170" s="90">
        <v>2467</v>
      </c>
      <c r="AO170" s="90">
        <v>26031</v>
      </c>
      <c r="AP170" s="90">
        <v>1892</v>
      </c>
      <c r="AQ170" s="90">
        <v>1.3037000000000001</v>
      </c>
      <c r="AR170" s="90">
        <v>20674</v>
      </c>
      <c r="AS170" s="90">
        <v>1503</v>
      </c>
      <c r="AT170" s="90">
        <v>102</v>
      </c>
      <c r="AU170" s="90">
        <v>72</v>
      </c>
      <c r="AV170" s="90">
        <v>0</v>
      </c>
      <c r="AW170" s="90">
        <v>0</v>
      </c>
      <c r="AY170" s="44">
        <v>157</v>
      </c>
      <c r="AZ170" s="45" t="s">
        <v>285</v>
      </c>
      <c r="BA170" s="44">
        <v>6010</v>
      </c>
      <c r="BB170" s="44">
        <v>2013</v>
      </c>
      <c r="BC170" s="90">
        <v>0</v>
      </c>
      <c r="BD170"/>
      <c r="BE170" s="83"/>
      <c r="BF170" s="83"/>
      <c r="BG170" s="85"/>
      <c r="BH170" s="83"/>
      <c r="BI170" s="84"/>
      <c r="BK170" s="46"/>
      <c r="BL170" s="46"/>
      <c r="BM170" s="46"/>
      <c r="BN170" s="46"/>
      <c r="BO170" s="46"/>
      <c r="BP170" s="46"/>
      <c r="BQ170" s="46"/>
      <c r="BR170" s="46"/>
      <c r="BS170" s="46"/>
      <c r="BT170" s="46"/>
      <c r="BU170" s="46"/>
      <c r="BV170" s="46"/>
      <c r="BW170" s="46"/>
      <c r="BX170" s="46"/>
      <c r="BY170" s="46"/>
      <c r="BZ170" s="46"/>
      <c r="CA170" s="46"/>
      <c r="CB170" s="46"/>
      <c r="CC170" s="46"/>
      <c r="CD170" s="46"/>
      <c r="CE170" s="46"/>
      <c r="CF170" s="46"/>
      <c r="CG170" s="46"/>
      <c r="CH170" s="46"/>
      <c r="CI170" s="46"/>
    </row>
    <row r="171" spans="1:87" x14ac:dyDescent="0.3">
      <c r="A171" s="44">
        <v>158</v>
      </c>
      <c r="B171" s="45" t="s">
        <v>197</v>
      </c>
      <c r="C171" s="44">
        <v>2013</v>
      </c>
      <c r="D171" s="78">
        <v>91.25</v>
      </c>
      <c r="E171" s="79">
        <v>2416541</v>
      </c>
      <c r="F171" s="79">
        <v>11436163</v>
      </c>
      <c r="G171" s="79">
        <v>13852704</v>
      </c>
      <c r="H171" s="79">
        <v>2035095</v>
      </c>
      <c r="I171" s="79">
        <v>329226</v>
      </c>
      <c r="J171" s="79">
        <v>0</v>
      </c>
      <c r="K171" s="79">
        <v>3089114</v>
      </c>
      <c r="L171" s="79">
        <v>10763590</v>
      </c>
      <c r="M171" s="79">
        <v>68744</v>
      </c>
      <c r="N171" s="79">
        <v>2077255</v>
      </c>
      <c r="O171" s="79">
        <v>12909589</v>
      </c>
      <c r="P171" s="79">
        <v>7018897</v>
      </c>
      <c r="Q171" s="79">
        <v>1593816</v>
      </c>
      <c r="R171" s="79">
        <v>90013</v>
      </c>
      <c r="S171" s="79">
        <v>628510</v>
      </c>
      <c r="T171" s="79">
        <v>165565</v>
      </c>
      <c r="U171" s="79">
        <v>754767</v>
      </c>
      <c r="V171" s="79">
        <v>1438120</v>
      </c>
      <c r="W171" s="79">
        <v>49365</v>
      </c>
      <c r="X171" s="79">
        <v>226921</v>
      </c>
      <c r="Y171" s="79">
        <v>70391</v>
      </c>
      <c r="Z171" s="79">
        <v>720950</v>
      </c>
      <c r="AA171" s="79">
        <v>724793</v>
      </c>
      <c r="AB171" s="79">
        <v>640350</v>
      </c>
      <c r="AC171" s="79">
        <v>13397665</v>
      </c>
      <c r="AD171" s="79">
        <v>-488076</v>
      </c>
      <c r="AE171" s="79">
        <v>29761</v>
      </c>
      <c r="AF171" s="79">
        <v>-458315</v>
      </c>
      <c r="AG171" s="79">
        <v>0</v>
      </c>
      <c r="AH171" s="79">
        <v>0</v>
      </c>
      <c r="AI171" s="79">
        <v>-458315</v>
      </c>
      <c r="AJ171" s="47"/>
      <c r="AK171" s="44">
        <v>158</v>
      </c>
      <c r="AL171" s="45" t="s">
        <v>197</v>
      </c>
      <c r="AM171" s="44">
        <v>2013</v>
      </c>
      <c r="AN171" s="90">
        <v>573</v>
      </c>
      <c r="AO171" s="90">
        <v>2744</v>
      </c>
      <c r="AP171" s="90">
        <v>979</v>
      </c>
      <c r="AQ171" s="90">
        <v>0.58479999999999999</v>
      </c>
      <c r="AR171" s="90">
        <v>241</v>
      </c>
      <c r="AS171" s="90">
        <v>86</v>
      </c>
      <c r="AT171" s="90">
        <v>12</v>
      </c>
      <c r="AU171" s="90">
        <v>9</v>
      </c>
      <c r="AV171" s="90">
        <v>0</v>
      </c>
      <c r="AW171" s="90">
        <v>0</v>
      </c>
      <c r="AY171" s="44">
        <v>158</v>
      </c>
      <c r="AZ171" s="45" t="s">
        <v>197</v>
      </c>
      <c r="BA171" s="44">
        <v>6010</v>
      </c>
      <c r="BB171" s="44">
        <v>2013</v>
      </c>
      <c r="BC171" s="90">
        <v>0</v>
      </c>
      <c r="BD171"/>
      <c r="BE171" s="83"/>
      <c r="BF171" s="83"/>
      <c r="BG171" s="85"/>
      <c r="BH171" s="83"/>
      <c r="BI171" s="84"/>
      <c r="BK171" s="46"/>
      <c r="BL171" s="46"/>
      <c r="BM171" s="46"/>
      <c r="BN171" s="46"/>
      <c r="BO171" s="46"/>
      <c r="BP171" s="46"/>
      <c r="BQ171" s="46"/>
      <c r="BR171" s="46"/>
      <c r="BS171" s="46"/>
      <c r="BT171" s="46"/>
      <c r="BU171" s="46"/>
      <c r="BV171" s="46"/>
      <c r="BW171" s="46"/>
      <c r="BX171" s="46"/>
      <c r="BY171" s="46"/>
      <c r="BZ171" s="46"/>
      <c r="CA171" s="46"/>
      <c r="CB171" s="46"/>
      <c r="CC171" s="46"/>
      <c r="CD171" s="46"/>
      <c r="CE171" s="46"/>
      <c r="CF171" s="46"/>
      <c r="CG171" s="46"/>
      <c r="CH171" s="46"/>
      <c r="CI171" s="46"/>
    </row>
    <row r="172" spans="1:87" x14ac:dyDescent="0.3">
      <c r="A172" s="44">
        <v>159</v>
      </c>
      <c r="B172" s="45" t="s">
        <v>286</v>
      </c>
      <c r="C172" s="44">
        <v>2013</v>
      </c>
      <c r="D172" s="78">
        <v>1766</v>
      </c>
      <c r="E172" s="79">
        <v>1009116051</v>
      </c>
      <c r="F172" s="79">
        <v>413784538</v>
      </c>
      <c r="G172" s="79">
        <v>1422900589</v>
      </c>
      <c r="H172" s="79">
        <v>972091968</v>
      </c>
      <c r="I172" s="79">
        <v>62790473</v>
      </c>
      <c r="J172" s="79">
        <v>10257548</v>
      </c>
      <c r="K172" s="79">
        <v>1050907599</v>
      </c>
      <c r="L172" s="79">
        <v>371992990</v>
      </c>
      <c r="M172" s="79">
        <v>14243745</v>
      </c>
      <c r="N172" s="79">
        <v>0</v>
      </c>
      <c r="O172" s="79">
        <v>386236735</v>
      </c>
      <c r="P172" s="79">
        <v>137053771</v>
      </c>
      <c r="Q172" s="79">
        <v>41250510</v>
      </c>
      <c r="R172" s="79">
        <v>4788968</v>
      </c>
      <c r="S172" s="79">
        <v>61578159</v>
      </c>
      <c r="T172" s="79">
        <v>2989391</v>
      </c>
      <c r="U172" s="79">
        <v>74953777</v>
      </c>
      <c r="V172" s="79">
        <v>14666590</v>
      </c>
      <c r="W172" s="79">
        <v>2162306</v>
      </c>
      <c r="X172" s="79">
        <v>2869559</v>
      </c>
      <c r="Y172" s="79">
        <v>8183437</v>
      </c>
      <c r="Z172" s="79">
        <v>3394315</v>
      </c>
      <c r="AA172" s="79">
        <v>5767610</v>
      </c>
      <c r="AB172" s="79">
        <v>5205677</v>
      </c>
      <c r="AC172" s="79">
        <v>359096460</v>
      </c>
      <c r="AD172" s="79">
        <v>27140275</v>
      </c>
      <c r="AE172" s="79">
        <v>2735835</v>
      </c>
      <c r="AF172" s="79">
        <v>29876110</v>
      </c>
      <c r="AG172" s="79">
        <v>0</v>
      </c>
      <c r="AH172" s="79">
        <v>0</v>
      </c>
      <c r="AI172" s="79">
        <v>29876110</v>
      </c>
      <c r="AJ172" s="47"/>
      <c r="AK172" s="44">
        <v>159</v>
      </c>
      <c r="AL172" s="45" t="s">
        <v>286</v>
      </c>
      <c r="AM172" s="44">
        <v>2013</v>
      </c>
      <c r="AN172" s="90">
        <v>33274</v>
      </c>
      <c r="AO172" s="90">
        <v>116329</v>
      </c>
      <c r="AP172" s="90">
        <v>27524</v>
      </c>
      <c r="AQ172" s="90">
        <v>1.0367999999999999</v>
      </c>
      <c r="AR172" s="90">
        <v>81363</v>
      </c>
      <c r="AS172" s="90">
        <v>19251</v>
      </c>
      <c r="AT172" s="90">
        <v>390</v>
      </c>
      <c r="AU172" s="90">
        <v>349</v>
      </c>
      <c r="AV172" s="90">
        <v>0</v>
      </c>
      <c r="AW172" s="90">
        <v>48</v>
      </c>
      <c r="AY172" s="44">
        <v>159</v>
      </c>
      <c r="AZ172" s="45" t="s">
        <v>286</v>
      </c>
      <c r="BA172" s="44">
        <v>6010</v>
      </c>
      <c r="BB172" s="44">
        <v>2013</v>
      </c>
      <c r="BC172" s="90">
        <v>6871</v>
      </c>
      <c r="BD172"/>
      <c r="BE172" s="83"/>
      <c r="BF172" s="83"/>
      <c r="BG172" s="85"/>
      <c r="BH172" s="83"/>
      <c r="BI172" s="84"/>
      <c r="BK172" s="46"/>
      <c r="BL172" s="46"/>
      <c r="BM172" s="46"/>
      <c r="BN172" s="46"/>
      <c r="BO172" s="46"/>
      <c r="BP172" s="46"/>
      <c r="BQ172" s="46"/>
      <c r="BR172" s="46"/>
      <c r="BS172" s="46"/>
      <c r="BT172" s="46"/>
      <c r="BU172" s="46"/>
      <c r="BV172" s="46"/>
      <c r="BW172" s="46"/>
      <c r="BX172" s="46"/>
      <c r="BY172" s="46"/>
      <c r="BZ172" s="46"/>
      <c r="CA172" s="46"/>
      <c r="CB172" s="46"/>
      <c r="CC172" s="46"/>
      <c r="CD172" s="46"/>
      <c r="CE172" s="46"/>
      <c r="CF172" s="46"/>
      <c r="CG172" s="46"/>
      <c r="CH172" s="46"/>
      <c r="CI172" s="46"/>
    </row>
    <row r="173" spans="1:87" x14ac:dyDescent="0.3">
      <c r="A173" s="44">
        <v>161</v>
      </c>
      <c r="B173" s="45" t="s">
        <v>248</v>
      </c>
      <c r="C173" s="44">
        <v>2013</v>
      </c>
      <c r="D173" s="78">
        <v>2037.66</v>
      </c>
      <c r="E173" s="79">
        <v>491588387</v>
      </c>
      <c r="F173" s="79">
        <v>496539100</v>
      </c>
      <c r="G173" s="79">
        <v>988127487</v>
      </c>
      <c r="H173" s="79">
        <v>576459625</v>
      </c>
      <c r="I173" s="79">
        <v>26961700</v>
      </c>
      <c r="J173" s="79">
        <v>6590299</v>
      </c>
      <c r="K173" s="79">
        <v>620210805.61000001</v>
      </c>
      <c r="L173" s="79">
        <v>367916681.38999999</v>
      </c>
      <c r="M173" s="79">
        <v>7472853</v>
      </c>
      <c r="N173" s="79">
        <v>0</v>
      </c>
      <c r="O173" s="79">
        <v>375389534.38999999</v>
      </c>
      <c r="P173" s="79">
        <v>161821818</v>
      </c>
      <c r="Q173" s="79">
        <v>33150776</v>
      </c>
      <c r="R173" s="79">
        <v>17774688</v>
      </c>
      <c r="S173" s="79">
        <v>63103756</v>
      </c>
      <c r="T173" s="79">
        <v>3008535</v>
      </c>
      <c r="U173" s="79">
        <v>23919864</v>
      </c>
      <c r="V173" s="79">
        <v>18882080</v>
      </c>
      <c r="W173" s="79">
        <v>9832119</v>
      </c>
      <c r="X173" s="79">
        <v>3736436</v>
      </c>
      <c r="Y173" s="79">
        <v>13444983</v>
      </c>
      <c r="Z173" s="79">
        <v>9719289</v>
      </c>
      <c r="AA173" s="79">
        <v>10199181.609999999</v>
      </c>
      <c r="AB173" s="79">
        <v>6366382</v>
      </c>
      <c r="AC173" s="79">
        <v>364760726</v>
      </c>
      <c r="AD173" s="79">
        <v>10628808.390000001</v>
      </c>
      <c r="AE173" s="79">
        <v>7685910</v>
      </c>
      <c r="AF173" s="79">
        <v>18314718.390000001</v>
      </c>
      <c r="AG173" s="79">
        <v>0</v>
      </c>
      <c r="AH173" s="79">
        <v>0</v>
      </c>
      <c r="AI173" s="79">
        <v>18314718.390000001</v>
      </c>
      <c r="AJ173" s="47"/>
      <c r="AK173" s="44">
        <v>161</v>
      </c>
      <c r="AL173" s="45" t="s">
        <v>248</v>
      </c>
      <c r="AM173" s="44">
        <v>2013</v>
      </c>
      <c r="AN173" s="90">
        <v>35689</v>
      </c>
      <c r="AO173" s="90">
        <v>123764</v>
      </c>
      <c r="AP173" s="90">
        <v>29765</v>
      </c>
      <c r="AQ173" s="90">
        <v>1.0144</v>
      </c>
      <c r="AR173" s="90">
        <v>61572</v>
      </c>
      <c r="AS173" s="90">
        <v>14808</v>
      </c>
      <c r="AT173" s="90">
        <v>270</v>
      </c>
      <c r="AU173" s="90">
        <v>234</v>
      </c>
      <c r="AV173" s="90">
        <v>0</v>
      </c>
      <c r="AW173" s="90">
        <v>0</v>
      </c>
      <c r="AY173" s="44">
        <v>161</v>
      </c>
      <c r="AZ173" s="45" t="s">
        <v>248</v>
      </c>
      <c r="BA173" s="44">
        <v>6010</v>
      </c>
      <c r="BB173" s="44">
        <v>2013</v>
      </c>
      <c r="BC173" s="90">
        <v>10155</v>
      </c>
      <c r="BD173"/>
      <c r="BE173" s="83"/>
      <c r="BF173" s="83"/>
      <c r="BG173" s="85"/>
      <c r="BH173" s="83"/>
      <c r="BI173" s="84"/>
      <c r="BK173" s="46"/>
      <c r="BL173" s="46"/>
      <c r="BM173" s="46"/>
      <c r="BN173" s="46"/>
      <c r="BO173" s="46"/>
      <c r="BP173" s="46"/>
      <c r="BQ173" s="46"/>
      <c r="BR173" s="46"/>
      <c r="BS173" s="46"/>
      <c r="BT173" s="46"/>
      <c r="BU173" s="46"/>
      <c r="BV173" s="46"/>
      <c r="BW173" s="46"/>
      <c r="BX173" s="46"/>
      <c r="BY173" s="46"/>
      <c r="BZ173" s="46"/>
      <c r="CA173" s="46"/>
      <c r="CB173" s="46"/>
      <c r="CC173" s="46"/>
      <c r="CD173" s="46"/>
      <c r="CE173" s="46"/>
      <c r="CF173" s="46"/>
      <c r="CG173" s="46"/>
      <c r="CH173" s="46"/>
      <c r="CI173" s="46"/>
    </row>
    <row r="174" spans="1:87" x14ac:dyDescent="0.3">
      <c r="A174" s="44">
        <v>162</v>
      </c>
      <c r="B174" s="45" t="s">
        <v>243</v>
      </c>
      <c r="C174" s="44">
        <v>2013</v>
      </c>
      <c r="D174" s="78">
        <v>3240.02</v>
      </c>
      <c r="E174" s="79">
        <v>1420649389</v>
      </c>
      <c r="F174" s="79">
        <v>696840407</v>
      </c>
      <c r="G174" s="79">
        <v>2117489796</v>
      </c>
      <c r="H174" s="79">
        <v>1351792896</v>
      </c>
      <c r="I174" s="79">
        <v>62209866</v>
      </c>
      <c r="J174" s="79">
        <v>19553918</v>
      </c>
      <c r="K174" s="79">
        <v>1444128477</v>
      </c>
      <c r="L174" s="79">
        <v>673361319</v>
      </c>
      <c r="M174" s="79">
        <v>58385920</v>
      </c>
      <c r="N174" s="79">
        <v>0</v>
      </c>
      <c r="O174" s="79">
        <v>731747239</v>
      </c>
      <c r="P174" s="79">
        <v>254855914</v>
      </c>
      <c r="Q174" s="79">
        <v>72611520</v>
      </c>
      <c r="R174" s="79">
        <v>21329015</v>
      </c>
      <c r="S174" s="79">
        <v>153146795</v>
      </c>
      <c r="T174" s="79">
        <v>5954766</v>
      </c>
      <c r="U174" s="79">
        <v>138713626</v>
      </c>
      <c r="V174" s="79">
        <v>24810923</v>
      </c>
      <c r="W174" s="79">
        <v>4314379</v>
      </c>
      <c r="X174" s="79">
        <v>6280194</v>
      </c>
      <c r="Y174" s="79">
        <v>13020444</v>
      </c>
      <c r="Z174" s="79">
        <v>8424539</v>
      </c>
      <c r="AA174" s="79">
        <v>10571797</v>
      </c>
      <c r="AB174" s="79">
        <v>6701145</v>
      </c>
      <c r="AC174" s="79">
        <v>710163260</v>
      </c>
      <c r="AD174" s="79">
        <v>21583979</v>
      </c>
      <c r="AE174" s="79">
        <v>19102032</v>
      </c>
      <c r="AF174" s="79">
        <v>40686011</v>
      </c>
      <c r="AG174" s="79">
        <v>0</v>
      </c>
      <c r="AH174" s="79">
        <v>0</v>
      </c>
      <c r="AI174" s="79">
        <v>40686011</v>
      </c>
      <c r="AJ174" s="47"/>
      <c r="AK174" s="44">
        <v>162</v>
      </c>
      <c r="AL174" s="45" t="s">
        <v>243</v>
      </c>
      <c r="AM174" s="44">
        <v>2013</v>
      </c>
      <c r="AN174" s="90">
        <v>61703</v>
      </c>
      <c r="AO174" s="90">
        <v>218173</v>
      </c>
      <c r="AP174" s="90">
        <v>42007</v>
      </c>
      <c r="AQ174" s="90">
        <v>1.3299000000000001</v>
      </c>
      <c r="AR174" s="90">
        <v>146375</v>
      </c>
      <c r="AS174" s="90">
        <v>28183</v>
      </c>
      <c r="AT174" s="90">
        <v>644</v>
      </c>
      <c r="AU174" s="90">
        <v>628</v>
      </c>
      <c r="AV174" s="90">
        <v>0</v>
      </c>
      <c r="AW174" s="90">
        <v>0</v>
      </c>
      <c r="AY174" s="44">
        <v>162</v>
      </c>
      <c r="AZ174" s="45" t="s">
        <v>243</v>
      </c>
      <c r="BA174" s="44">
        <v>6010</v>
      </c>
      <c r="BB174" s="44">
        <v>2013</v>
      </c>
      <c r="BC174" s="90">
        <v>31203</v>
      </c>
      <c r="BD174"/>
      <c r="BE174" s="83"/>
      <c r="BF174" s="83"/>
      <c r="BG174" s="85"/>
      <c r="BH174" s="83"/>
      <c r="BI174" s="84"/>
      <c r="BK174" s="46"/>
      <c r="BL174" s="46"/>
      <c r="BM174" s="46"/>
      <c r="BN174" s="46"/>
      <c r="BO174" s="46"/>
      <c r="BP174" s="46"/>
      <c r="BQ174" s="46"/>
      <c r="BR174" s="46"/>
      <c r="BS174" s="46"/>
      <c r="BT174" s="46"/>
      <c r="BU174" s="46"/>
      <c r="BV174" s="46"/>
      <c r="BW174" s="46"/>
      <c r="BX174" s="46"/>
      <c r="BY174" s="46"/>
      <c r="BZ174" s="46"/>
      <c r="CA174" s="46"/>
      <c r="CB174" s="46"/>
      <c r="CC174" s="46"/>
      <c r="CD174" s="46"/>
      <c r="CE174" s="46"/>
      <c r="CF174" s="46"/>
      <c r="CG174" s="46"/>
      <c r="CH174" s="46"/>
      <c r="CI174" s="46"/>
    </row>
    <row r="175" spans="1:87" x14ac:dyDescent="0.3">
      <c r="A175" s="44">
        <v>164</v>
      </c>
      <c r="B175" s="45" t="s">
        <v>263</v>
      </c>
      <c r="C175" s="44">
        <v>2013</v>
      </c>
      <c r="D175" s="78">
        <v>2944.36</v>
      </c>
      <c r="E175" s="79">
        <v>533874956</v>
      </c>
      <c r="F175" s="79">
        <v>638416503</v>
      </c>
      <c r="G175" s="79">
        <v>1172291459</v>
      </c>
      <c r="H175" s="79">
        <v>664325849</v>
      </c>
      <c r="I175" s="79">
        <v>10483794</v>
      </c>
      <c r="J175" s="79">
        <v>6298852</v>
      </c>
      <c r="K175" s="79">
        <v>707003944.78999996</v>
      </c>
      <c r="L175" s="79">
        <v>465287514.20999998</v>
      </c>
      <c r="M175" s="79">
        <v>31378303</v>
      </c>
      <c r="N175" s="79">
        <v>24798093</v>
      </c>
      <c r="O175" s="79">
        <v>521463910.20999998</v>
      </c>
      <c r="P175" s="79">
        <v>246245054</v>
      </c>
      <c r="Q175" s="79">
        <v>61903451</v>
      </c>
      <c r="R175" s="79">
        <v>11494947</v>
      </c>
      <c r="S175" s="79">
        <v>65273625</v>
      </c>
      <c r="T175" s="79">
        <v>5686769</v>
      </c>
      <c r="U175" s="79">
        <v>44476865</v>
      </c>
      <c r="V175" s="79">
        <v>29944474</v>
      </c>
      <c r="W175" s="79">
        <v>11288263</v>
      </c>
      <c r="X175" s="79">
        <v>3232891</v>
      </c>
      <c r="Y175" s="79">
        <v>4993734</v>
      </c>
      <c r="Z175" s="79">
        <v>8653956</v>
      </c>
      <c r="AA175" s="79">
        <v>25895449.789999999</v>
      </c>
      <c r="AB175" s="79">
        <v>5163806</v>
      </c>
      <c r="AC175" s="79">
        <v>498357835</v>
      </c>
      <c r="AD175" s="79">
        <v>23106075.210000001</v>
      </c>
      <c r="AE175" s="79">
        <v>-283835</v>
      </c>
      <c r="AF175" s="79">
        <v>22822240.210000001</v>
      </c>
      <c r="AG175" s="79">
        <v>0</v>
      </c>
      <c r="AH175" s="79">
        <v>0</v>
      </c>
      <c r="AI175" s="79">
        <v>22822240.210000001</v>
      </c>
      <c r="AJ175" s="47"/>
      <c r="AK175" s="44">
        <v>164</v>
      </c>
      <c r="AL175" s="45" t="s">
        <v>263</v>
      </c>
      <c r="AM175" s="44">
        <v>2013</v>
      </c>
      <c r="AN175" s="90">
        <v>33213</v>
      </c>
      <c r="AO175" s="90">
        <v>116478</v>
      </c>
      <c r="AP175" s="90">
        <v>32107</v>
      </c>
      <c r="AQ175" s="90">
        <v>0.78939999999999999</v>
      </c>
      <c r="AR175" s="90">
        <v>52389</v>
      </c>
      <c r="AS175" s="90">
        <v>14441</v>
      </c>
      <c r="AT175" s="90">
        <v>333</v>
      </c>
      <c r="AU175" s="90">
        <v>333</v>
      </c>
      <c r="AV175" s="90">
        <v>0</v>
      </c>
      <c r="AW175" s="90">
        <v>0</v>
      </c>
      <c r="AY175" s="44">
        <v>164</v>
      </c>
      <c r="AZ175" s="45" t="s">
        <v>263</v>
      </c>
      <c r="BA175" s="44">
        <v>6010</v>
      </c>
      <c r="BB175" s="44">
        <v>2013</v>
      </c>
      <c r="BC175" s="90">
        <v>5337</v>
      </c>
      <c r="BD175"/>
      <c r="BE175" s="83"/>
      <c r="BF175" s="83"/>
      <c r="BG175" s="85"/>
      <c r="BH175" s="83"/>
      <c r="BI175" s="84"/>
      <c r="BK175" s="46"/>
      <c r="BL175" s="46"/>
      <c r="BM175" s="46"/>
      <c r="BN175" s="46"/>
      <c r="BO175" s="46"/>
      <c r="BP175" s="46"/>
      <c r="BQ175" s="46"/>
      <c r="BR175" s="46"/>
      <c r="BS175" s="46"/>
      <c r="BT175" s="46"/>
      <c r="BU175" s="46"/>
      <c r="BV175" s="46"/>
      <c r="BW175" s="46"/>
      <c r="BX175" s="46"/>
      <c r="BY175" s="46"/>
      <c r="BZ175" s="46"/>
      <c r="CA175" s="46"/>
      <c r="CB175" s="46"/>
      <c r="CC175" s="46"/>
      <c r="CD175" s="46"/>
      <c r="CE175" s="46"/>
      <c r="CF175" s="46"/>
      <c r="CG175" s="46"/>
      <c r="CH175" s="46"/>
      <c r="CI175" s="46"/>
    </row>
    <row r="176" spans="1:87" x14ac:dyDescent="0.3">
      <c r="A176" s="44">
        <v>165</v>
      </c>
      <c r="B176" s="45" t="s">
        <v>208</v>
      </c>
      <c r="C176" s="44">
        <v>2013</v>
      </c>
      <c r="D176" s="78">
        <v>190.09</v>
      </c>
      <c r="E176" s="79">
        <v>12560672</v>
      </c>
      <c r="F176" s="79">
        <v>21675877</v>
      </c>
      <c r="G176" s="79">
        <v>34236549</v>
      </c>
      <c r="H176" s="79">
        <v>13510887</v>
      </c>
      <c r="I176" s="79">
        <v>386230</v>
      </c>
      <c r="J176" s="79">
        <v>145182</v>
      </c>
      <c r="K176" s="79">
        <v>15128361</v>
      </c>
      <c r="L176" s="79">
        <v>19108188</v>
      </c>
      <c r="M176" s="79">
        <v>743723</v>
      </c>
      <c r="N176" s="79">
        <v>1487213</v>
      </c>
      <c r="O176" s="79">
        <v>21339124</v>
      </c>
      <c r="P176" s="79">
        <v>12522296</v>
      </c>
      <c r="Q176" s="79">
        <v>2769010</v>
      </c>
      <c r="R176" s="79">
        <v>515861</v>
      </c>
      <c r="S176" s="79">
        <v>1627838</v>
      </c>
      <c r="T176" s="79">
        <v>199559</v>
      </c>
      <c r="U176" s="79">
        <v>925691</v>
      </c>
      <c r="V176" s="79">
        <v>738403</v>
      </c>
      <c r="W176" s="79">
        <v>253287</v>
      </c>
      <c r="X176" s="79">
        <v>312508</v>
      </c>
      <c r="Y176" s="79">
        <v>119684</v>
      </c>
      <c r="Z176" s="79">
        <v>354357</v>
      </c>
      <c r="AA176" s="79">
        <v>1086062</v>
      </c>
      <c r="AB176" s="79">
        <v>1172324</v>
      </c>
      <c r="AC176" s="79">
        <v>21510818</v>
      </c>
      <c r="AD176" s="79">
        <v>-171694</v>
      </c>
      <c r="AE176" s="79">
        <v>222986</v>
      </c>
      <c r="AF176" s="79">
        <v>51292</v>
      </c>
      <c r="AG176" s="79">
        <v>0</v>
      </c>
      <c r="AH176" s="79">
        <v>0</v>
      </c>
      <c r="AI176" s="79">
        <v>51292</v>
      </c>
      <c r="AJ176" s="47"/>
      <c r="AK176" s="44">
        <v>165</v>
      </c>
      <c r="AL176" s="45" t="s">
        <v>208</v>
      </c>
      <c r="AM176" s="44">
        <v>2013</v>
      </c>
      <c r="AN176" s="90">
        <v>1122</v>
      </c>
      <c r="AO176" s="90">
        <v>3922</v>
      </c>
      <c r="AP176" s="90">
        <v>1403</v>
      </c>
      <c r="AQ176" s="90">
        <v>0.45390000000000003</v>
      </c>
      <c r="AR176" s="90">
        <v>925</v>
      </c>
      <c r="AS176" s="90">
        <v>331</v>
      </c>
      <c r="AT176" s="90">
        <v>35</v>
      </c>
      <c r="AU176" s="90">
        <v>25</v>
      </c>
      <c r="AV176" s="90">
        <v>0</v>
      </c>
      <c r="AW176" s="90">
        <v>14</v>
      </c>
      <c r="AY176" s="44">
        <v>165</v>
      </c>
      <c r="AZ176" s="45" t="s">
        <v>208</v>
      </c>
      <c r="BA176" s="44">
        <v>6010</v>
      </c>
      <c r="BB176" s="44">
        <v>2013</v>
      </c>
      <c r="BC176" s="90">
        <v>0</v>
      </c>
      <c r="BD176"/>
      <c r="BE176" s="83"/>
      <c r="BF176" s="83"/>
      <c r="BG176" s="85"/>
      <c r="BH176" s="83"/>
      <c r="BI176" s="84"/>
      <c r="BK176" s="46"/>
      <c r="BL176" s="46"/>
      <c r="BM176" s="46"/>
      <c r="BN176" s="46"/>
      <c r="BO176" s="46"/>
      <c r="BP176" s="46"/>
      <c r="BQ176" s="46"/>
      <c r="BR176" s="46"/>
      <c r="BS176" s="46"/>
      <c r="BT176" s="46"/>
      <c r="BU176" s="46"/>
      <c r="BV176" s="46"/>
      <c r="BW176" s="46"/>
      <c r="BX176" s="46"/>
      <c r="BY176" s="46"/>
      <c r="BZ176" s="46"/>
      <c r="CA176" s="46"/>
      <c r="CB176" s="46"/>
      <c r="CC176" s="46"/>
      <c r="CD176" s="46"/>
      <c r="CE176" s="46"/>
      <c r="CF176" s="46"/>
      <c r="CG176" s="46"/>
      <c r="CH176" s="46"/>
      <c r="CI176" s="46"/>
    </row>
    <row r="177" spans="1:87" x14ac:dyDescent="0.3">
      <c r="A177" s="44">
        <v>167</v>
      </c>
      <c r="B177" s="45" t="s">
        <v>202</v>
      </c>
      <c r="C177" s="44">
        <v>2013</v>
      </c>
      <c r="D177" s="78"/>
      <c r="E177" s="79"/>
      <c r="F177" s="79"/>
      <c r="G177" s="79"/>
      <c r="H177" s="79"/>
      <c r="I177" s="79"/>
      <c r="J177" s="79"/>
      <c r="K177" s="79"/>
      <c r="L177" s="79"/>
      <c r="M177" s="79"/>
      <c r="N177" s="79"/>
      <c r="O177" s="79"/>
      <c r="P177" s="79"/>
      <c r="Q177" s="79"/>
      <c r="R177" s="79"/>
      <c r="S177" s="79"/>
      <c r="T177" s="79"/>
      <c r="U177" s="79"/>
      <c r="V177" s="79"/>
      <c r="W177" s="79"/>
      <c r="X177" s="79"/>
      <c r="Y177" s="79"/>
      <c r="Z177" s="79"/>
      <c r="AA177" s="79"/>
      <c r="AB177" s="79"/>
      <c r="AC177" s="79"/>
      <c r="AD177" s="79"/>
      <c r="AE177" s="79"/>
      <c r="AF177" s="79"/>
      <c r="AG177" s="79"/>
      <c r="AH177" s="79"/>
      <c r="AI177" s="79"/>
      <c r="AJ177" s="47"/>
      <c r="AK177" s="44">
        <v>167</v>
      </c>
      <c r="AL177" s="45" t="s">
        <v>202</v>
      </c>
      <c r="AM177" s="44"/>
      <c r="AN177" s="90"/>
      <c r="AO177" s="90"/>
      <c r="AP177" s="90"/>
      <c r="AQ177" s="90"/>
      <c r="AR177" s="90"/>
      <c r="AS177" s="90"/>
      <c r="AT177" s="90"/>
      <c r="AU177" s="90"/>
      <c r="AV177" s="90"/>
      <c r="AW177" s="90"/>
      <c r="AY177" s="44">
        <v>167</v>
      </c>
      <c r="AZ177" s="45" t="s">
        <v>202</v>
      </c>
      <c r="BA177" s="44">
        <v>6010</v>
      </c>
      <c r="BB177" s="44">
        <v>2013</v>
      </c>
      <c r="BC177" s="90"/>
      <c r="BD177"/>
      <c r="BE177" s="83"/>
      <c r="BF177" s="83"/>
      <c r="BG177" s="85"/>
      <c r="BH177" s="83"/>
      <c r="BI177" s="84"/>
      <c r="BK177" s="46"/>
      <c r="BL177" s="46"/>
      <c r="BM177" s="46"/>
      <c r="BN177" s="46"/>
      <c r="BO177" s="46"/>
      <c r="BP177" s="46"/>
      <c r="BQ177" s="46"/>
      <c r="BR177" s="46"/>
      <c r="BS177" s="46"/>
      <c r="BT177" s="46"/>
      <c r="BU177" s="46"/>
      <c r="BV177" s="46"/>
      <c r="BW177" s="46"/>
      <c r="BX177" s="46"/>
      <c r="BY177" s="46"/>
      <c r="BZ177" s="46"/>
      <c r="CA177" s="46"/>
      <c r="CB177" s="46"/>
      <c r="CC177" s="46"/>
      <c r="CD177" s="46"/>
      <c r="CE177" s="46"/>
      <c r="CF177" s="46"/>
      <c r="CG177" s="46"/>
      <c r="CH177" s="46"/>
      <c r="CI177" s="46"/>
    </row>
    <row r="178" spans="1:87" x14ac:dyDescent="0.3">
      <c r="A178" s="44">
        <v>168</v>
      </c>
      <c r="B178" s="45" t="s">
        <v>199</v>
      </c>
      <c r="C178" s="44">
        <v>2013</v>
      </c>
      <c r="D178" s="78">
        <v>1070.99</v>
      </c>
      <c r="E178" s="79">
        <v>324400658</v>
      </c>
      <c r="F178" s="79">
        <v>174259437</v>
      </c>
      <c r="G178" s="79">
        <v>498660095</v>
      </c>
      <c r="H178" s="79">
        <v>250239211</v>
      </c>
      <c r="I178" s="79">
        <v>9657947</v>
      </c>
      <c r="J178" s="79">
        <v>1069581</v>
      </c>
      <c r="K178" s="79">
        <v>270317172</v>
      </c>
      <c r="L178" s="79">
        <v>228342923</v>
      </c>
      <c r="M178" s="79">
        <v>4031832</v>
      </c>
      <c r="N178" s="79">
        <v>0</v>
      </c>
      <c r="O178" s="79">
        <v>232374755</v>
      </c>
      <c r="P178" s="79">
        <v>75018611</v>
      </c>
      <c r="Q178" s="79">
        <v>20000146</v>
      </c>
      <c r="R178" s="79">
        <v>39517983</v>
      </c>
      <c r="S178" s="79">
        <v>46964350</v>
      </c>
      <c r="T178" s="79">
        <v>1415546</v>
      </c>
      <c r="U178" s="79">
        <v>10665433</v>
      </c>
      <c r="V178" s="79">
        <v>14681314</v>
      </c>
      <c r="W178" s="79">
        <v>1813583</v>
      </c>
      <c r="X178" s="79">
        <v>1557886</v>
      </c>
      <c r="Y178" s="79">
        <v>3672902</v>
      </c>
      <c r="Z178" s="79">
        <v>7593638</v>
      </c>
      <c r="AA178" s="79">
        <v>9350433</v>
      </c>
      <c r="AB178" s="79">
        <v>1444450</v>
      </c>
      <c r="AC178" s="79">
        <v>224345842</v>
      </c>
      <c r="AD178" s="79">
        <v>8028913</v>
      </c>
      <c r="AE178" s="79">
        <v>8016994</v>
      </c>
      <c r="AF178" s="79">
        <v>16045907</v>
      </c>
      <c r="AG178" s="79">
        <v>0</v>
      </c>
      <c r="AH178" s="79">
        <v>0</v>
      </c>
      <c r="AI178" s="79">
        <v>16045907</v>
      </c>
      <c r="AJ178" s="47"/>
      <c r="AK178" s="44">
        <v>168</v>
      </c>
      <c r="AL178" s="45" t="s">
        <v>199</v>
      </c>
      <c r="AM178" s="44">
        <v>2013</v>
      </c>
      <c r="AN178" s="90">
        <v>20242</v>
      </c>
      <c r="AO178" s="90">
        <v>58250</v>
      </c>
      <c r="AP178" s="90">
        <v>15437</v>
      </c>
      <c r="AQ178" s="90">
        <v>1.1117999999999999</v>
      </c>
      <c r="AR178" s="90">
        <v>37341</v>
      </c>
      <c r="AS178" s="90">
        <v>9896</v>
      </c>
      <c r="AT178" s="90">
        <v>206</v>
      </c>
      <c r="AU178" s="90">
        <v>198</v>
      </c>
      <c r="AV178" s="90">
        <v>22</v>
      </c>
      <c r="AW178" s="90">
        <v>0</v>
      </c>
      <c r="AY178" s="44">
        <v>168</v>
      </c>
      <c r="AZ178" s="45" t="s">
        <v>199</v>
      </c>
      <c r="BA178" s="44">
        <v>6010</v>
      </c>
      <c r="BB178" s="44">
        <v>2013</v>
      </c>
      <c r="BC178" s="90">
        <v>4870</v>
      </c>
      <c r="BD178"/>
      <c r="BE178" s="83"/>
      <c r="BF178" s="83"/>
      <c r="BG178" s="85"/>
      <c r="BH178" s="83"/>
      <c r="BI178" s="84"/>
      <c r="BK178" s="46"/>
      <c r="BL178" s="46"/>
      <c r="BM178" s="46"/>
      <c r="BN178" s="46"/>
      <c r="BO178" s="46"/>
      <c r="BP178" s="46"/>
      <c r="BQ178" s="46"/>
      <c r="BR178" s="46"/>
      <c r="BS178" s="46"/>
      <c r="BT178" s="46"/>
      <c r="BU178" s="46"/>
      <c r="BV178" s="46"/>
      <c r="BW178" s="46"/>
      <c r="BX178" s="46"/>
      <c r="BY178" s="46"/>
      <c r="BZ178" s="46"/>
      <c r="CA178" s="46"/>
      <c r="CB178" s="46"/>
      <c r="CC178" s="46"/>
      <c r="CD178" s="46"/>
      <c r="CE178" s="46"/>
      <c r="CF178" s="46"/>
      <c r="CG178" s="46"/>
      <c r="CH178" s="46"/>
      <c r="CI178" s="46"/>
    </row>
    <row r="179" spans="1:87" x14ac:dyDescent="0.3">
      <c r="A179" s="44">
        <v>170</v>
      </c>
      <c r="B179" s="45" t="s">
        <v>256</v>
      </c>
      <c r="C179" s="44">
        <v>2013</v>
      </c>
      <c r="D179" s="78">
        <v>2799.56</v>
      </c>
      <c r="E179" s="79">
        <v>958167392</v>
      </c>
      <c r="F179" s="79">
        <v>726760777</v>
      </c>
      <c r="G179" s="79">
        <v>1684928169</v>
      </c>
      <c r="H179" s="79">
        <v>1074304812</v>
      </c>
      <c r="I179" s="79">
        <v>39168451</v>
      </c>
      <c r="J179" s="79">
        <v>0</v>
      </c>
      <c r="K179" s="79">
        <v>1181162186</v>
      </c>
      <c r="L179" s="79">
        <v>503765983</v>
      </c>
      <c r="M179" s="79">
        <v>25490251</v>
      </c>
      <c r="N179" s="79">
        <v>0</v>
      </c>
      <c r="O179" s="79">
        <v>529256234</v>
      </c>
      <c r="P179" s="79">
        <v>206423038</v>
      </c>
      <c r="Q179" s="79">
        <v>67347832</v>
      </c>
      <c r="R179" s="79">
        <v>29758144</v>
      </c>
      <c r="S179" s="79">
        <v>81782299</v>
      </c>
      <c r="T179" s="79">
        <v>4409056</v>
      </c>
      <c r="U179" s="79">
        <v>60107170</v>
      </c>
      <c r="V179" s="79">
        <v>39949547</v>
      </c>
      <c r="W179" s="79">
        <v>15566924</v>
      </c>
      <c r="X179" s="79">
        <v>3408761</v>
      </c>
      <c r="Y179" s="79">
        <v>15914600</v>
      </c>
      <c r="Z179" s="79">
        <v>4976836</v>
      </c>
      <c r="AA179" s="79">
        <v>67688923</v>
      </c>
      <c r="AB179" s="79">
        <v>11729474</v>
      </c>
      <c r="AC179" s="79">
        <v>541373681</v>
      </c>
      <c r="AD179" s="79">
        <v>-12117447</v>
      </c>
      <c r="AE179" s="79">
        <v>56766463</v>
      </c>
      <c r="AF179" s="79">
        <v>44649016</v>
      </c>
      <c r="AG179" s="79">
        <v>0</v>
      </c>
      <c r="AH179" s="79">
        <v>0</v>
      </c>
      <c r="AI179" s="79">
        <v>44649016</v>
      </c>
      <c r="AJ179" s="47"/>
      <c r="AK179" s="44">
        <v>170</v>
      </c>
      <c r="AL179" s="45" t="s">
        <v>256</v>
      </c>
      <c r="AM179" s="44">
        <v>2013</v>
      </c>
      <c r="AN179" s="90">
        <v>48533</v>
      </c>
      <c r="AO179" s="90">
        <v>171966</v>
      </c>
      <c r="AP179" s="90">
        <v>43058</v>
      </c>
      <c r="AQ179" s="90">
        <v>1.0058</v>
      </c>
      <c r="AR179" s="90">
        <v>97792</v>
      </c>
      <c r="AS179" s="90">
        <v>24486</v>
      </c>
      <c r="AT179" s="90">
        <v>450</v>
      </c>
      <c r="AU179" s="90">
        <v>362</v>
      </c>
      <c r="AV179" s="90">
        <v>0</v>
      </c>
      <c r="AW179" s="90">
        <v>0</v>
      </c>
      <c r="AY179" s="44">
        <v>170</v>
      </c>
      <c r="AZ179" s="45" t="s">
        <v>256</v>
      </c>
      <c r="BA179" s="44">
        <v>6010</v>
      </c>
      <c r="BB179" s="44">
        <v>2013</v>
      </c>
      <c r="BC179" s="90">
        <v>14544</v>
      </c>
      <c r="BD179"/>
      <c r="BE179" s="83"/>
      <c r="BF179" s="83"/>
      <c r="BG179" s="85"/>
      <c r="BH179" s="83"/>
      <c r="BI179" s="84"/>
      <c r="BK179" s="46"/>
      <c r="BL179" s="46"/>
      <c r="BM179" s="46"/>
      <c r="BN179" s="46"/>
      <c r="BO179" s="46"/>
      <c r="BP179" s="46"/>
      <c r="BQ179" s="46"/>
      <c r="BR179" s="46"/>
      <c r="BS179" s="46"/>
      <c r="BT179" s="46"/>
      <c r="BU179" s="46"/>
      <c r="BV179" s="46"/>
      <c r="BW179" s="46"/>
      <c r="BX179" s="46"/>
      <c r="BY179" s="46"/>
      <c r="BZ179" s="46"/>
      <c r="CA179" s="46"/>
      <c r="CB179" s="46"/>
      <c r="CC179" s="46"/>
      <c r="CD179" s="46"/>
      <c r="CE179" s="46"/>
      <c r="CF179" s="46"/>
      <c r="CG179" s="46"/>
      <c r="CH179" s="46"/>
      <c r="CI179" s="46"/>
    </row>
    <row r="180" spans="1:87" x14ac:dyDescent="0.3">
      <c r="A180" s="44">
        <v>172</v>
      </c>
      <c r="B180" s="45" t="s">
        <v>239</v>
      </c>
      <c r="C180" s="44">
        <v>2013</v>
      </c>
      <c r="D180" s="78">
        <v>322.87</v>
      </c>
      <c r="E180" s="79">
        <v>23500757</v>
      </c>
      <c r="F180" s="79">
        <v>59110232</v>
      </c>
      <c r="G180" s="79">
        <v>82610989</v>
      </c>
      <c r="H180" s="79">
        <v>30560524</v>
      </c>
      <c r="I180" s="79">
        <v>1390331</v>
      </c>
      <c r="J180" s="79">
        <v>1050456</v>
      </c>
      <c r="K180" s="79">
        <v>34515782</v>
      </c>
      <c r="L180" s="79">
        <v>48095207</v>
      </c>
      <c r="M180" s="79">
        <v>1539972</v>
      </c>
      <c r="N180" s="79">
        <v>608030</v>
      </c>
      <c r="O180" s="79">
        <v>50243209</v>
      </c>
      <c r="P180" s="79">
        <v>23649016</v>
      </c>
      <c r="Q180" s="79">
        <v>4928538</v>
      </c>
      <c r="R180" s="79">
        <v>2978918</v>
      </c>
      <c r="S180" s="79">
        <v>9266763</v>
      </c>
      <c r="T180" s="79">
        <v>668702</v>
      </c>
      <c r="U180" s="79">
        <v>2249551</v>
      </c>
      <c r="V180" s="79">
        <v>2535420</v>
      </c>
      <c r="W180" s="79">
        <v>851228</v>
      </c>
      <c r="X180" s="79">
        <v>349843</v>
      </c>
      <c r="Y180" s="79">
        <v>551899</v>
      </c>
      <c r="Z180" s="79">
        <v>846814</v>
      </c>
      <c r="AA180" s="79">
        <v>1514471</v>
      </c>
      <c r="AB180" s="79">
        <v>961547</v>
      </c>
      <c r="AC180" s="79">
        <v>49838239</v>
      </c>
      <c r="AD180" s="79">
        <v>404970</v>
      </c>
      <c r="AE180" s="79">
        <v>-1106455</v>
      </c>
      <c r="AF180" s="79">
        <v>-701485</v>
      </c>
      <c r="AG180" s="79">
        <v>1089387</v>
      </c>
      <c r="AH180" s="79">
        <v>0</v>
      </c>
      <c r="AI180" s="79">
        <v>387902</v>
      </c>
      <c r="AJ180" s="47"/>
      <c r="AK180" s="44">
        <v>172</v>
      </c>
      <c r="AL180" s="45" t="s">
        <v>239</v>
      </c>
      <c r="AM180" s="44">
        <v>2013</v>
      </c>
      <c r="AN180" s="90">
        <v>3914</v>
      </c>
      <c r="AO180" s="90">
        <v>12419</v>
      </c>
      <c r="AP180" s="90">
        <v>4407</v>
      </c>
      <c r="AQ180" s="90">
        <v>0.66259999999999997</v>
      </c>
      <c r="AR180" s="90">
        <v>3528</v>
      </c>
      <c r="AS180" s="90">
        <v>1252</v>
      </c>
      <c r="AT180" s="90">
        <v>42</v>
      </c>
      <c r="AU180" s="90">
        <v>25</v>
      </c>
      <c r="AV180" s="90">
        <v>0</v>
      </c>
      <c r="AW180" s="90">
        <v>0</v>
      </c>
      <c r="AY180" s="44">
        <v>172</v>
      </c>
      <c r="AZ180" s="45" t="s">
        <v>239</v>
      </c>
      <c r="BA180" s="44">
        <v>6010</v>
      </c>
      <c r="BB180" s="44">
        <v>2013</v>
      </c>
      <c r="BC180" s="90">
        <v>405</v>
      </c>
      <c r="BD180"/>
      <c r="BE180" s="83"/>
      <c r="BF180" s="83"/>
      <c r="BG180" s="85"/>
      <c r="BH180" s="83"/>
      <c r="BI180" s="84"/>
      <c r="BK180" s="46"/>
      <c r="BL180" s="46"/>
      <c r="BM180" s="46"/>
      <c r="BN180" s="46"/>
      <c r="BO180" s="46"/>
      <c r="BP180" s="46"/>
      <c r="BQ180" s="46"/>
      <c r="BR180" s="46"/>
      <c r="BS180" s="46"/>
      <c r="BT180" s="46"/>
      <c r="BU180" s="46"/>
      <c r="BV180" s="46"/>
      <c r="BW180" s="46"/>
      <c r="BX180" s="46"/>
      <c r="BY180" s="46"/>
      <c r="BZ180" s="46"/>
      <c r="CA180" s="46"/>
      <c r="CB180" s="46"/>
      <c r="CC180" s="46"/>
      <c r="CD180" s="46"/>
      <c r="CE180" s="46"/>
      <c r="CF180" s="46"/>
      <c r="CG180" s="46"/>
      <c r="CH180" s="46"/>
      <c r="CI180" s="46"/>
    </row>
    <row r="181" spans="1:87" x14ac:dyDescent="0.3">
      <c r="A181" s="44">
        <v>173</v>
      </c>
      <c r="B181" s="45" t="s">
        <v>213</v>
      </c>
      <c r="C181" s="44">
        <v>2013</v>
      </c>
      <c r="D181" s="78">
        <v>187.15</v>
      </c>
      <c r="E181" s="79">
        <v>6948650</v>
      </c>
      <c r="F181" s="79">
        <v>22266109</v>
      </c>
      <c r="G181" s="79">
        <v>29214759</v>
      </c>
      <c r="H181" s="79">
        <v>5421167</v>
      </c>
      <c r="I181" s="79">
        <v>302580</v>
      </c>
      <c r="J181" s="79">
        <v>342392</v>
      </c>
      <c r="K181" s="79">
        <v>7479493.2999999998</v>
      </c>
      <c r="L181" s="79">
        <v>21735265.699999999</v>
      </c>
      <c r="M181" s="79">
        <v>610210</v>
      </c>
      <c r="N181" s="79">
        <v>1597710</v>
      </c>
      <c r="O181" s="79">
        <v>23943185.699999999</v>
      </c>
      <c r="P181" s="79">
        <v>12245687</v>
      </c>
      <c r="Q181" s="79">
        <v>3416524</v>
      </c>
      <c r="R181" s="79">
        <v>787801</v>
      </c>
      <c r="S181" s="79">
        <v>1980072</v>
      </c>
      <c r="T181" s="79">
        <v>312188</v>
      </c>
      <c r="U181" s="79">
        <v>1609790</v>
      </c>
      <c r="V181" s="79">
        <v>1583397</v>
      </c>
      <c r="W181" s="79">
        <v>389081</v>
      </c>
      <c r="X181" s="79">
        <v>192688</v>
      </c>
      <c r="Y181" s="79">
        <v>166766</v>
      </c>
      <c r="Z181" s="79">
        <v>629656</v>
      </c>
      <c r="AA181" s="79">
        <v>1413354.3</v>
      </c>
      <c r="AB181" s="79">
        <v>427726</v>
      </c>
      <c r="AC181" s="79">
        <v>23741376</v>
      </c>
      <c r="AD181" s="79">
        <v>201809.7</v>
      </c>
      <c r="AE181" s="79">
        <v>44136</v>
      </c>
      <c r="AF181" s="79">
        <v>245945.7</v>
      </c>
      <c r="AG181" s="79">
        <v>0</v>
      </c>
      <c r="AH181" s="79">
        <v>0</v>
      </c>
      <c r="AI181" s="79">
        <v>245945.7</v>
      </c>
      <c r="AJ181" s="47"/>
      <c r="AK181" s="44">
        <v>173</v>
      </c>
      <c r="AL181" s="45" t="s">
        <v>213</v>
      </c>
      <c r="AM181" s="44">
        <v>2013</v>
      </c>
      <c r="AN181" s="90">
        <v>1070</v>
      </c>
      <c r="AO181" s="90">
        <v>4959</v>
      </c>
      <c r="AP181" s="90">
        <v>1554</v>
      </c>
      <c r="AQ181" s="90">
        <v>0.68610000000000004</v>
      </c>
      <c r="AR181" s="90">
        <v>849</v>
      </c>
      <c r="AS181" s="90">
        <v>266</v>
      </c>
      <c r="AT181" s="90">
        <v>25</v>
      </c>
      <c r="AU181" s="90">
        <v>25</v>
      </c>
      <c r="AV181" s="90">
        <v>0</v>
      </c>
      <c r="AW181" s="90">
        <v>0</v>
      </c>
      <c r="AY181" s="44">
        <v>173</v>
      </c>
      <c r="AZ181" s="45" t="s">
        <v>213</v>
      </c>
      <c r="BA181" s="44">
        <v>6010</v>
      </c>
      <c r="BB181" s="44">
        <v>2013</v>
      </c>
      <c r="BC181" s="90">
        <v>0</v>
      </c>
      <c r="BD181"/>
      <c r="BE181" s="83"/>
      <c r="BF181" s="83"/>
      <c r="BG181" s="85"/>
      <c r="BH181" s="83"/>
      <c r="BI181" s="84"/>
      <c r="BK181" s="46"/>
      <c r="BL181" s="46"/>
      <c r="BM181" s="46"/>
      <c r="BN181" s="46"/>
      <c r="BO181" s="46"/>
      <c r="BP181" s="46"/>
      <c r="BQ181" s="46"/>
      <c r="BR181" s="46"/>
      <c r="BS181" s="46"/>
      <c r="BT181" s="46"/>
      <c r="BU181" s="46"/>
      <c r="BV181" s="46"/>
      <c r="BW181" s="46"/>
      <c r="BX181" s="46"/>
      <c r="BY181" s="46"/>
      <c r="BZ181" s="46"/>
      <c r="CA181" s="46"/>
      <c r="CB181" s="46"/>
      <c r="CC181" s="46"/>
      <c r="CD181" s="46"/>
      <c r="CE181" s="46"/>
      <c r="CF181" s="46"/>
      <c r="CG181" s="46"/>
      <c r="CH181" s="46"/>
      <c r="CI181" s="46"/>
    </row>
    <row r="182" spans="1:87" x14ac:dyDescent="0.3">
      <c r="A182" s="44">
        <v>175</v>
      </c>
      <c r="B182" s="45" t="s">
        <v>249</v>
      </c>
      <c r="C182" s="44">
        <v>2013</v>
      </c>
      <c r="D182" s="78">
        <v>545.02</v>
      </c>
      <c r="E182" s="79">
        <v>218323240</v>
      </c>
      <c r="F182" s="79">
        <v>339404263</v>
      </c>
      <c r="G182" s="79">
        <v>557727503</v>
      </c>
      <c r="H182" s="79">
        <v>341890663</v>
      </c>
      <c r="I182" s="79">
        <v>3451173</v>
      </c>
      <c r="J182" s="79">
        <v>4933128</v>
      </c>
      <c r="K182" s="79">
        <v>355920286</v>
      </c>
      <c r="L182" s="79">
        <v>201807217</v>
      </c>
      <c r="M182" s="79">
        <v>8052364</v>
      </c>
      <c r="N182" s="79">
        <v>0</v>
      </c>
      <c r="O182" s="79">
        <v>209859581</v>
      </c>
      <c r="P182" s="79">
        <v>57268994</v>
      </c>
      <c r="Q182" s="79">
        <v>15518310</v>
      </c>
      <c r="R182" s="79">
        <v>3372409</v>
      </c>
      <c r="S182" s="79">
        <v>4748766</v>
      </c>
      <c r="T182" s="79">
        <v>515791</v>
      </c>
      <c r="U182" s="79">
        <v>58921065</v>
      </c>
      <c r="V182" s="79">
        <v>5456686</v>
      </c>
      <c r="W182" s="79">
        <v>396385</v>
      </c>
      <c r="X182" s="79">
        <v>2802563</v>
      </c>
      <c r="Y182" s="79">
        <v>2071660</v>
      </c>
      <c r="Z182" s="79">
        <v>3728123</v>
      </c>
      <c r="AA182" s="79">
        <v>5645322</v>
      </c>
      <c r="AB182" s="79">
        <v>5693615</v>
      </c>
      <c r="AC182" s="79">
        <v>160494367</v>
      </c>
      <c r="AD182" s="79">
        <v>49365214</v>
      </c>
      <c r="AE182" s="79">
        <v>0</v>
      </c>
      <c r="AF182" s="79">
        <v>49365214</v>
      </c>
      <c r="AG182" s="79">
        <v>0</v>
      </c>
      <c r="AH182" s="79">
        <v>0</v>
      </c>
      <c r="AI182" s="79">
        <v>49365214</v>
      </c>
      <c r="AJ182" s="47"/>
      <c r="AK182" s="44">
        <v>175</v>
      </c>
      <c r="AL182" s="45" t="s">
        <v>249</v>
      </c>
      <c r="AM182" s="44">
        <v>2013</v>
      </c>
      <c r="AN182" s="90">
        <v>10786</v>
      </c>
      <c r="AO182" s="90">
        <v>34280</v>
      </c>
      <c r="AP182" s="90">
        <v>11511</v>
      </c>
      <c r="AQ182" s="90">
        <v>0.93700000000000006</v>
      </c>
      <c r="AR182" s="90">
        <v>13419</v>
      </c>
      <c r="AS182" s="90">
        <v>4506</v>
      </c>
      <c r="AT182" s="90">
        <v>0</v>
      </c>
      <c r="AU182" s="90">
        <v>72</v>
      </c>
      <c r="AV182" s="90">
        <v>0</v>
      </c>
      <c r="AW182" s="90">
        <v>0</v>
      </c>
      <c r="AY182" s="44">
        <v>175</v>
      </c>
      <c r="AZ182" s="45" t="s">
        <v>249</v>
      </c>
      <c r="BA182" s="44">
        <v>6010</v>
      </c>
      <c r="BB182" s="44">
        <v>2013</v>
      </c>
      <c r="BC182" s="90">
        <v>2161</v>
      </c>
      <c r="BD182"/>
      <c r="BE182" s="83"/>
      <c r="BF182" s="83"/>
      <c r="BG182" s="85"/>
      <c r="BH182" s="83"/>
      <c r="BI182" s="84"/>
      <c r="BK182" s="46"/>
      <c r="BL182" s="46"/>
      <c r="BM182" s="46"/>
      <c r="BN182" s="46"/>
      <c r="BO182" s="46"/>
      <c r="BP182" s="46"/>
      <c r="BQ182" s="46"/>
      <c r="BR182" s="46"/>
      <c r="BS182" s="46"/>
      <c r="BT182" s="46"/>
      <c r="BU182" s="46"/>
      <c r="BV182" s="46"/>
      <c r="BW182" s="46"/>
      <c r="BX182" s="46"/>
      <c r="BY182" s="46"/>
      <c r="BZ182" s="46"/>
      <c r="CA182" s="46"/>
      <c r="CB182" s="46"/>
      <c r="CC182" s="46"/>
      <c r="CD182" s="46"/>
      <c r="CE182" s="46"/>
      <c r="CF182" s="46"/>
      <c r="CG182" s="46"/>
      <c r="CH182" s="46"/>
      <c r="CI182" s="46"/>
    </row>
    <row r="183" spans="1:87" x14ac:dyDescent="0.3">
      <c r="A183" s="44">
        <v>176</v>
      </c>
      <c r="B183" s="45" t="s">
        <v>287</v>
      </c>
      <c r="C183" s="44">
        <v>2013</v>
      </c>
      <c r="D183" s="78">
        <v>2314.75</v>
      </c>
      <c r="E183" s="79">
        <v>1192033140</v>
      </c>
      <c r="F183" s="79">
        <v>1274808660</v>
      </c>
      <c r="G183" s="79">
        <v>2466841800</v>
      </c>
      <c r="H183" s="79">
        <v>1615679807</v>
      </c>
      <c r="I183" s="79">
        <v>105312940</v>
      </c>
      <c r="J183" s="79">
        <v>15971956</v>
      </c>
      <c r="K183" s="79">
        <v>1788844356</v>
      </c>
      <c r="L183" s="79">
        <v>677997444</v>
      </c>
      <c r="M183" s="79">
        <v>5008980</v>
      </c>
      <c r="N183" s="79">
        <v>0</v>
      </c>
      <c r="O183" s="79">
        <v>683006424</v>
      </c>
      <c r="P183" s="79">
        <v>220703689</v>
      </c>
      <c r="Q183" s="79">
        <v>59547688</v>
      </c>
      <c r="R183" s="79">
        <v>20026451</v>
      </c>
      <c r="S183" s="79">
        <v>114198549</v>
      </c>
      <c r="T183" s="79">
        <v>2009809</v>
      </c>
      <c r="U183" s="79">
        <v>127286573</v>
      </c>
      <c r="V183" s="79">
        <v>23139399</v>
      </c>
      <c r="W183" s="79">
        <v>4020025</v>
      </c>
      <c r="X183" s="79">
        <v>11094421</v>
      </c>
      <c r="Y183" s="79">
        <v>5774722</v>
      </c>
      <c r="Z183" s="79">
        <v>9285349</v>
      </c>
      <c r="AA183" s="79">
        <v>51879653</v>
      </c>
      <c r="AB183" s="79">
        <v>8775759</v>
      </c>
      <c r="AC183" s="79">
        <v>605862434</v>
      </c>
      <c r="AD183" s="79">
        <v>77143990</v>
      </c>
      <c r="AE183" s="79">
        <v>0</v>
      </c>
      <c r="AF183" s="79">
        <v>77143990</v>
      </c>
      <c r="AG183" s="79">
        <v>0</v>
      </c>
      <c r="AH183" s="79">
        <v>0</v>
      </c>
      <c r="AI183" s="79">
        <v>77143990</v>
      </c>
      <c r="AJ183" s="47"/>
      <c r="AK183" s="44">
        <v>176</v>
      </c>
      <c r="AL183" s="45" t="s">
        <v>287</v>
      </c>
      <c r="AM183" s="44">
        <v>2013</v>
      </c>
      <c r="AN183" s="90">
        <v>41823</v>
      </c>
      <c r="AO183" s="90">
        <v>175776</v>
      </c>
      <c r="AP183" s="90">
        <v>37378</v>
      </c>
      <c r="AQ183" s="90">
        <v>1.1189</v>
      </c>
      <c r="AR183" s="90">
        <v>84939</v>
      </c>
      <c r="AS183" s="90">
        <v>18062</v>
      </c>
      <c r="AT183" s="90">
        <v>567</v>
      </c>
      <c r="AU183" s="90">
        <v>402</v>
      </c>
      <c r="AV183" s="90">
        <v>0</v>
      </c>
      <c r="AW183" s="90">
        <v>0</v>
      </c>
      <c r="AY183" s="44">
        <v>176</v>
      </c>
      <c r="AZ183" s="45" t="s">
        <v>287</v>
      </c>
      <c r="BA183" s="44">
        <v>6010</v>
      </c>
      <c r="BB183" s="44">
        <v>2013</v>
      </c>
      <c r="BC183" s="90">
        <v>37044</v>
      </c>
      <c r="BD183"/>
      <c r="BE183" s="83"/>
      <c r="BF183" s="83"/>
      <c r="BG183" s="85"/>
      <c r="BH183" s="83"/>
      <c r="BI183" s="84"/>
      <c r="BK183" s="46"/>
      <c r="BL183" s="46"/>
      <c r="BM183" s="46"/>
      <c r="BN183" s="46"/>
      <c r="BO183" s="46"/>
      <c r="BP183" s="46"/>
      <c r="BQ183" s="46"/>
      <c r="BR183" s="46"/>
      <c r="BS183" s="46"/>
      <c r="BT183" s="46"/>
      <c r="BU183" s="46"/>
      <c r="BV183" s="46"/>
      <c r="BW183" s="46"/>
      <c r="BX183" s="46"/>
      <c r="BY183" s="46"/>
      <c r="BZ183" s="46"/>
      <c r="CA183" s="46"/>
      <c r="CB183" s="46"/>
      <c r="CC183" s="46"/>
      <c r="CD183" s="46"/>
      <c r="CE183" s="46"/>
      <c r="CF183" s="46"/>
      <c r="CG183" s="46"/>
      <c r="CH183" s="46"/>
      <c r="CI183" s="46"/>
    </row>
    <row r="184" spans="1:87" x14ac:dyDescent="0.3">
      <c r="A184" s="44">
        <v>180</v>
      </c>
      <c r="B184" s="45" t="s">
        <v>288</v>
      </c>
      <c r="C184" s="44">
        <v>2013</v>
      </c>
      <c r="D184" s="78">
        <v>567.53</v>
      </c>
      <c r="E184" s="79">
        <v>220305952</v>
      </c>
      <c r="F184" s="79">
        <v>204641894</v>
      </c>
      <c r="G184" s="79">
        <v>424947846</v>
      </c>
      <c r="H184" s="79">
        <v>295796350</v>
      </c>
      <c r="I184" s="79">
        <v>10231273</v>
      </c>
      <c r="J184" s="79">
        <v>477156</v>
      </c>
      <c r="K184" s="79">
        <v>318504092</v>
      </c>
      <c r="L184" s="79">
        <v>106443754</v>
      </c>
      <c r="M184" s="79">
        <v>2718212</v>
      </c>
      <c r="N184" s="79">
        <v>0</v>
      </c>
      <c r="O184" s="79">
        <v>109161966</v>
      </c>
      <c r="P184" s="79">
        <v>41390796</v>
      </c>
      <c r="Q184" s="79">
        <v>11056366</v>
      </c>
      <c r="R184" s="79">
        <v>3726526</v>
      </c>
      <c r="S184" s="79">
        <v>17644903</v>
      </c>
      <c r="T184" s="79">
        <v>522726</v>
      </c>
      <c r="U184" s="79">
        <v>8348196</v>
      </c>
      <c r="V184" s="79">
        <v>3836139</v>
      </c>
      <c r="W184" s="79">
        <v>842423</v>
      </c>
      <c r="X184" s="79">
        <v>967875</v>
      </c>
      <c r="Y184" s="79">
        <v>4728557</v>
      </c>
      <c r="Z184" s="79">
        <v>-1976996</v>
      </c>
      <c r="AA184" s="79">
        <v>11999313</v>
      </c>
      <c r="AB184" s="79">
        <v>4136537</v>
      </c>
      <c r="AC184" s="79">
        <v>95224048</v>
      </c>
      <c r="AD184" s="79">
        <v>13937918</v>
      </c>
      <c r="AE184" s="79">
        <v>169796</v>
      </c>
      <c r="AF184" s="79">
        <v>14107714</v>
      </c>
      <c r="AG184" s="79">
        <v>0</v>
      </c>
      <c r="AH184" s="79">
        <v>0</v>
      </c>
      <c r="AI184" s="79">
        <v>14107714</v>
      </c>
      <c r="AJ184" s="47"/>
      <c r="AK184" s="44">
        <v>180</v>
      </c>
      <c r="AL184" s="45" t="s">
        <v>288</v>
      </c>
      <c r="AM184" s="44">
        <v>2013</v>
      </c>
      <c r="AN184" s="90">
        <v>11479</v>
      </c>
      <c r="AO184" s="90">
        <v>43271</v>
      </c>
      <c r="AP184" s="90">
        <v>12119</v>
      </c>
      <c r="AQ184" s="90">
        <v>0.85</v>
      </c>
      <c r="AR184" s="90">
        <v>22433</v>
      </c>
      <c r="AS184" s="90">
        <v>6283</v>
      </c>
      <c r="AT184" s="90">
        <v>123</v>
      </c>
      <c r="AU184" s="90">
        <v>113</v>
      </c>
      <c r="AV184" s="90">
        <v>0</v>
      </c>
      <c r="AW184" s="90">
        <v>0</v>
      </c>
      <c r="AY184" s="44">
        <v>180</v>
      </c>
      <c r="AZ184" s="45" t="s">
        <v>288</v>
      </c>
      <c r="BA184" s="44">
        <v>6010</v>
      </c>
      <c r="BB184" s="44">
        <v>2013</v>
      </c>
      <c r="BC184" s="90">
        <v>2663</v>
      </c>
      <c r="BD184"/>
      <c r="BE184" s="83"/>
      <c r="BF184" s="83"/>
      <c r="BG184" s="85"/>
      <c r="BH184" s="83"/>
      <c r="BI184" s="84"/>
      <c r="BK184" s="46"/>
      <c r="BL184" s="46"/>
      <c r="BM184" s="46"/>
      <c r="BN184" s="46"/>
      <c r="BO184" s="46"/>
      <c r="BP184" s="46"/>
      <c r="BQ184" s="46"/>
      <c r="BR184" s="46"/>
      <c r="BS184" s="46"/>
      <c r="BT184" s="46"/>
      <c r="BU184" s="46"/>
      <c r="BV184" s="46"/>
      <c r="BW184" s="46"/>
      <c r="BX184" s="46"/>
      <c r="BY184" s="46"/>
      <c r="BZ184" s="46"/>
      <c r="CA184" s="46"/>
      <c r="CB184" s="46"/>
      <c r="CC184" s="46"/>
      <c r="CD184" s="46"/>
      <c r="CE184" s="46"/>
      <c r="CF184" s="46"/>
      <c r="CG184" s="46"/>
      <c r="CH184" s="46"/>
      <c r="CI184" s="46"/>
    </row>
    <row r="185" spans="1:87" x14ac:dyDescent="0.3">
      <c r="A185" s="44">
        <v>183</v>
      </c>
      <c r="B185" s="45" t="s">
        <v>264</v>
      </c>
      <c r="C185" s="44">
        <v>2013</v>
      </c>
      <c r="D185" s="78">
        <v>635.99</v>
      </c>
      <c r="E185" s="79">
        <v>320636466</v>
      </c>
      <c r="F185" s="79">
        <v>243277568</v>
      </c>
      <c r="G185" s="79">
        <v>563914034</v>
      </c>
      <c r="H185" s="79">
        <v>409749061</v>
      </c>
      <c r="I185" s="79">
        <v>18256113</v>
      </c>
      <c r="J185" s="79">
        <v>2379839</v>
      </c>
      <c r="K185" s="79">
        <v>452492808</v>
      </c>
      <c r="L185" s="79">
        <v>111421226</v>
      </c>
      <c r="M185" s="79">
        <v>589909</v>
      </c>
      <c r="N185" s="79">
        <v>0</v>
      </c>
      <c r="O185" s="79">
        <v>112011135</v>
      </c>
      <c r="P185" s="79">
        <v>55529148</v>
      </c>
      <c r="Q185" s="79">
        <v>12899957</v>
      </c>
      <c r="R185" s="79">
        <v>4125631</v>
      </c>
      <c r="S185" s="79">
        <v>17054832</v>
      </c>
      <c r="T185" s="79">
        <v>774558</v>
      </c>
      <c r="U185" s="79">
        <v>33915176</v>
      </c>
      <c r="V185" s="79">
        <v>6938255</v>
      </c>
      <c r="W185" s="79">
        <v>259810</v>
      </c>
      <c r="X185" s="79">
        <v>564969</v>
      </c>
      <c r="Y185" s="79">
        <v>1176122</v>
      </c>
      <c r="Z185" s="79">
        <v>2368128</v>
      </c>
      <c r="AA185" s="79">
        <v>22107795</v>
      </c>
      <c r="AB185" s="79">
        <v>1807640</v>
      </c>
      <c r="AC185" s="79">
        <v>137414226</v>
      </c>
      <c r="AD185" s="79">
        <v>-25403091</v>
      </c>
      <c r="AE185" s="79">
        <v>0</v>
      </c>
      <c r="AF185" s="79">
        <v>-25403091</v>
      </c>
      <c r="AG185" s="79">
        <v>0</v>
      </c>
      <c r="AH185" s="79">
        <v>0</v>
      </c>
      <c r="AI185" s="79">
        <v>-25403091</v>
      </c>
      <c r="AJ185" s="47"/>
      <c r="AK185" s="44">
        <v>183</v>
      </c>
      <c r="AL185" s="45" t="s">
        <v>264</v>
      </c>
      <c r="AM185" s="44">
        <v>2013</v>
      </c>
      <c r="AN185" s="90">
        <v>10417</v>
      </c>
      <c r="AO185" s="90">
        <v>57018</v>
      </c>
      <c r="AP185" s="90">
        <v>11477</v>
      </c>
      <c r="AQ185" s="90">
        <v>0.90759999999999996</v>
      </c>
      <c r="AR185" s="90">
        <v>32420</v>
      </c>
      <c r="AS185" s="90">
        <v>6526</v>
      </c>
      <c r="AT185" s="90">
        <v>195</v>
      </c>
      <c r="AU185" s="90">
        <v>195</v>
      </c>
      <c r="AV185" s="90">
        <v>0</v>
      </c>
      <c r="AW185" s="90">
        <v>0</v>
      </c>
      <c r="AY185" s="44">
        <v>183</v>
      </c>
      <c r="AZ185" s="45" t="s">
        <v>264</v>
      </c>
      <c r="BA185" s="44">
        <v>6010</v>
      </c>
      <c r="BB185" s="44">
        <v>2013</v>
      </c>
      <c r="BC185" s="90">
        <v>2699</v>
      </c>
      <c r="BD185"/>
      <c r="BE185" s="83"/>
      <c r="BF185" s="83"/>
      <c r="BG185" s="85"/>
      <c r="BH185" s="83"/>
      <c r="BI185" s="84"/>
      <c r="BK185" s="46"/>
      <c r="BL185" s="46"/>
      <c r="BM185" s="46"/>
      <c r="BN185" s="46"/>
      <c r="BO185" s="46"/>
      <c r="BP185" s="46"/>
      <c r="BQ185" s="46"/>
      <c r="BR185" s="46"/>
      <c r="BS185" s="46"/>
      <c r="BT185" s="46"/>
      <c r="BU185" s="46"/>
      <c r="BV185" s="46"/>
      <c r="BW185" s="46"/>
      <c r="BX185" s="46"/>
      <c r="BY185" s="46"/>
      <c r="BZ185" s="46"/>
      <c r="CA185" s="46"/>
      <c r="CB185" s="46"/>
      <c r="CC185" s="46"/>
      <c r="CD185" s="46"/>
      <c r="CE185" s="46"/>
      <c r="CF185" s="46"/>
      <c r="CG185" s="46"/>
      <c r="CH185" s="46"/>
      <c r="CI185" s="46"/>
    </row>
    <row r="186" spans="1:87" x14ac:dyDescent="0.3">
      <c r="A186" s="44">
        <v>186</v>
      </c>
      <c r="B186" s="45" t="s">
        <v>266</v>
      </c>
      <c r="C186" s="44">
        <v>2013</v>
      </c>
      <c r="D186" s="78">
        <v>104.25</v>
      </c>
      <c r="E186" s="79">
        <v>5877694</v>
      </c>
      <c r="F186" s="79">
        <v>32761210</v>
      </c>
      <c r="G186" s="79">
        <v>38638904</v>
      </c>
      <c r="H186" s="79">
        <v>17322431</v>
      </c>
      <c r="I186" s="79">
        <v>1108849</v>
      </c>
      <c r="J186" s="79">
        <v>685935</v>
      </c>
      <c r="K186" s="79">
        <v>23084846</v>
      </c>
      <c r="L186" s="79">
        <v>15554058</v>
      </c>
      <c r="M186" s="79">
        <v>468913</v>
      </c>
      <c r="N186" s="79">
        <v>737374</v>
      </c>
      <c r="O186" s="79">
        <v>16760345</v>
      </c>
      <c r="P186" s="79">
        <v>6887204</v>
      </c>
      <c r="Q186" s="79">
        <v>1481849</v>
      </c>
      <c r="R186" s="79">
        <v>2072340</v>
      </c>
      <c r="S186" s="79">
        <v>2039403</v>
      </c>
      <c r="T186" s="79">
        <v>318494</v>
      </c>
      <c r="U186" s="79">
        <v>1350362</v>
      </c>
      <c r="V186" s="79">
        <v>1446337</v>
      </c>
      <c r="W186" s="79">
        <v>118010</v>
      </c>
      <c r="X186" s="79">
        <v>170366</v>
      </c>
      <c r="Y186" s="79">
        <v>224131</v>
      </c>
      <c r="Z186" s="79">
        <v>646305</v>
      </c>
      <c r="AA186" s="79">
        <v>3967631</v>
      </c>
      <c r="AB186" s="79">
        <v>171170</v>
      </c>
      <c r="AC186" s="79">
        <v>16925971</v>
      </c>
      <c r="AD186" s="79">
        <v>-165626</v>
      </c>
      <c r="AE186" s="79">
        <v>301177</v>
      </c>
      <c r="AF186" s="79">
        <v>135551</v>
      </c>
      <c r="AG186" s="79">
        <v>0</v>
      </c>
      <c r="AH186" s="79">
        <v>0</v>
      </c>
      <c r="AI186" s="79">
        <v>135551</v>
      </c>
      <c r="AJ186" s="47"/>
      <c r="AK186" s="44">
        <v>186</v>
      </c>
      <c r="AL186" s="45" t="s">
        <v>266</v>
      </c>
      <c r="AM186" s="44">
        <v>2013</v>
      </c>
      <c r="AN186" s="90">
        <v>1042</v>
      </c>
      <c r="AO186" s="90">
        <v>6810</v>
      </c>
      <c r="AP186" s="90">
        <v>1821</v>
      </c>
      <c r="AQ186" s="90">
        <v>0.57230000000000003</v>
      </c>
      <c r="AR186" s="90">
        <v>1036</v>
      </c>
      <c r="AS186" s="90">
        <v>277</v>
      </c>
      <c r="AT186" s="90">
        <v>24</v>
      </c>
      <c r="AU186" s="90">
        <v>10</v>
      </c>
      <c r="AV186" s="90">
        <v>0</v>
      </c>
      <c r="AW186" s="90">
        <v>0</v>
      </c>
      <c r="AY186" s="44">
        <v>186</v>
      </c>
      <c r="AZ186" s="45" t="s">
        <v>266</v>
      </c>
      <c r="BA186" s="44">
        <v>6010</v>
      </c>
      <c r="BB186" s="44">
        <v>2013</v>
      </c>
      <c r="BC186" s="90">
        <v>0</v>
      </c>
      <c r="BD186"/>
      <c r="BE186" s="83"/>
      <c r="BF186" s="83"/>
      <c r="BG186" s="85"/>
      <c r="BH186" s="83"/>
      <c r="BI186" s="84"/>
      <c r="BK186" s="46"/>
      <c r="BL186" s="46"/>
      <c r="BM186" s="46"/>
      <c r="BN186" s="46"/>
      <c r="BO186" s="46"/>
      <c r="BP186" s="46"/>
      <c r="BQ186" s="46"/>
      <c r="BR186" s="46"/>
      <c r="BS186" s="46"/>
      <c r="BT186" s="46"/>
      <c r="BU186" s="46"/>
      <c r="BV186" s="46"/>
      <c r="BW186" s="46"/>
      <c r="BX186" s="46"/>
      <c r="BY186" s="46"/>
      <c r="BZ186" s="46"/>
      <c r="CA186" s="46"/>
      <c r="CB186" s="46"/>
      <c r="CC186" s="46"/>
      <c r="CD186" s="46"/>
      <c r="CE186" s="46"/>
      <c r="CF186" s="46"/>
      <c r="CG186" s="46"/>
      <c r="CH186" s="46"/>
      <c r="CI186" s="46"/>
    </row>
    <row r="187" spans="1:87" x14ac:dyDescent="0.3">
      <c r="A187" s="44">
        <v>191</v>
      </c>
      <c r="B187" s="45" t="s">
        <v>218</v>
      </c>
      <c r="C187" s="44">
        <v>2013</v>
      </c>
      <c r="D187" s="78">
        <v>557</v>
      </c>
      <c r="E187" s="79">
        <v>189827655</v>
      </c>
      <c r="F187" s="79">
        <v>287023192</v>
      </c>
      <c r="G187" s="79">
        <v>476850847</v>
      </c>
      <c r="H187" s="79">
        <v>309292544</v>
      </c>
      <c r="I187" s="79">
        <v>27906858</v>
      </c>
      <c r="J187" s="79">
        <v>1848259</v>
      </c>
      <c r="K187" s="79">
        <v>342686043</v>
      </c>
      <c r="L187" s="79">
        <v>134164804</v>
      </c>
      <c r="M187" s="79">
        <v>0</v>
      </c>
      <c r="N187" s="79">
        <v>5608325</v>
      </c>
      <c r="O187" s="79">
        <v>139773129</v>
      </c>
      <c r="P187" s="79">
        <v>42733677</v>
      </c>
      <c r="Q187" s="79">
        <v>12436105</v>
      </c>
      <c r="R187" s="79">
        <v>757378</v>
      </c>
      <c r="S187" s="79">
        <v>25599599</v>
      </c>
      <c r="T187" s="79">
        <v>1054230</v>
      </c>
      <c r="U187" s="79">
        <v>22969669</v>
      </c>
      <c r="V187" s="79">
        <v>3981499</v>
      </c>
      <c r="W187" s="79">
        <v>1530192</v>
      </c>
      <c r="X187" s="79">
        <v>1629627</v>
      </c>
      <c r="Y187" s="79">
        <v>1594012</v>
      </c>
      <c r="Z187" s="79">
        <v>680258</v>
      </c>
      <c r="AA187" s="79">
        <v>3638382</v>
      </c>
      <c r="AB187" s="79">
        <v>1868464</v>
      </c>
      <c r="AC187" s="79">
        <v>116834710</v>
      </c>
      <c r="AD187" s="79">
        <v>22938419</v>
      </c>
      <c r="AE187" s="79">
        <v>603952</v>
      </c>
      <c r="AF187" s="79">
        <v>23542371</v>
      </c>
      <c r="AG187" s="79">
        <v>0</v>
      </c>
      <c r="AH187" s="79">
        <v>0</v>
      </c>
      <c r="AI187" s="79">
        <v>23542371</v>
      </c>
      <c r="AJ187" s="47"/>
      <c r="AK187" s="44">
        <v>191</v>
      </c>
      <c r="AL187" s="45" t="s">
        <v>218</v>
      </c>
      <c r="AM187" s="44">
        <v>2013</v>
      </c>
      <c r="AN187" s="90">
        <v>12339</v>
      </c>
      <c r="AO187" s="90">
        <v>43697</v>
      </c>
      <c r="AP187" s="90">
        <v>13135</v>
      </c>
      <c r="AQ187" s="90">
        <v>0.83819999999999995</v>
      </c>
      <c r="AR187" s="90">
        <v>17395</v>
      </c>
      <c r="AS187" s="90">
        <v>5229</v>
      </c>
      <c r="AT187" s="90">
        <v>128</v>
      </c>
      <c r="AU187" s="90">
        <v>88</v>
      </c>
      <c r="AV187" s="90">
        <v>0</v>
      </c>
      <c r="AW187" s="90">
        <v>0</v>
      </c>
      <c r="AY187" s="44">
        <v>191</v>
      </c>
      <c r="AZ187" s="45" t="s">
        <v>218</v>
      </c>
      <c r="BA187" s="44">
        <v>6010</v>
      </c>
      <c r="BB187" s="44">
        <v>2013</v>
      </c>
      <c r="BC187" s="90">
        <v>1355</v>
      </c>
      <c r="BD187"/>
      <c r="BE187" s="83"/>
      <c r="BF187" s="83"/>
      <c r="BG187" s="85"/>
      <c r="BH187" s="83"/>
      <c r="BI187" s="84"/>
      <c r="BK187" s="46"/>
      <c r="BL187" s="46"/>
      <c r="BM187" s="46"/>
      <c r="BN187" s="46"/>
      <c r="BO187" s="46"/>
      <c r="BP187" s="46"/>
      <c r="BQ187" s="46"/>
      <c r="BR187" s="46"/>
      <c r="BS187" s="46"/>
      <c r="BT187" s="46"/>
      <c r="BU187" s="46"/>
      <c r="BV187" s="46"/>
      <c r="BW187" s="46"/>
      <c r="BX187" s="46"/>
      <c r="BY187" s="46"/>
      <c r="BZ187" s="46"/>
      <c r="CA187" s="46"/>
      <c r="CB187" s="46"/>
      <c r="CC187" s="46"/>
      <c r="CD187" s="46"/>
      <c r="CE187" s="46"/>
      <c r="CF187" s="46"/>
      <c r="CG187" s="46"/>
      <c r="CH187" s="46"/>
      <c r="CI187" s="46"/>
    </row>
    <row r="188" spans="1:87" x14ac:dyDescent="0.3">
      <c r="A188" s="44">
        <v>193</v>
      </c>
      <c r="B188" s="45" t="s">
        <v>242</v>
      </c>
      <c r="C188" s="44">
        <v>2013</v>
      </c>
      <c r="D188" s="78">
        <v>216.28</v>
      </c>
      <c r="E188" s="79">
        <v>20064848</v>
      </c>
      <c r="F188" s="79">
        <v>64387150</v>
      </c>
      <c r="G188" s="79">
        <v>84451998</v>
      </c>
      <c r="H188" s="79">
        <v>36282876</v>
      </c>
      <c r="I188" s="79">
        <v>3030981</v>
      </c>
      <c r="J188" s="79">
        <v>614321</v>
      </c>
      <c r="K188" s="79">
        <v>41132859</v>
      </c>
      <c r="L188" s="79">
        <v>43319139</v>
      </c>
      <c r="M188" s="79">
        <v>517312</v>
      </c>
      <c r="N188" s="79">
        <v>0</v>
      </c>
      <c r="O188" s="79">
        <v>43836451</v>
      </c>
      <c r="P188" s="79">
        <v>15236307</v>
      </c>
      <c r="Q188" s="79">
        <v>4479791</v>
      </c>
      <c r="R188" s="79">
        <v>3013492</v>
      </c>
      <c r="S188" s="79">
        <v>3562489</v>
      </c>
      <c r="T188" s="79">
        <v>468809</v>
      </c>
      <c r="U188" s="79">
        <v>6793811</v>
      </c>
      <c r="V188" s="79">
        <v>2135481</v>
      </c>
      <c r="W188" s="79">
        <v>177878</v>
      </c>
      <c r="X188" s="79">
        <v>489833</v>
      </c>
      <c r="Y188" s="79">
        <v>425883</v>
      </c>
      <c r="Z188" s="79">
        <v>1364501</v>
      </c>
      <c r="AA188" s="79">
        <v>1204681</v>
      </c>
      <c r="AB188" s="79">
        <v>585039</v>
      </c>
      <c r="AC188" s="79">
        <v>38733314</v>
      </c>
      <c r="AD188" s="79">
        <v>5103137</v>
      </c>
      <c r="AE188" s="79">
        <v>0</v>
      </c>
      <c r="AF188" s="79">
        <v>5103137</v>
      </c>
      <c r="AG188" s="79">
        <v>0</v>
      </c>
      <c r="AH188" s="79">
        <v>0</v>
      </c>
      <c r="AI188" s="79">
        <v>5103137</v>
      </c>
      <c r="AJ188" s="47"/>
      <c r="AK188" s="44">
        <v>193</v>
      </c>
      <c r="AL188" s="45" t="s">
        <v>242</v>
      </c>
      <c r="AM188" s="44">
        <v>2013</v>
      </c>
      <c r="AN188" s="90">
        <v>3543</v>
      </c>
      <c r="AO188" s="90">
        <v>17215</v>
      </c>
      <c r="AP188" s="90">
        <v>4722</v>
      </c>
      <c r="AQ188" s="90">
        <v>0.63109999999999999</v>
      </c>
      <c r="AR188" s="90">
        <v>4090</v>
      </c>
      <c r="AS188" s="90">
        <v>1122</v>
      </c>
      <c r="AT188" s="90">
        <v>55</v>
      </c>
      <c r="AU188" s="90">
        <v>25</v>
      </c>
      <c r="AV188" s="90">
        <v>0</v>
      </c>
      <c r="AW188" s="90">
        <v>0</v>
      </c>
      <c r="AY188" s="44">
        <v>193</v>
      </c>
      <c r="AZ188" s="45" t="s">
        <v>242</v>
      </c>
      <c r="BA188" s="44">
        <v>6010</v>
      </c>
      <c r="BB188" s="44">
        <v>2013</v>
      </c>
      <c r="BC188" s="90">
        <v>341</v>
      </c>
      <c r="BD188"/>
      <c r="BE188" s="83"/>
      <c r="BF188" s="83"/>
      <c r="BG188" s="85"/>
      <c r="BH188" s="83"/>
      <c r="BI188" s="84"/>
      <c r="BK188" s="46"/>
      <c r="BL188" s="46"/>
      <c r="BM188" s="46"/>
      <c r="BN188" s="46"/>
      <c r="BO188" s="46"/>
      <c r="BP188" s="46"/>
      <c r="BQ188" s="46"/>
      <c r="BR188" s="46"/>
      <c r="BS188" s="46"/>
      <c r="BT188" s="46"/>
      <c r="BU188" s="46"/>
      <c r="BV188" s="46"/>
      <c r="BW188" s="46"/>
      <c r="BX188" s="46"/>
      <c r="BY188" s="46"/>
      <c r="BZ188" s="46"/>
      <c r="CA188" s="46"/>
      <c r="CB188" s="46"/>
      <c r="CC188" s="46"/>
      <c r="CD188" s="46"/>
      <c r="CE188" s="46"/>
      <c r="CF188" s="46"/>
      <c r="CG188" s="46"/>
      <c r="CH188" s="46"/>
      <c r="CI188" s="46"/>
    </row>
    <row r="189" spans="1:87" x14ac:dyDescent="0.3">
      <c r="A189" s="44">
        <v>194</v>
      </c>
      <c r="B189" s="45" t="s">
        <v>289</v>
      </c>
      <c r="C189" s="44">
        <v>2013</v>
      </c>
      <c r="D189" s="78">
        <v>139.44999999999999</v>
      </c>
      <c r="E189" s="79">
        <v>11089270</v>
      </c>
      <c r="F189" s="79">
        <v>27245362</v>
      </c>
      <c r="G189" s="79">
        <v>38334632</v>
      </c>
      <c r="H189" s="79">
        <v>17847705</v>
      </c>
      <c r="I189" s="79">
        <v>1425087</v>
      </c>
      <c r="J189" s="79">
        <v>155223</v>
      </c>
      <c r="K189" s="79">
        <v>20110056</v>
      </c>
      <c r="L189" s="79">
        <v>18224576</v>
      </c>
      <c r="M189" s="79">
        <v>206437</v>
      </c>
      <c r="N189" s="79">
        <v>0</v>
      </c>
      <c r="O189" s="79">
        <v>18431013</v>
      </c>
      <c r="P189" s="79">
        <v>9316001</v>
      </c>
      <c r="Q189" s="79">
        <v>3036420</v>
      </c>
      <c r="R189" s="79">
        <v>931270</v>
      </c>
      <c r="S189" s="79">
        <v>1203150</v>
      </c>
      <c r="T189" s="79">
        <v>204496</v>
      </c>
      <c r="U189" s="79">
        <v>3421853</v>
      </c>
      <c r="V189" s="79">
        <v>704071</v>
      </c>
      <c r="W189" s="79">
        <v>108457</v>
      </c>
      <c r="X189" s="79">
        <v>118504</v>
      </c>
      <c r="Y189" s="79">
        <v>202150</v>
      </c>
      <c r="Z189" s="79">
        <v>204101</v>
      </c>
      <c r="AA189" s="79">
        <v>682041</v>
      </c>
      <c r="AB189" s="79">
        <v>233978</v>
      </c>
      <c r="AC189" s="79">
        <v>19684451</v>
      </c>
      <c r="AD189" s="79">
        <v>-1253438</v>
      </c>
      <c r="AE189" s="79">
        <v>221752</v>
      </c>
      <c r="AF189" s="79">
        <v>-1031686</v>
      </c>
      <c r="AG189" s="79">
        <v>0</v>
      </c>
      <c r="AH189" s="79">
        <v>0</v>
      </c>
      <c r="AI189" s="79">
        <v>-1031686</v>
      </c>
      <c r="AJ189" s="47"/>
      <c r="AK189" s="44">
        <v>194</v>
      </c>
      <c r="AL189" s="45" t="s">
        <v>289</v>
      </c>
      <c r="AM189" s="44">
        <v>2013</v>
      </c>
      <c r="AN189" s="90">
        <v>1316</v>
      </c>
      <c r="AO189" s="90">
        <v>10922</v>
      </c>
      <c r="AP189" s="90">
        <v>1808</v>
      </c>
      <c r="AQ189" s="90">
        <v>0.72809999999999997</v>
      </c>
      <c r="AR189" s="90">
        <v>2278</v>
      </c>
      <c r="AS189" s="90">
        <v>377</v>
      </c>
      <c r="AT189" s="90">
        <v>65</v>
      </c>
      <c r="AU189" s="90">
        <v>65</v>
      </c>
      <c r="AV189" s="90">
        <v>40</v>
      </c>
      <c r="AW189" s="90">
        <v>0</v>
      </c>
      <c r="AY189" s="44">
        <v>194</v>
      </c>
      <c r="AZ189" s="45" t="s">
        <v>289</v>
      </c>
      <c r="BA189" s="44">
        <v>6010</v>
      </c>
      <c r="BB189" s="44">
        <v>2013</v>
      </c>
      <c r="BC189" s="90">
        <v>0</v>
      </c>
      <c r="BD189"/>
      <c r="BE189" s="83"/>
      <c r="BF189" s="83"/>
      <c r="BG189" s="85"/>
      <c r="BH189" s="83"/>
      <c r="BI189" s="84"/>
      <c r="BK189" s="46"/>
      <c r="BL189" s="46"/>
      <c r="BM189" s="46"/>
      <c r="BN189" s="46"/>
      <c r="BO189" s="46"/>
      <c r="BP189" s="46"/>
      <c r="BQ189" s="46"/>
      <c r="BR189" s="46"/>
      <c r="BS189" s="46"/>
      <c r="BT189" s="46"/>
      <c r="BU189" s="46"/>
      <c r="BV189" s="46"/>
      <c r="BW189" s="46"/>
      <c r="BX189" s="46"/>
      <c r="BY189" s="46"/>
      <c r="BZ189" s="46"/>
      <c r="CA189" s="46"/>
      <c r="CB189" s="46"/>
      <c r="CC189" s="46"/>
      <c r="CD189" s="46"/>
      <c r="CE189" s="46"/>
      <c r="CF189" s="46"/>
      <c r="CG189" s="46"/>
      <c r="CH189" s="46"/>
      <c r="CI189" s="46"/>
    </row>
    <row r="190" spans="1:87" x14ac:dyDescent="0.3">
      <c r="A190" s="44">
        <v>195</v>
      </c>
      <c r="B190" s="45" t="s">
        <v>231</v>
      </c>
      <c r="C190" s="44">
        <v>2013</v>
      </c>
      <c r="D190" s="78">
        <v>228.8</v>
      </c>
      <c r="E190" s="79">
        <v>16598168</v>
      </c>
      <c r="F190" s="79">
        <v>15424637</v>
      </c>
      <c r="G190" s="79">
        <v>32022805</v>
      </c>
      <c r="H190" s="79">
        <v>6901049</v>
      </c>
      <c r="I190" s="79">
        <v>397488</v>
      </c>
      <c r="J190" s="79">
        <v>152177</v>
      </c>
      <c r="K190" s="79">
        <v>8553110</v>
      </c>
      <c r="L190" s="79">
        <v>23469695</v>
      </c>
      <c r="M190" s="79">
        <v>89160</v>
      </c>
      <c r="N190" s="79">
        <v>2942732</v>
      </c>
      <c r="O190" s="79">
        <v>26501587</v>
      </c>
      <c r="P190" s="79">
        <v>15115687</v>
      </c>
      <c r="Q190" s="79">
        <v>3377010</v>
      </c>
      <c r="R190" s="79">
        <v>730255</v>
      </c>
      <c r="S190" s="79">
        <v>1926089</v>
      </c>
      <c r="T190" s="79">
        <v>491275</v>
      </c>
      <c r="U190" s="79">
        <v>1525796</v>
      </c>
      <c r="V190" s="79">
        <v>475992</v>
      </c>
      <c r="W190" s="79">
        <v>974237</v>
      </c>
      <c r="X190" s="79">
        <v>347142</v>
      </c>
      <c r="Y190" s="79">
        <v>173117</v>
      </c>
      <c r="Z190" s="79">
        <v>2100429</v>
      </c>
      <c r="AA190" s="79">
        <v>1102396</v>
      </c>
      <c r="AB190" s="79">
        <v>858860</v>
      </c>
      <c r="AC190" s="79">
        <v>28095889</v>
      </c>
      <c r="AD190" s="79">
        <v>-1594302</v>
      </c>
      <c r="AE190" s="79">
        <v>610549</v>
      </c>
      <c r="AF190" s="79">
        <v>-983753</v>
      </c>
      <c r="AG190" s="79">
        <v>0</v>
      </c>
      <c r="AH190" s="79">
        <v>0</v>
      </c>
      <c r="AI190" s="79">
        <v>-983753</v>
      </c>
      <c r="AJ190" s="47"/>
      <c r="AK190" s="44">
        <v>195</v>
      </c>
      <c r="AL190" s="45" t="s">
        <v>231</v>
      </c>
      <c r="AM190" s="44">
        <v>2013</v>
      </c>
      <c r="AN190" s="90">
        <v>1874</v>
      </c>
      <c r="AO190" s="90">
        <v>7398</v>
      </c>
      <c r="AP190" s="90">
        <v>2714</v>
      </c>
      <c r="AQ190" s="90">
        <v>0.6905</v>
      </c>
      <c r="AR190" s="90">
        <v>398</v>
      </c>
      <c r="AS190" s="90">
        <v>146</v>
      </c>
      <c r="AT190" s="90">
        <v>25</v>
      </c>
      <c r="AU190" s="90">
        <v>25</v>
      </c>
      <c r="AV190" s="90">
        <v>0</v>
      </c>
      <c r="AW190" s="90">
        <v>0</v>
      </c>
      <c r="AY190" s="44">
        <v>195</v>
      </c>
      <c r="AZ190" s="45" t="s">
        <v>231</v>
      </c>
      <c r="BA190" s="44">
        <v>6010</v>
      </c>
      <c r="BB190" s="44">
        <v>2013</v>
      </c>
      <c r="BC190" s="90">
        <v>0</v>
      </c>
      <c r="BD190"/>
      <c r="BE190" s="83"/>
      <c r="BF190" s="83"/>
      <c r="BG190" s="85"/>
      <c r="BH190" s="83"/>
      <c r="BI190" s="84"/>
      <c r="BK190" s="46"/>
      <c r="BL190" s="46"/>
      <c r="BM190" s="46"/>
      <c r="BN190" s="46"/>
      <c r="BO190" s="46"/>
      <c r="BP190" s="46"/>
      <c r="BQ190" s="46"/>
      <c r="BR190" s="46"/>
      <c r="BS190" s="46"/>
      <c r="BT190" s="46"/>
      <c r="BU190" s="46"/>
      <c r="BV190" s="46"/>
      <c r="BW190" s="46"/>
      <c r="BX190" s="46"/>
      <c r="BY190" s="46"/>
      <c r="BZ190" s="46"/>
      <c r="CA190" s="46"/>
      <c r="CB190" s="46"/>
      <c r="CC190" s="46"/>
      <c r="CD190" s="46"/>
      <c r="CE190" s="46"/>
      <c r="CF190" s="46"/>
      <c r="CG190" s="46"/>
      <c r="CH190" s="46"/>
      <c r="CI190" s="46"/>
    </row>
    <row r="191" spans="1:87" x14ac:dyDescent="0.3">
      <c r="A191" s="44">
        <v>197</v>
      </c>
      <c r="B191" s="45" t="s">
        <v>196</v>
      </c>
      <c r="C191" s="44">
        <v>2013</v>
      </c>
      <c r="D191" s="78">
        <v>382.16</v>
      </c>
      <c r="E191" s="79">
        <v>215238346</v>
      </c>
      <c r="F191" s="79">
        <v>174212069</v>
      </c>
      <c r="G191" s="79">
        <v>389450415</v>
      </c>
      <c r="H191" s="79">
        <v>283252078</v>
      </c>
      <c r="I191" s="79">
        <v>3267105</v>
      </c>
      <c r="J191" s="79">
        <v>29702</v>
      </c>
      <c r="K191" s="79">
        <v>292025071</v>
      </c>
      <c r="L191" s="79">
        <v>97425344</v>
      </c>
      <c r="M191" s="79">
        <v>250468</v>
      </c>
      <c r="N191" s="79">
        <v>0</v>
      </c>
      <c r="O191" s="79">
        <v>97675812</v>
      </c>
      <c r="P191" s="79">
        <v>29406537</v>
      </c>
      <c r="Q191" s="79">
        <v>4611590</v>
      </c>
      <c r="R191" s="79">
        <v>1057539</v>
      </c>
      <c r="S191" s="79">
        <v>23486278</v>
      </c>
      <c r="T191" s="79">
        <v>1016918</v>
      </c>
      <c r="U191" s="79">
        <v>7552748</v>
      </c>
      <c r="V191" s="79">
        <v>4312401</v>
      </c>
      <c r="W191" s="79">
        <v>1004328</v>
      </c>
      <c r="X191" s="79">
        <v>843451</v>
      </c>
      <c r="Y191" s="79">
        <v>2872156</v>
      </c>
      <c r="Z191" s="79">
        <v>2657209</v>
      </c>
      <c r="AA191" s="79">
        <v>5476186</v>
      </c>
      <c r="AB191" s="79">
        <v>7105542</v>
      </c>
      <c r="AC191" s="79">
        <v>85926697</v>
      </c>
      <c r="AD191" s="79">
        <v>11749115</v>
      </c>
      <c r="AE191" s="79">
        <v>0</v>
      </c>
      <c r="AF191" s="79">
        <v>11749115</v>
      </c>
      <c r="AG191" s="79">
        <v>-886251</v>
      </c>
      <c r="AH191" s="79">
        <v>0</v>
      </c>
      <c r="AI191" s="79">
        <v>10862864</v>
      </c>
      <c r="AJ191" s="47"/>
      <c r="AK191" s="44">
        <v>197</v>
      </c>
      <c r="AL191" s="45" t="s">
        <v>196</v>
      </c>
      <c r="AM191" s="44">
        <v>2013</v>
      </c>
      <c r="AN191" s="90">
        <v>10620</v>
      </c>
      <c r="AO191" s="90">
        <v>24711</v>
      </c>
      <c r="AP191" s="90">
        <v>7833</v>
      </c>
      <c r="AQ191" s="90">
        <v>1.1863999999999999</v>
      </c>
      <c r="AR191" s="90">
        <v>13657</v>
      </c>
      <c r="AS191" s="90">
        <v>4329</v>
      </c>
      <c r="AT191" s="90">
        <v>110</v>
      </c>
      <c r="AU191" s="90">
        <v>85</v>
      </c>
      <c r="AV191" s="90">
        <v>0</v>
      </c>
      <c r="AW191" s="90">
        <v>0</v>
      </c>
      <c r="AY191" s="44">
        <v>197</v>
      </c>
      <c r="AZ191" s="45" t="s">
        <v>196</v>
      </c>
      <c r="BA191" s="44">
        <v>6010</v>
      </c>
      <c r="BB191" s="44">
        <v>2013</v>
      </c>
      <c r="BC191" s="90">
        <v>5349</v>
      </c>
      <c r="BD191"/>
      <c r="BE191" s="83"/>
      <c r="BF191" s="83"/>
      <c r="BG191" s="85"/>
      <c r="BH191" s="83"/>
      <c r="BI191" s="84"/>
      <c r="BK191" s="46"/>
      <c r="BL191" s="46"/>
      <c r="BM191" s="46"/>
      <c r="BN191" s="46"/>
      <c r="BO191" s="46"/>
      <c r="BP191" s="46"/>
      <c r="BQ191" s="46"/>
      <c r="BR191" s="46"/>
      <c r="BS191" s="46"/>
      <c r="BT191" s="46"/>
      <c r="BU191" s="46"/>
      <c r="BV191" s="46"/>
      <c r="BW191" s="46"/>
      <c r="BX191" s="46"/>
      <c r="BY191" s="46"/>
      <c r="BZ191" s="46"/>
      <c r="CA191" s="46"/>
      <c r="CB191" s="46"/>
      <c r="CC191" s="46"/>
      <c r="CD191" s="46"/>
      <c r="CE191" s="46"/>
      <c r="CF191" s="46"/>
      <c r="CG191" s="46"/>
      <c r="CH191" s="46"/>
      <c r="CI191" s="46"/>
    </row>
    <row r="192" spans="1:87" x14ac:dyDescent="0.3">
      <c r="A192" s="44">
        <v>198</v>
      </c>
      <c r="B192" s="45" t="s">
        <v>220</v>
      </c>
      <c r="C192" s="44">
        <v>2013</v>
      </c>
      <c r="D192" s="78"/>
      <c r="E192" s="79"/>
      <c r="F192" s="79"/>
      <c r="G192" s="79"/>
      <c r="H192" s="79"/>
      <c r="I192" s="79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79"/>
      <c r="U192" s="79"/>
      <c r="V192" s="79"/>
      <c r="W192" s="79"/>
      <c r="X192" s="79"/>
      <c r="Y192" s="79"/>
      <c r="Z192" s="79"/>
      <c r="AA192" s="79"/>
      <c r="AB192" s="79"/>
      <c r="AC192" s="79"/>
      <c r="AD192" s="79"/>
      <c r="AE192" s="79"/>
      <c r="AF192" s="79"/>
      <c r="AG192" s="79"/>
      <c r="AH192" s="79"/>
      <c r="AI192" s="79"/>
      <c r="AJ192" s="47"/>
      <c r="AK192" s="44">
        <v>198</v>
      </c>
      <c r="AL192" s="45" t="s">
        <v>220</v>
      </c>
      <c r="AM192" s="44"/>
      <c r="AN192" s="90"/>
      <c r="AO192" s="90"/>
      <c r="AP192" s="90"/>
      <c r="AQ192" s="90"/>
      <c r="AR192" s="90"/>
      <c r="AS192" s="90"/>
      <c r="AT192" s="90"/>
      <c r="AU192" s="90"/>
      <c r="AV192" s="90"/>
      <c r="AW192" s="90"/>
      <c r="AY192" s="44">
        <v>198</v>
      </c>
      <c r="AZ192" s="45" t="s">
        <v>220</v>
      </c>
      <c r="BA192" s="44">
        <v>6010</v>
      </c>
      <c r="BB192" s="44">
        <v>2013</v>
      </c>
      <c r="BC192" s="90"/>
      <c r="BD192"/>
      <c r="BE192" s="83"/>
      <c r="BF192" s="83"/>
      <c r="BG192" s="85"/>
      <c r="BH192" s="83"/>
      <c r="BI192" s="84"/>
      <c r="BK192" s="46"/>
      <c r="BL192" s="46"/>
      <c r="BM192" s="46"/>
      <c r="BN192" s="46"/>
      <c r="BO192" s="46"/>
      <c r="BP192" s="46"/>
      <c r="BQ192" s="46"/>
      <c r="BR192" s="46"/>
      <c r="BS192" s="46"/>
      <c r="BT192" s="46"/>
      <c r="BU192" s="46"/>
      <c r="BV192" s="46"/>
      <c r="BW192" s="46"/>
      <c r="BX192" s="46"/>
      <c r="BY192" s="46"/>
      <c r="BZ192" s="46"/>
      <c r="CA192" s="46"/>
      <c r="CB192" s="46"/>
      <c r="CC192" s="46"/>
      <c r="CD192" s="46"/>
      <c r="CE192" s="46"/>
      <c r="CF192" s="46"/>
      <c r="CG192" s="46"/>
      <c r="CH192" s="46"/>
      <c r="CI192" s="46"/>
    </row>
    <row r="193" spans="1:87" x14ac:dyDescent="0.3">
      <c r="A193" s="44">
        <v>199</v>
      </c>
      <c r="B193" s="45" t="s">
        <v>232</v>
      </c>
      <c r="C193" s="44">
        <v>2013</v>
      </c>
      <c r="D193" s="78">
        <v>138.6</v>
      </c>
      <c r="E193" s="79">
        <v>35714494</v>
      </c>
      <c r="F193" s="79">
        <v>48044084</v>
      </c>
      <c r="G193" s="79">
        <v>83758578</v>
      </c>
      <c r="H193" s="79">
        <v>29663686</v>
      </c>
      <c r="I193" s="79">
        <v>837644</v>
      </c>
      <c r="J193" s="79">
        <v>32274363</v>
      </c>
      <c r="K193" s="79">
        <v>65129853</v>
      </c>
      <c r="L193" s="79">
        <v>18628725</v>
      </c>
      <c r="M193" s="79">
        <v>77566</v>
      </c>
      <c r="N193" s="79">
        <v>0</v>
      </c>
      <c r="O193" s="79">
        <v>18706291</v>
      </c>
      <c r="P193" s="79">
        <v>9192188</v>
      </c>
      <c r="Q193" s="79">
        <v>2279860</v>
      </c>
      <c r="R193" s="79">
        <v>533395</v>
      </c>
      <c r="S193" s="79">
        <v>1332246</v>
      </c>
      <c r="T193" s="79">
        <v>406225</v>
      </c>
      <c r="U193" s="79">
        <v>1468744</v>
      </c>
      <c r="V193" s="79">
        <v>937588</v>
      </c>
      <c r="W193" s="79">
        <v>230059</v>
      </c>
      <c r="X193" s="79">
        <v>1354832</v>
      </c>
      <c r="Y193" s="79">
        <v>317046</v>
      </c>
      <c r="Z193" s="79">
        <v>167</v>
      </c>
      <c r="AA193" s="79">
        <v>2354160</v>
      </c>
      <c r="AB193" s="79">
        <v>1111784</v>
      </c>
      <c r="AC193" s="79">
        <v>19164134</v>
      </c>
      <c r="AD193" s="79">
        <v>-457843</v>
      </c>
      <c r="AE193" s="79">
        <v>0</v>
      </c>
      <c r="AF193" s="79">
        <v>-457843</v>
      </c>
      <c r="AG193" s="79">
        <v>0</v>
      </c>
      <c r="AH193" s="79">
        <v>0</v>
      </c>
      <c r="AI193" s="79">
        <v>-457843</v>
      </c>
      <c r="AJ193" s="47"/>
      <c r="AK193" s="44">
        <v>199</v>
      </c>
      <c r="AL193" s="45" t="s">
        <v>232</v>
      </c>
      <c r="AM193" s="44">
        <v>2013</v>
      </c>
      <c r="AN193" s="90">
        <v>2554</v>
      </c>
      <c r="AO193" s="90">
        <v>7183</v>
      </c>
      <c r="AP193" s="90">
        <v>4057</v>
      </c>
      <c r="AQ193" s="90">
        <v>0.50019999999999998</v>
      </c>
      <c r="AR193" s="90">
        <v>3063</v>
      </c>
      <c r="AS193" s="90">
        <v>1730</v>
      </c>
      <c r="AT193" s="90">
        <v>63</v>
      </c>
      <c r="AU193" s="90">
        <v>48</v>
      </c>
      <c r="AV193" s="90">
        <v>0</v>
      </c>
      <c r="AW193" s="90">
        <v>0</v>
      </c>
      <c r="AY193" s="44">
        <v>199</v>
      </c>
      <c r="AZ193" s="45" t="s">
        <v>232</v>
      </c>
      <c r="BA193" s="44">
        <v>6010</v>
      </c>
      <c r="BB193" s="44">
        <v>2013</v>
      </c>
      <c r="BC193" s="90">
        <v>592</v>
      </c>
      <c r="BD193"/>
      <c r="BE193" s="83"/>
      <c r="BF193" s="83"/>
      <c r="BG193" s="85"/>
      <c r="BH193" s="83"/>
      <c r="BI193" s="84"/>
      <c r="BK193" s="46"/>
      <c r="BL193" s="46"/>
      <c r="BM193" s="46"/>
      <c r="BN193" s="46"/>
      <c r="BO193" s="46"/>
      <c r="BP193" s="46"/>
      <c r="BQ193" s="46"/>
      <c r="BR193" s="46"/>
      <c r="BS193" s="46"/>
      <c r="BT193" s="46"/>
      <c r="BU193" s="46"/>
      <c r="BV193" s="46"/>
      <c r="BW193" s="46"/>
      <c r="BX193" s="46"/>
      <c r="BY193" s="46"/>
      <c r="BZ193" s="46"/>
      <c r="CA193" s="46"/>
      <c r="CB193" s="46"/>
      <c r="CC193" s="46"/>
      <c r="CD193" s="46"/>
      <c r="CE193" s="46"/>
      <c r="CF193" s="46"/>
      <c r="CG193" s="46"/>
      <c r="CH193" s="46"/>
      <c r="CI193" s="46"/>
    </row>
    <row r="194" spans="1:87" x14ac:dyDescent="0.3">
      <c r="A194" s="44">
        <v>201</v>
      </c>
      <c r="B194" s="45" t="s">
        <v>290</v>
      </c>
      <c r="C194" s="44">
        <v>2013</v>
      </c>
      <c r="D194" s="78">
        <v>954.32</v>
      </c>
      <c r="E194" s="79">
        <v>407310327</v>
      </c>
      <c r="F194" s="79">
        <v>400862146</v>
      </c>
      <c r="G194" s="79">
        <v>808172473</v>
      </c>
      <c r="H194" s="79">
        <v>540309131</v>
      </c>
      <c r="I194" s="79">
        <v>22733136</v>
      </c>
      <c r="J194" s="79">
        <v>8842365</v>
      </c>
      <c r="K194" s="79">
        <v>610568543</v>
      </c>
      <c r="L194" s="79">
        <v>197603930</v>
      </c>
      <c r="M194" s="79">
        <v>3494870</v>
      </c>
      <c r="N194" s="79">
        <v>0</v>
      </c>
      <c r="O194" s="79">
        <v>201098800</v>
      </c>
      <c r="P194" s="79">
        <v>70918119</v>
      </c>
      <c r="Q194" s="79">
        <v>18215910</v>
      </c>
      <c r="R194" s="79">
        <v>2633287</v>
      </c>
      <c r="S194" s="79">
        <v>25679430</v>
      </c>
      <c r="T194" s="79">
        <v>1688073</v>
      </c>
      <c r="U194" s="79">
        <v>27160573</v>
      </c>
      <c r="V194" s="79">
        <v>5568677</v>
      </c>
      <c r="W194" s="79">
        <v>3015025</v>
      </c>
      <c r="X194" s="79">
        <v>1475601</v>
      </c>
      <c r="Y194" s="79">
        <v>6348493</v>
      </c>
      <c r="Z194" s="79">
        <v>132695</v>
      </c>
      <c r="AA194" s="79">
        <v>38683911</v>
      </c>
      <c r="AB194" s="79">
        <v>3886742</v>
      </c>
      <c r="AC194" s="79">
        <v>166722625</v>
      </c>
      <c r="AD194" s="79">
        <v>34376175</v>
      </c>
      <c r="AE194" s="79">
        <v>7922416</v>
      </c>
      <c r="AF194" s="79">
        <v>42298591</v>
      </c>
      <c r="AG194" s="79">
        <v>0</v>
      </c>
      <c r="AH194" s="79">
        <v>0</v>
      </c>
      <c r="AI194" s="79">
        <v>42298591</v>
      </c>
      <c r="AJ194" s="47"/>
      <c r="AK194" s="44">
        <v>201</v>
      </c>
      <c r="AL194" s="45" t="s">
        <v>290</v>
      </c>
      <c r="AM194" s="44">
        <v>2013</v>
      </c>
      <c r="AN194" s="90">
        <v>15975</v>
      </c>
      <c r="AO194" s="90">
        <v>59275</v>
      </c>
      <c r="AP194" s="90">
        <v>17111</v>
      </c>
      <c r="AQ194" s="90">
        <v>0.82140000000000002</v>
      </c>
      <c r="AR194" s="90">
        <v>29874</v>
      </c>
      <c r="AS194" s="90">
        <v>8624</v>
      </c>
      <c r="AT194" s="90">
        <v>124</v>
      </c>
      <c r="AU194" s="90">
        <v>124</v>
      </c>
      <c r="AV194" s="90">
        <v>0</v>
      </c>
      <c r="AW194" s="90">
        <v>0</v>
      </c>
      <c r="AY194" s="44">
        <v>201</v>
      </c>
      <c r="AZ194" s="45" t="s">
        <v>290</v>
      </c>
      <c r="BA194" s="44">
        <v>6010</v>
      </c>
      <c r="BB194" s="44">
        <v>2013</v>
      </c>
      <c r="BC194" s="90">
        <v>3850</v>
      </c>
      <c r="BD194"/>
      <c r="BE194" s="83"/>
      <c r="BF194" s="83"/>
      <c r="BG194" s="85"/>
      <c r="BH194" s="83"/>
      <c r="BI194" s="84"/>
      <c r="BK194" s="46"/>
      <c r="BL194" s="46"/>
      <c r="BM194" s="46"/>
      <c r="BN194" s="46"/>
      <c r="BO194" s="46"/>
      <c r="BP194" s="46"/>
      <c r="BQ194" s="46"/>
      <c r="BR194" s="46"/>
      <c r="BS194" s="46"/>
      <c r="BT194" s="46"/>
      <c r="BU194" s="46"/>
      <c r="BV194" s="46"/>
      <c r="BW194" s="46"/>
      <c r="BX194" s="46"/>
      <c r="BY194" s="46"/>
      <c r="BZ194" s="46"/>
      <c r="CA194" s="46"/>
      <c r="CB194" s="46"/>
      <c r="CC194" s="46"/>
      <c r="CD194" s="46"/>
      <c r="CE194" s="46"/>
      <c r="CF194" s="46"/>
      <c r="CG194" s="46"/>
      <c r="CH194" s="46"/>
      <c r="CI194" s="46"/>
    </row>
    <row r="195" spans="1:87" x14ac:dyDescent="0.3">
      <c r="A195" s="44">
        <v>202</v>
      </c>
      <c r="B195" s="45" t="s">
        <v>257</v>
      </c>
      <c r="C195" s="44">
        <v>2013</v>
      </c>
      <c r="D195" s="78">
        <v>82.85</v>
      </c>
      <c r="E195" s="79">
        <v>38396827</v>
      </c>
      <c r="F195" s="79">
        <v>0</v>
      </c>
      <c r="G195" s="79">
        <v>38396827</v>
      </c>
      <c r="H195" s="79">
        <v>20315460</v>
      </c>
      <c r="I195" s="79">
        <v>566023</v>
      </c>
      <c r="J195" s="79">
        <v>0</v>
      </c>
      <c r="K195" s="79">
        <v>20769355</v>
      </c>
      <c r="L195" s="79">
        <v>17627472</v>
      </c>
      <c r="M195" s="79">
        <v>96398</v>
      </c>
      <c r="N195" s="79">
        <v>0</v>
      </c>
      <c r="O195" s="79">
        <v>17723870</v>
      </c>
      <c r="P195" s="79">
        <v>7215992</v>
      </c>
      <c r="Q195" s="79">
        <v>2142606</v>
      </c>
      <c r="R195" s="79">
        <v>1042868</v>
      </c>
      <c r="S195" s="79">
        <v>1014818</v>
      </c>
      <c r="T195" s="79">
        <v>26017</v>
      </c>
      <c r="U195" s="79">
        <v>5092458</v>
      </c>
      <c r="V195" s="79">
        <v>463016</v>
      </c>
      <c r="W195" s="79">
        <v>703174</v>
      </c>
      <c r="X195" s="79">
        <v>335239</v>
      </c>
      <c r="Y195" s="79">
        <v>526771</v>
      </c>
      <c r="Z195" s="79">
        <v>19802</v>
      </c>
      <c r="AA195" s="79">
        <v>-112128</v>
      </c>
      <c r="AB195" s="79">
        <v>131749</v>
      </c>
      <c r="AC195" s="79">
        <v>18714510</v>
      </c>
      <c r="AD195" s="79">
        <v>-990640</v>
      </c>
      <c r="AE195" s="79">
        <v>0</v>
      </c>
      <c r="AF195" s="79">
        <v>-990640</v>
      </c>
      <c r="AG195" s="79">
        <v>0</v>
      </c>
      <c r="AH195" s="79">
        <v>0</v>
      </c>
      <c r="AI195" s="79">
        <v>-990640</v>
      </c>
      <c r="AJ195" s="47"/>
      <c r="AK195" s="44">
        <v>202</v>
      </c>
      <c r="AL195" s="45" t="s">
        <v>257</v>
      </c>
      <c r="AM195" s="44">
        <v>2013</v>
      </c>
      <c r="AN195" s="90">
        <v>707</v>
      </c>
      <c r="AO195" s="90">
        <v>7716</v>
      </c>
      <c r="AP195" s="90">
        <v>239</v>
      </c>
      <c r="AQ195" s="90">
        <v>2.9584999999999999</v>
      </c>
      <c r="AR195" s="90">
        <v>7716</v>
      </c>
      <c r="AS195" s="90">
        <v>239</v>
      </c>
      <c r="AT195" s="90">
        <v>31</v>
      </c>
      <c r="AU195" s="90">
        <v>31</v>
      </c>
      <c r="AV195" s="90">
        <v>0</v>
      </c>
      <c r="AW195" s="90">
        <v>0</v>
      </c>
      <c r="AY195" s="44">
        <v>202</v>
      </c>
      <c r="AZ195" s="45" t="s">
        <v>257</v>
      </c>
      <c r="BA195" s="44">
        <v>6010</v>
      </c>
      <c r="BB195" s="44">
        <v>2013</v>
      </c>
      <c r="BC195" s="90">
        <v>0</v>
      </c>
      <c r="BD195"/>
      <c r="BE195" s="83"/>
      <c r="BF195" s="83"/>
      <c r="BG195" s="85"/>
      <c r="BH195" s="83"/>
      <c r="BI195" s="84"/>
      <c r="BK195" s="46"/>
      <c r="BL195" s="46"/>
      <c r="BM195" s="46"/>
      <c r="BN195" s="46"/>
      <c r="BO195" s="46"/>
      <c r="BP195" s="46"/>
      <c r="BQ195" s="46"/>
      <c r="BR195" s="46"/>
      <c r="BS195" s="46"/>
      <c r="BT195" s="46"/>
      <c r="BU195" s="46"/>
      <c r="BV195" s="46"/>
      <c r="BW195" s="46"/>
      <c r="BX195" s="46"/>
      <c r="BY195" s="46"/>
      <c r="BZ195" s="46"/>
      <c r="CA195" s="46"/>
      <c r="CB195" s="46"/>
      <c r="CC195" s="46"/>
      <c r="CD195" s="46"/>
      <c r="CE195" s="46"/>
      <c r="CF195" s="46"/>
      <c r="CG195" s="46"/>
      <c r="CH195" s="46"/>
      <c r="CI195" s="46"/>
    </row>
    <row r="196" spans="1:87" x14ac:dyDescent="0.3">
      <c r="A196" s="44">
        <v>204</v>
      </c>
      <c r="B196" s="45" t="s">
        <v>230</v>
      </c>
      <c r="C196" s="44">
        <v>2013</v>
      </c>
      <c r="D196" s="78">
        <v>1027.92</v>
      </c>
      <c r="E196" s="79">
        <v>70466897</v>
      </c>
      <c r="F196" s="79">
        <v>554933766</v>
      </c>
      <c r="G196" s="79">
        <v>625400663</v>
      </c>
      <c r="H196" s="79">
        <v>248254243</v>
      </c>
      <c r="I196" s="79">
        <v>7940316</v>
      </c>
      <c r="J196" s="79">
        <v>0</v>
      </c>
      <c r="K196" s="79">
        <v>257951283</v>
      </c>
      <c r="L196" s="79">
        <v>367449380</v>
      </c>
      <c r="M196" s="79">
        <v>26282244</v>
      </c>
      <c r="N196" s="79">
        <v>0</v>
      </c>
      <c r="O196" s="79">
        <v>393731624</v>
      </c>
      <c r="P196" s="79">
        <v>73139787</v>
      </c>
      <c r="Q196" s="79">
        <v>20584838</v>
      </c>
      <c r="R196" s="79">
        <v>7280038</v>
      </c>
      <c r="S196" s="79">
        <v>91377444</v>
      </c>
      <c r="T196" s="79">
        <v>1539227</v>
      </c>
      <c r="U196" s="79">
        <v>117107084</v>
      </c>
      <c r="V196" s="79">
        <v>12148719</v>
      </c>
      <c r="W196" s="79">
        <v>4236275</v>
      </c>
      <c r="X196" s="79">
        <v>856681</v>
      </c>
      <c r="Y196" s="79">
        <v>9509810</v>
      </c>
      <c r="Z196" s="79">
        <v>6429938</v>
      </c>
      <c r="AA196" s="79">
        <v>1756724</v>
      </c>
      <c r="AB196" s="79">
        <v>19609934</v>
      </c>
      <c r="AC196" s="79">
        <v>363819775</v>
      </c>
      <c r="AD196" s="79">
        <v>29911849</v>
      </c>
      <c r="AE196" s="79">
        <v>-23333766</v>
      </c>
      <c r="AF196" s="79">
        <v>6578083</v>
      </c>
      <c r="AG196" s="79">
        <v>0</v>
      </c>
      <c r="AH196" s="79">
        <v>0</v>
      </c>
      <c r="AI196" s="79">
        <v>6578083</v>
      </c>
      <c r="AJ196" s="47"/>
      <c r="AK196" s="44">
        <v>204</v>
      </c>
      <c r="AL196" s="45" t="s">
        <v>230</v>
      </c>
      <c r="AM196" s="44">
        <v>2013</v>
      </c>
      <c r="AN196" s="90">
        <v>13817</v>
      </c>
      <c r="AO196" s="90">
        <v>51875</v>
      </c>
      <c r="AP196" s="90">
        <v>4713</v>
      </c>
      <c r="AQ196" s="90">
        <v>2.9318</v>
      </c>
      <c r="AR196" s="90">
        <v>5845</v>
      </c>
      <c r="AS196" s="90">
        <v>531</v>
      </c>
      <c r="AT196" s="90">
        <v>20</v>
      </c>
      <c r="AU196" s="90">
        <v>20</v>
      </c>
      <c r="AV196" s="90">
        <v>0</v>
      </c>
      <c r="AW196" s="90">
        <v>0</v>
      </c>
      <c r="AY196" s="44">
        <v>204</v>
      </c>
      <c r="AZ196" s="45" t="s">
        <v>230</v>
      </c>
      <c r="BA196" s="44">
        <v>6010</v>
      </c>
      <c r="BB196" s="44">
        <v>2013</v>
      </c>
      <c r="BC196" s="90">
        <v>5845</v>
      </c>
      <c r="BD196"/>
      <c r="BE196" s="83"/>
      <c r="BF196" s="83"/>
      <c r="BG196" s="85"/>
      <c r="BH196" s="83"/>
      <c r="BI196" s="84"/>
      <c r="BK196" s="46"/>
      <c r="BL196" s="46"/>
      <c r="BM196" s="46"/>
      <c r="BN196" s="46"/>
      <c r="BO196" s="46"/>
      <c r="BP196" s="46"/>
      <c r="BQ196" s="46"/>
      <c r="BR196" s="46"/>
      <c r="BS196" s="46"/>
      <c r="BT196" s="46"/>
      <c r="BU196" s="46"/>
      <c r="BV196" s="46"/>
      <c r="BW196" s="46"/>
      <c r="BX196" s="46"/>
      <c r="BY196" s="46"/>
      <c r="BZ196" s="46"/>
      <c r="CA196" s="46"/>
      <c r="CB196" s="46"/>
      <c r="CC196" s="46"/>
      <c r="CD196" s="46"/>
      <c r="CE196" s="46"/>
      <c r="CF196" s="46"/>
      <c r="CG196" s="46"/>
      <c r="CH196" s="46"/>
      <c r="CI196" s="46"/>
    </row>
    <row r="197" spans="1:87" x14ac:dyDescent="0.3">
      <c r="A197" s="44">
        <v>205</v>
      </c>
      <c r="B197" s="45" t="s">
        <v>258</v>
      </c>
      <c r="C197" s="44">
        <v>2013</v>
      </c>
      <c r="D197" s="78">
        <v>295.88</v>
      </c>
      <c r="E197" s="79">
        <v>13034948</v>
      </c>
      <c r="F197" s="79">
        <v>175427980</v>
      </c>
      <c r="G197" s="79">
        <v>188462928</v>
      </c>
      <c r="H197" s="79">
        <v>80533112</v>
      </c>
      <c r="I197" s="79">
        <v>3196323</v>
      </c>
      <c r="J197" s="79">
        <v>14194</v>
      </c>
      <c r="K197" s="79">
        <v>88651119</v>
      </c>
      <c r="L197" s="79">
        <v>99811809</v>
      </c>
      <c r="M197" s="79">
        <v>449804</v>
      </c>
      <c r="N197" s="79">
        <v>0</v>
      </c>
      <c r="O197" s="79">
        <v>100261613</v>
      </c>
      <c r="P197" s="79">
        <v>54388272</v>
      </c>
      <c r="Q197" s="79">
        <v>5835202</v>
      </c>
      <c r="R197" s="79">
        <v>1285089</v>
      </c>
      <c r="S197" s="79">
        <v>27893117</v>
      </c>
      <c r="T197" s="79">
        <v>1251383</v>
      </c>
      <c r="U197" s="79">
        <v>2295091</v>
      </c>
      <c r="V197" s="79">
        <v>2237590</v>
      </c>
      <c r="W197" s="79">
        <v>1953</v>
      </c>
      <c r="X197" s="79">
        <v>0</v>
      </c>
      <c r="Y197" s="79">
        <v>0</v>
      </c>
      <c r="Z197" s="79">
        <v>0</v>
      </c>
      <c r="AA197" s="79">
        <v>4907490</v>
      </c>
      <c r="AB197" s="79">
        <v>4796862</v>
      </c>
      <c r="AC197" s="79">
        <v>99984559</v>
      </c>
      <c r="AD197" s="79">
        <v>277054</v>
      </c>
      <c r="AE197" s="79">
        <v>5792548</v>
      </c>
      <c r="AF197" s="79">
        <v>6069602</v>
      </c>
      <c r="AG197" s="79">
        <v>0</v>
      </c>
      <c r="AH197" s="79">
        <v>3115885</v>
      </c>
      <c r="AI197" s="79">
        <v>2953717</v>
      </c>
      <c r="AJ197" s="47"/>
      <c r="AK197" s="44">
        <v>205</v>
      </c>
      <c r="AL197" s="45" t="s">
        <v>258</v>
      </c>
      <c r="AM197" s="44">
        <v>2013</v>
      </c>
      <c r="AN197" s="90">
        <v>12549</v>
      </c>
      <c r="AO197" s="90">
        <v>39312</v>
      </c>
      <c r="AP197" s="90">
        <v>10049</v>
      </c>
      <c r="AQ197" s="90">
        <v>1.2487999999999999</v>
      </c>
      <c r="AR197" s="90">
        <v>2719</v>
      </c>
      <c r="AS197" s="90">
        <v>695</v>
      </c>
      <c r="AT197" s="90">
        <v>20</v>
      </c>
      <c r="AU197" s="90">
        <v>20</v>
      </c>
      <c r="AV197" s="90">
        <v>0</v>
      </c>
      <c r="AW197" s="90">
        <v>0</v>
      </c>
      <c r="AY197" s="44">
        <v>205</v>
      </c>
      <c r="AZ197" s="45" t="s">
        <v>258</v>
      </c>
      <c r="BA197" s="44">
        <v>6010</v>
      </c>
      <c r="BB197" s="44">
        <v>2013</v>
      </c>
      <c r="BC197" s="90">
        <v>0</v>
      </c>
      <c r="BD197"/>
      <c r="BE197" s="83"/>
      <c r="BF197" s="83"/>
      <c r="BG197" s="85"/>
      <c r="BH197" s="83"/>
      <c r="BI197" s="84"/>
      <c r="BK197" s="46"/>
      <c r="BL197" s="46"/>
      <c r="BM197" s="46"/>
      <c r="BN197" s="46"/>
      <c r="BO197" s="46"/>
      <c r="BP197" s="46"/>
      <c r="BQ197" s="46"/>
      <c r="BR197" s="46"/>
      <c r="BS197" s="46"/>
      <c r="BT197" s="46"/>
      <c r="BU197" s="46"/>
      <c r="BV197" s="46"/>
      <c r="BW197" s="46"/>
      <c r="BX197" s="46"/>
      <c r="BY197" s="46"/>
      <c r="BZ197" s="46"/>
      <c r="CA197" s="46"/>
      <c r="CB197" s="46"/>
      <c r="CC197" s="46"/>
      <c r="CD197" s="46"/>
      <c r="CE197" s="46"/>
      <c r="CF197" s="46"/>
      <c r="CG197" s="46"/>
      <c r="CH197" s="46"/>
      <c r="CI197" s="46"/>
    </row>
    <row r="198" spans="1:87" x14ac:dyDescent="0.3">
      <c r="A198" s="44">
        <v>206</v>
      </c>
      <c r="B198" s="54" t="s">
        <v>267</v>
      </c>
      <c r="C198" s="44">
        <v>2013</v>
      </c>
      <c r="D198" s="78">
        <v>244.26</v>
      </c>
      <c r="E198" s="79">
        <v>12955555</v>
      </c>
      <c r="F198" s="79">
        <v>72895845</v>
      </c>
      <c r="G198" s="79">
        <v>85851400</v>
      </c>
      <c r="H198" s="79">
        <v>36818672</v>
      </c>
      <c r="I198" s="79">
        <v>3682086</v>
      </c>
      <c r="J198" s="79">
        <v>223801</v>
      </c>
      <c r="K198" s="79">
        <v>43392675</v>
      </c>
      <c r="L198" s="79">
        <v>42458725</v>
      </c>
      <c r="M198" s="79">
        <v>1831066</v>
      </c>
      <c r="N198" s="79">
        <v>981434</v>
      </c>
      <c r="O198" s="79">
        <v>45271225</v>
      </c>
      <c r="P198" s="79">
        <v>17243647</v>
      </c>
      <c r="Q198" s="79">
        <v>4811085</v>
      </c>
      <c r="R198" s="79">
        <v>5215634</v>
      </c>
      <c r="S198" s="79">
        <v>6896062</v>
      </c>
      <c r="T198" s="79">
        <v>774634</v>
      </c>
      <c r="U198" s="79">
        <v>6190516</v>
      </c>
      <c r="V198" s="79">
        <v>2120949</v>
      </c>
      <c r="W198" s="79">
        <v>466817</v>
      </c>
      <c r="X198" s="79">
        <v>441281</v>
      </c>
      <c r="Y198" s="79">
        <v>628069</v>
      </c>
      <c r="Z198" s="79">
        <v>0</v>
      </c>
      <c r="AA198" s="79">
        <v>2668116</v>
      </c>
      <c r="AB198" s="79">
        <v>677279</v>
      </c>
      <c r="AC198" s="79">
        <v>45465973</v>
      </c>
      <c r="AD198" s="79">
        <v>-194748</v>
      </c>
      <c r="AE198" s="79">
        <v>1411116</v>
      </c>
      <c r="AF198" s="79">
        <v>1216368</v>
      </c>
      <c r="AG198" s="79">
        <v>0</v>
      </c>
      <c r="AH198" s="79">
        <v>0</v>
      </c>
      <c r="AI198" s="79">
        <v>1216368</v>
      </c>
      <c r="AJ198" s="47"/>
      <c r="AK198" s="44">
        <v>206</v>
      </c>
      <c r="AL198" s="54" t="s">
        <v>267</v>
      </c>
      <c r="AM198" s="44">
        <v>2013</v>
      </c>
      <c r="AN198" s="90">
        <v>3615</v>
      </c>
      <c r="AO198" s="90">
        <v>14858</v>
      </c>
      <c r="AP198" s="90">
        <v>5236</v>
      </c>
      <c r="AQ198" s="90">
        <v>0.69040000000000001</v>
      </c>
      <c r="AR198" s="90">
        <v>2239</v>
      </c>
      <c r="AS198" s="90">
        <v>789</v>
      </c>
      <c r="AT198" s="90">
        <v>97</v>
      </c>
      <c r="AU198" s="90">
        <v>25</v>
      </c>
      <c r="AV198" s="90">
        <v>0</v>
      </c>
      <c r="AW198" s="90">
        <v>0</v>
      </c>
      <c r="AY198" s="44">
        <v>206</v>
      </c>
      <c r="AZ198" s="54" t="s">
        <v>267</v>
      </c>
      <c r="BA198" s="44">
        <v>6010</v>
      </c>
      <c r="BB198" s="44">
        <v>2013</v>
      </c>
      <c r="BC198" s="90">
        <v>303</v>
      </c>
      <c r="BD198"/>
      <c r="BE198" s="83"/>
      <c r="BF198" s="83"/>
      <c r="BG198" s="85"/>
      <c r="BH198" s="83"/>
      <c r="BI198" s="84"/>
      <c r="BK198" s="46"/>
      <c r="BL198" s="46"/>
      <c r="BM198" s="46"/>
      <c r="BN198" s="46"/>
      <c r="BO198" s="46"/>
      <c r="BP198" s="46"/>
      <c r="BQ198" s="46"/>
      <c r="BR198" s="46"/>
      <c r="BS198" s="46"/>
      <c r="BT198" s="46"/>
      <c r="BU198" s="46"/>
      <c r="BV198" s="46"/>
      <c r="BW198" s="46"/>
      <c r="BX198" s="46"/>
      <c r="BY198" s="46"/>
      <c r="BZ198" s="46"/>
      <c r="CA198" s="46"/>
      <c r="CB198" s="46"/>
      <c r="CC198" s="46"/>
      <c r="CD198" s="46"/>
      <c r="CE198" s="46"/>
      <c r="CF198" s="46"/>
      <c r="CG198" s="46"/>
      <c r="CH198" s="46"/>
      <c r="CI198" s="46"/>
    </row>
    <row r="199" spans="1:87" x14ac:dyDescent="0.3">
      <c r="A199" s="44">
        <v>207</v>
      </c>
      <c r="B199" s="45" t="s">
        <v>233</v>
      </c>
      <c r="C199" s="44">
        <v>2013</v>
      </c>
      <c r="D199" s="78">
        <v>1343.32</v>
      </c>
      <c r="E199" s="79">
        <v>270721445</v>
      </c>
      <c r="F199" s="79">
        <v>483148207</v>
      </c>
      <c r="G199" s="79">
        <v>753869652</v>
      </c>
      <c r="H199" s="79">
        <v>485260831</v>
      </c>
      <c r="I199" s="79">
        <v>10602226</v>
      </c>
      <c r="J199" s="79">
        <v>0</v>
      </c>
      <c r="K199" s="79">
        <v>516790250</v>
      </c>
      <c r="L199" s="79">
        <v>237079402</v>
      </c>
      <c r="M199" s="79">
        <v>21531213</v>
      </c>
      <c r="N199" s="79">
        <v>0</v>
      </c>
      <c r="O199" s="79">
        <v>258610615</v>
      </c>
      <c r="P199" s="79">
        <v>104634001</v>
      </c>
      <c r="Q199" s="79">
        <v>23275922</v>
      </c>
      <c r="R199" s="79">
        <v>14445099</v>
      </c>
      <c r="S199" s="79">
        <v>37764391</v>
      </c>
      <c r="T199" s="79">
        <v>2678389</v>
      </c>
      <c r="U199" s="79">
        <v>34489076</v>
      </c>
      <c r="V199" s="79">
        <v>13342230</v>
      </c>
      <c r="W199" s="79">
        <v>7748903</v>
      </c>
      <c r="X199" s="79">
        <v>3464986</v>
      </c>
      <c r="Y199" s="79">
        <v>2284027</v>
      </c>
      <c r="Z199" s="79">
        <v>6462515</v>
      </c>
      <c r="AA199" s="79">
        <v>20927193</v>
      </c>
      <c r="AB199" s="79">
        <v>4441447</v>
      </c>
      <c r="AC199" s="79">
        <v>255030986</v>
      </c>
      <c r="AD199" s="79">
        <v>3579629</v>
      </c>
      <c r="AE199" s="79">
        <v>1577376</v>
      </c>
      <c r="AF199" s="79">
        <v>5157005</v>
      </c>
      <c r="AG199" s="79">
        <v>0</v>
      </c>
      <c r="AH199" s="79">
        <v>0</v>
      </c>
      <c r="AI199" s="79">
        <v>5157005</v>
      </c>
      <c r="AJ199" s="47"/>
      <c r="AK199" s="44">
        <v>207</v>
      </c>
      <c r="AL199" s="45" t="s">
        <v>233</v>
      </c>
      <c r="AM199" s="44">
        <v>2013</v>
      </c>
      <c r="AN199" s="90">
        <v>20806</v>
      </c>
      <c r="AO199" s="90">
        <v>78327</v>
      </c>
      <c r="AP199" s="90">
        <v>20668</v>
      </c>
      <c r="AQ199" s="90">
        <v>0.86850000000000005</v>
      </c>
      <c r="AR199" s="90">
        <v>28128</v>
      </c>
      <c r="AS199" s="90">
        <v>7422</v>
      </c>
      <c r="AT199" s="90">
        <v>137</v>
      </c>
      <c r="AU199" s="90">
        <v>137</v>
      </c>
      <c r="AV199" s="90">
        <v>0</v>
      </c>
      <c r="AW199" s="90">
        <v>0</v>
      </c>
      <c r="AY199" s="44">
        <v>207</v>
      </c>
      <c r="AZ199" s="45" t="s">
        <v>233</v>
      </c>
      <c r="BA199" s="44">
        <v>6010</v>
      </c>
      <c r="BB199" s="44">
        <v>2013</v>
      </c>
      <c r="BC199" s="90">
        <v>7191</v>
      </c>
      <c r="BD199"/>
      <c r="BE199" s="83"/>
      <c r="BF199" s="83"/>
      <c r="BG199" s="85"/>
      <c r="BH199" s="83"/>
      <c r="BI199" s="84"/>
      <c r="BK199" s="46"/>
      <c r="BL199" s="46"/>
      <c r="BM199" s="46"/>
      <c r="BN199" s="46"/>
      <c r="BO199" s="46"/>
      <c r="BP199" s="46"/>
      <c r="BQ199" s="46"/>
      <c r="BR199" s="46"/>
      <c r="BS199" s="46"/>
      <c r="BT199" s="46"/>
      <c r="BU199" s="46"/>
      <c r="BV199" s="46"/>
      <c r="BW199" s="46"/>
      <c r="BX199" s="46"/>
      <c r="BY199" s="46"/>
      <c r="BZ199" s="46"/>
      <c r="CA199" s="46"/>
      <c r="CB199" s="46"/>
      <c r="CC199" s="46"/>
      <c r="CD199" s="46"/>
      <c r="CE199" s="46"/>
      <c r="CF199" s="46"/>
      <c r="CG199" s="46"/>
      <c r="CH199" s="46"/>
      <c r="CI199" s="46"/>
    </row>
    <row r="200" spans="1:87" x14ac:dyDescent="0.3">
      <c r="A200" s="44">
        <v>208</v>
      </c>
      <c r="B200" s="45" t="s">
        <v>236</v>
      </c>
      <c r="C200" s="44">
        <v>2013</v>
      </c>
      <c r="D200" s="78">
        <v>1402.89</v>
      </c>
      <c r="E200" s="79">
        <v>305938502</v>
      </c>
      <c r="F200" s="79">
        <v>217752381</v>
      </c>
      <c r="G200" s="79">
        <v>523690883</v>
      </c>
      <c r="H200" s="79">
        <v>285166762</v>
      </c>
      <c r="I200" s="79">
        <v>23810335</v>
      </c>
      <c r="J200" s="79">
        <v>0</v>
      </c>
      <c r="K200" s="79">
        <v>324114829</v>
      </c>
      <c r="L200" s="79">
        <v>199576054</v>
      </c>
      <c r="M200" s="79">
        <v>6814423</v>
      </c>
      <c r="N200" s="79">
        <v>0</v>
      </c>
      <c r="O200" s="79">
        <v>206390477</v>
      </c>
      <c r="P200" s="79">
        <v>105282938</v>
      </c>
      <c r="Q200" s="79">
        <v>29070944</v>
      </c>
      <c r="R200" s="79">
        <v>3748712</v>
      </c>
      <c r="S200" s="79">
        <v>25279175</v>
      </c>
      <c r="T200" s="79">
        <v>1669386</v>
      </c>
      <c r="U200" s="79">
        <v>5423970</v>
      </c>
      <c r="V200" s="79">
        <v>14375530</v>
      </c>
      <c r="W200" s="79">
        <v>677097</v>
      </c>
      <c r="X200" s="79">
        <v>1236484</v>
      </c>
      <c r="Y200" s="79">
        <v>10578208</v>
      </c>
      <c r="Z200" s="79">
        <v>0</v>
      </c>
      <c r="AA200" s="79">
        <v>15137732</v>
      </c>
      <c r="AB200" s="79">
        <v>1938539</v>
      </c>
      <c r="AC200" s="79">
        <v>199280983</v>
      </c>
      <c r="AD200" s="79">
        <v>7109494</v>
      </c>
      <c r="AE200" s="79">
        <v>0</v>
      </c>
      <c r="AF200" s="79">
        <v>7109494</v>
      </c>
      <c r="AG200" s="79">
        <v>0</v>
      </c>
      <c r="AH200" s="79">
        <v>0</v>
      </c>
      <c r="AI200" s="79">
        <v>7109494</v>
      </c>
      <c r="AJ200" s="47"/>
      <c r="AK200" s="44">
        <v>208</v>
      </c>
      <c r="AL200" s="45" t="s">
        <v>236</v>
      </c>
      <c r="AM200" s="44">
        <v>2013</v>
      </c>
      <c r="AN200" s="90">
        <v>18334</v>
      </c>
      <c r="AO200" s="90">
        <v>69119</v>
      </c>
      <c r="AP200" s="90">
        <v>18901</v>
      </c>
      <c r="AQ200" s="90">
        <v>0.80269999999999997</v>
      </c>
      <c r="AR200" s="90">
        <v>40379</v>
      </c>
      <c r="AS200" s="90">
        <v>11042</v>
      </c>
      <c r="AT200" s="90">
        <v>220</v>
      </c>
      <c r="AU200" s="90">
        <v>198</v>
      </c>
      <c r="AV200" s="90">
        <v>0</v>
      </c>
      <c r="AW200" s="90">
        <v>0</v>
      </c>
      <c r="AY200" s="44">
        <v>208</v>
      </c>
      <c r="AZ200" s="45" t="s">
        <v>236</v>
      </c>
      <c r="BA200" s="44">
        <v>6010</v>
      </c>
      <c r="BB200" s="44">
        <v>2013</v>
      </c>
      <c r="BC200" s="90">
        <v>7584</v>
      </c>
      <c r="BD200"/>
      <c r="BE200" s="83"/>
      <c r="BF200" s="83"/>
      <c r="BG200" s="85"/>
      <c r="BH200" s="83"/>
      <c r="BI200" s="84"/>
      <c r="BK200" s="46"/>
      <c r="BL200" s="46"/>
      <c r="BM200" s="46"/>
      <c r="BN200" s="46"/>
      <c r="BO200" s="46"/>
      <c r="BP200" s="46"/>
      <c r="BQ200" s="46"/>
      <c r="BR200" s="46"/>
      <c r="BS200" s="46"/>
      <c r="BT200" s="46"/>
      <c r="BU200" s="46"/>
      <c r="BV200" s="46"/>
      <c r="BW200" s="46"/>
      <c r="BX200" s="46"/>
      <c r="BY200" s="46"/>
      <c r="BZ200" s="46"/>
      <c r="CA200" s="46"/>
      <c r="CB200" s="46"/>
      <c r="CC200" s="46"/>
      <c r="CD200" s="46"/>
      <c r="CE200" s="46"/>
      <c r="CF200" s="46"/>
      <c r="CG200" s="46"/>
      <c r="CH200" s="46"/>
      <c r="CI200" s="46"/>
    </row>
    <row r="201" spans="1:87" x14ac:dyDescent="0.3">
      <c r="A201" s="44">
        <v>209</v>
      </c>
      <c r="B201" s="54" t="s">
        <v>291</v>
      </c>
      <c r="C201" s="44">
        <v>2013</v>
      </c>
      <c r="D201" s="78">
        <v>519.72</v>
      </c>
      <c r="E201" s="79">
        <v>244351007</v>
      </c>
      <c r="F201" s="79">
        <v>213996692</v>
      </c>
      <c r="G201" s="79">
        <v>458347699</v>
      </c>
      <c r="H201" s="79">
        <v>319718026</v>
      </c>
      <c r="I201" s="79">
        <v>10485542</v>
      </c>
      <c r="J201" s="79">
        <v>3733137</v>
      </c>
      <c r="K201" s="79">
        <v>352693441</v>
      </c>
      <c r="L201" s="79">
        <v>105654258</v>
      </c>
      <c r="M201" s="79">
        <v>2784582</v>
      </c>
      <c r="N201" s="79">
        <v>0</v>
      </c>
      <c r="O201" s="79">
        <v>108438840</v>
      </c>
      <c r="P201" s="79">
        <v>38057318</v>
      </c>
      <c r="Q201" s="79">
        <v>9371114</v>
      </c>
      <c r="R201" s="79">
        <v>2074783</v>
      </c>
      <c r="S201" s="79">
        <v>16237762</v>
      </c>
      <c r="T201" s="79">
        <v>1285436</v>
      </c>
      <c r="U201" s="79">
        <v>10587363</v>
      </c>
      <c r="V201" s="79">
        <v>14141658</v>
      </c>
      <c r="W201" s="79">
        <v>1694877</v>
      </c>
      <c r="X201" s="79">
        <v>667650</v>
      </c>
      <c r="Y201" s="79">
        <v>2779392</v>
      </c>
      <c r="Z201" s="79">
        <v>3767475</v>
      </c>
      <c r="AA201" s="79">
        <v>18756736</v>
      </c>
      <c r="AB201" s="79">
        <v>1332231</v>
      </c>
      <c r="AC201" s="79">
        <v>101997059</v>
      </c>
      <c r="AD201" s="79">
        <v>6441781</v>
      </c>
      <c r="AE201" s="79">
        <v>3559218</v>
      </c>
      <c r="AF201" s="79">
        <v>10000999</v>
      </c>
      <c r="AG201" s="79">
        <v>0</v>
      </c>
      <c r="AH201" s="79">
        <v>0</v>
      </c>
      <c r="AI201" s="79">
        <v>10000999</v>
      </c>
      <c r="AJ201" s="47"/>
      <c r="AK201" s="44">
        <v>209</v>
      </c>
      <c r="AL201" s="54" t="s">
        <v>291</v>
      </c>
      <c r="AM201" s="44">
        <v>2013</v>
      </c>
      <c r="AN201" s="90">
        <v>9231</v>
      </c>
      <c r="AO201" s="90">
        <v>38857</v>
      </c>
      <c r="AP201" s="90">
        <v>9788</v>
      </c>
      <c r="AQ201" s="90">
        <v>0.94310000000000005</v>
      </c>
      <c r="AR201" s="90">
        <v>20715</v>
      </c>
      <c r="AS201" s="90">
        <v>5218</v>
      </c>
      <c r="AT201" s="90">
        <v>80</v>
      </c>
      <c r="AU201" s="90">
        <v>80</v>
      </c>
      <c r="AV201" s="90">
        <v>0</v>
      </c>
      <c r="AW201" s="90">
        <v>0</v>
      </c>
      <c r="AY201" s="44">
        <v>209</v>
      </c>
      <c r="AZ201" s="54" t="s">
        <v>291</v>
      </c>
      <c r="BA201" s="44">
        <v>6010</v>
      </c>
      <c r="BB201" s="44">
        <v>2013</v>
      </c>
      <c r="BC201" s="90">
        <v>3957</v>
      </c>
      <c r="BD201"/>
      <c r="BE201" s="83"/>
      <c r="BF201" s="83"/>
      <c r="BG201" s="85"/>
      <c r="BH201" s="83"/>
      <c r="BI201" s="84"/>
      <c r="BK201" s="46"/>
      <c r="BL201" s="46"/>
      <c r="BM201" s="46"/>
      <c r="BN201" s="46"/>
      <c r="BO201" s="46"/>
      <c r="BP201" s="46"/>
      <c r="BQ201" s="46"/>
      <c r="BR201" s="46"/>
      <c r="BS201" s="46"/>
      <c r="BT201" s="46"/>
      <c r="BU201" s="46"/>
      <c r="BV201" s="46"/>
      <c r="BW201" s="46"/>
      <c r="BX201" s="46"/>
      <c r="BY201" s="46"/>
      <c r="BZ201" s="46"/>
      <c r="CA201" s="46"/>
      <c r="CB201" s="46"/>
      <c r="CC201" s="46"/>
      <c r="CD201" s="46"/>
      <c r="CE201" s="46"/>
      <c r="CF201" s="46"/>
      <c r="CG201" s="46"/>
      <c r="CH201" s="46"/>
      <c r="CI201" s="46"/>
    </row>
    <row r="202" spans="1:87" x14ac:dyDescent="0.3">
      <c r="A202" s="44">
        <v>210</v>
      </c>
      <c r="B202" s="45" t="s">
        <v>292</v>
      </c>
      <c r="C202" s="44">
        <v>2013</v>
      </c>
      <c r="D202" s="78">
        <v>538.77</v>
      </c>
      <c r="E202" s="79">
        <v>198550787</v>
      </c>
      <c r="F202" s="79">
        <v>258497405</v>
      </c>
      <c r="G202" s="79">
        <v>457048192</v>
      </c>
      <c r="H202" s="79">
        <v>279628520</v>
      </c>
      <c r="I202" s="79">
        <v>7590187</v>
      </c>
      <c r="J202" s="79">
        <v>10937112</v>
      </c>
      <c r="K202" s="79">
        <v>305791155</v>
      </c>
      <c r="L202" s="79">
        <v>151257037</v>
      </c>
      <c r="M202" s="79">
        <v>10371121</v>
      </c>
      <c r="N202" s="79">
        <v>0</v>
      </c>
      <c r="O202" s="79">
        <v>161628158</v>
      </c>
      <c r="P202" s="79">
        <v>42504913</v>
      </c>
      <c r="Q202" s="79">
        <v>13805017</v>
      </c>
      <c r="R202" s="79">
        <v>3670659</v>
      </c>
      <c r="S202" s="79">
        <v>17830416</v>
      </c>
      <c r="T202" s="79">
        <v>1487328</v>
      </c>
      <c r="U202" s="79">
        <v>16267788</v>
      </c>
      <c r="V202" s="79">
        <v>25861183</v>
      </c>
      <c r="W202" s="79">
        <v>2197686</v>
      </c>
      <c r="X202" s="79">
        <v>85839</v>
      </c>
      <c r="Y202" s="79">
        <v>3356096</v>
      </c>
      <c r="Z202" s="79">
        <v>14068949</v>
      </c>
      <c r="AA202" s="79">
        <v>7635336</v>
      </c>
      <c r="AB202" s="79">
        <v>9966784</v>
      </c>
      <c r="AC202" s="79">
        <v>151102658</v>
      </c>
      <c r="AD202" s="79">
        <v>10525500</v>
      </c>
      <c r="AE202" s="79">
        <v>0</v>
      </c>
      <c r="AF202" s="79">
        <v>10525500</v>
      </c>
      <c r="AG202" s="79">
        <v>0</v>
      </c>
      <c r="AH202" s="79">
        <v>0</v>
      </c>
      <c r="AI202" s="79">
        <v>10525500</v>
      </c>
      <c r="AJ202" s="47"/>
      <c r="AK202" s="44">
        <v>210</v>
      </c>
      <c r="AL202" s="45" t="s">
        <v>292</v>
      </c>
      <c r="AM202" s="44">
        <v>2013</v>
      </c>
      <c r="AN202" s="90">
        <v>12277</v>
      </c>
      <c r="AO202" s="90">
        <v>30477</v>
      </c>
      <c r="AP202" s="90">
        <v>13185</v>
      </c>
      <c r="AQ202" s="90">
        <v>0.78100000000000003</v>
      </c>
      <c r="AR202" s="90">
        <v>13240</v>
      </c>
      <c r="AS202" s="90">
        <v>5728</v>
      </c>
      <c r="AT202" s="90">
        <v>80</v>
      </c>
      <c r="AU202" s="90">
        <v>80</v>
      </c>
      <c r="AV202" s="90">
        <v>0</v>
      </c>
      <c r="AW202" s="90">
        <v>0</v>
      </c>
      <c r="AY202" s="44">
        <v>210</v>
      </c>
      <c r="AZ202" s="45" t="s">
        <v>292</v>
      </c>
      <c r="BA202" s="44">
        <v>6010</v>
      </c>
      <c r="BB202" s="44">
        <v>2013</v>
      </c>
      <c r="BC202" s="90">
        <v>4298</v>
      </c>
      <c r="BD202"/>
      <c r="BE202" s="83"/>
      <c r="BF202" s="83"/>
      <c r="BG202" s="85"/>
      <c r="BH202" s="83"/>
      <c r="BI202" s="84"/>
      <c r="BK202" s="46"/>
      <c r="BL202" s="46"/>
      <c r="BM202" s="46"/>
      <c r="BN202" s="46"/>
      <c r="BO202" s="46"/>
      <c r="BP202" s="46"/>
      <c r="BQ202" s="46"/>
      <c r="BR202" s="46"/>
      <c r="BS202" s="46"/>
      <c r="BT202" s="46"/>
      <c r="BU202" s="46"/>
      <c r="BV202" s="46"/>
      <c r="BW202" s="46"/>
      <c r="BX202" s="46"/>
      <c r="BY202" s="46"/>
      <c r="BZ202" s="46"/>
      <c r="CA202" s="46"/>
      <c r="CB202" s="46"/>
      <c r="CC202" s="46"/>
      <c r="CD202" s="46"/>
      <c r="CE202" s="46"/>
      <c r="CF202" s="46"/>
      <c r="CG202" s="46"/>
      <c r="CH202" s="46"/>
      <c r="CI202" s="46"/>
    </row>
    <row r="203" spans="1:87" x14ac:dyDescent="0.3">
      <c r="A203" s="44">
        <v>211</v>
      </c>
      <c r="B203" s="45" t="s">
        <v>265</v>
      </c>
      <c r="C203" s="44">
        <v>2013</v>
      </c>
      <c r="D203" s="78">
        <v>29.63</v>
      </c>
      <c r="E203" s="79">
        <v>531142</v>
      </c>
      <c r="F203" s="79">
        <v>5654454</v>
      </c>
      <c r="G203" s="79">
        <v>6185596</v>
      </c>
      <c r="H203" s="79">
        <v>1612502</v>
      </c>
      <c r="I203" s="79">
        <v>312696</v>
      </c>
      <c r="J203" s="79">
        <v>943841</v>
      </c>
      <c r="K203" s="79">
        <v>2993598</v>
      </c>
      <c r="L203" s="79">
        <v>3191998</v>
      </c>
      <c r="M203" s="79">
        <v>41659</v>
      </c>
      <c r="N203" s="79">
        <v>863311</v>
      </c>
      <c r="O203" s="79">
        <v>4096968</v>
      </c>
      <c r="P203" s="79">
        <v>2715181</v>
      </c>
      <c r="Q203" s="79">
        <v>621175</v>
      </c>
      <c r="R203" s="79">
        <v>0</v>
      </c>
      <c r="S203" s="79">
        <v>351867</v>
      </c>
      <c r="T203" s="79">
        <v>86331</v>
      </c>
      <c r="U203" s="79">
        <v>1605861</v>
      </c>
      <c r="V203" s="79">
        <v>907706</v>
      </c>
      <c r="W203" s="79">
        <v>60442</v>
      </c>
      <c r="X203" s="79">
        <v>0</v>
      </c>
      <c r="Y203" s="79">
        <v>25657</v>
      </c>
      <c r="Z203" s="79">
        <v>-410529</v>
      </c>
      <c r="AA203" s="79">
        <v>124559</v>
      </c>
      <c r="AB203" s="79">
        <v>219442</v>
      </c>
      <c r="AC203" s="79">
        <v>6183133</v>
      </c>
      <c r="AD203" s="79">
        <v>-2086165</v>
      </c>
      <c r="AE203" s="79">
        <v>0</v>
      </c>
      <c r="AF203" s="79">
        <v>-2086165</v>
      </c>
      <c r="AG203" s="79">
        <v>0</v>
      </c>
      <c r="AH203" s="79">
        <v>0</v>
      </c>
      <c r="AI203" s="79">
        <v>-2086165</v>
      </c>
      <c r="AJ203" s="47"/>
      <c r="AK203" s="44">
        <v>211</v>
      </c>
      <c r="AL203" s="45" t="s">
        <v>265</v>
      </c>
      <c r="AM203" s="44">
        <v>2013</v>
      </c>
      <c r="AN203" s="90">
        <v>433</v>
      </c>
      <c r="AO203" s="90">
        <v>1269</v>
      </c>
      <c r="AP203" s="90">
        <v>629</v>
      </c>
      <c r="AQ203" s="90">
        <v>0.68930000000000002</v>
      </c>
      <c r="AR203" s="90">
        <v>109</v>
      </c>
      <c r="AS203" s="90">
        <v>54</v>
      </c>
      <c r="AT203" s="90">
        <v>10</v>
      </c>
      <c r="AU203" s="90">
        <v>10</v>
      </c>
      <c r="AV203" s="90">
        <v>0</v>
      </c>
      <c r="AW203" s="90">
        <v>0</v>
      </c>
      <c r="AY203" s="44">
        <v>211</v>
      </c>
      <c r="AZ203" s="45" t="s">
        <v>265</v>
      </c>
      <c r="BA203" s="44">
        <v>6010</v>
      </c>
      <c r="BB203" s="44">
        <v>2013</v>
      </c>
      <c r="BC203" s="90">
        <v>0</v>
      </c>
      <c r="BD203"/>
      <c r="BE203" s="83"/>
      <c r="BF203" s="83"/>
      <c r="BG203" s="85"/>
      <c r="BH203" s="83"/>
      <c r="BI203" s="84"/>
      <c r="BK203" s="46"/>
      <c r="BL203" s="46"/>
      <c r="BM203" s="46"/>
      <c r="BN203" s="46"/>
      <c r="BO203" s="46"/>
      <c r="BP203" s="46"/>
      <c r="BQ203" s="46"/>
      <c r="BR203" s="46"/>
      <c r="BS203" s="46"/>
      <c r="BT203" s="46"/>
      <c r="BU203" s="46"/>
      <c r="BV203" s="46"/>
      <c r="BW203" s="46"/>
      <c r="BX203" s="46"/>
      <c r="BY203" s="46"/>
      <c r="BZ203" s="46"/>
      <c r="CA203" s="46"/>
      <c r="CB203" s="46"/>
      <c r="CC203" s="46"/>
      <c r="CD203" s="46"/>
      <c r="CE203" s="46"/>
      <c r="CF203" s="46"/>
      <c r="CG203" s="46"/>
      <c r="CH203" s="46"/>
      <c r="CI203" s="46"/>
    </row>
    <row r="204" spans="1:87" x14ac:dyDescent="0.3">
      <c r="A204" s="44">
        <v>904</v>
      </c>
      <c r="B204" s="45" t="s">
        <v>195</v>
      </c>
      <c r="C204" s="44">
        <v>2013</v>
      </c>
      <c r="D204" s="78">
        <v>240.82</v>
      </c>
      <c r="E204" s="79">
        <v>97281446</v>
      </c>
      <c r="F204" s="79">
        <v>1685513</v>
      </c>
      <c r="G204" s="79">
        <v>98966959</v>
      </c>
      <c r="H204" s="79">
        <v>64974153</v>
      </c>
      <c r="I204" s="79">
        <v>1942250</v>
      </c>
      <c r="J204" s="79">
        <v>490400</v>
      </c>
      <c r="K204" s="79">
        <v>67526081</v>
      </c>
      <c r="L204" s="79">
        <v>31440878</v>
      </c>
      <c r="M204" s="79">
        <v>5782736</v>
      </c>
      <c r="N204" s="79">
        <v>0</v>
      </c>
      <c r="O204" s="79">
        <v>37223614</v>
      </c>
      <c r="P204" s="79">
        <v>13166884</v>
      </c>
      <c r="Q204" s="79">
        <v>2386245</v>
      </c>
      <c r="R204" s="79">
        <v>1883499</v>
      </c>
      <c r="S204" s="79">
        <v>1379983</v>
      </c>
      <c r="T204" s="79">
        <v>320340</v>
      </c>
      <c r="U204" s="79">
        <v>1260511</v>
      </c>
      <c r="V204" s="79">
        <v>403641</v>
      </c>
      <c r="W204" s="79">
        <v>473971</v>
      </c>
      <c r="X204" s="79">
        <v>261333</v>
      </c>
      <c r="Y204" s="79">
        <v>748602</v>
      </c>
      <c r="Z204" s="79">
        <v>35</v>
      </c>
      <c r="AA204" s="79">
        <v>119278</v>
      </c>
      <c r="AB204" s="79">
        <v>10786500</v>
      </c>
      <c r="AC204" s="79">
        <v>33071544</v>
      </c>
      <c r="AD204" s="79">
        <v>4152070</v>
      </c>
      <c r="AE204" s="79">
        <v>0</v>
      </c>
      <c r="AF204" s="79">
        <v>4152070</v>
      </c>
      <c r="AG204" s="79">
        <v>0</v>
      </c>
      <c r="AH204" s="79">
        <v>0</v>
      </c>
      <c r="AI204" s="79">
        <v>4152070</v>
      </c>
      <c r="AJ204" s="47"/>
      <c r="AK204" s="44">
        <v>904</v>
      </c>
      <c r="AL204" s="45" t="s">
        <v>195</v>
      </c>
      <c r="AM204" s="44">
        <v>2013</v>
      </c>
      <c r="AN204" s="90">
        <v>2354</v>
      </c>
      <c r="AO204" s="90">
        <v>33557</v>
      </c>
      <c r="AP204" s="90">
        <v>3219</v>
      </c>
      <c r="AQ204" s="90">
        <v>0.67279999999999995</v>
      </c>
      <c r="AR204" s="90">
        <v>30243</v>
      </c>
      <c r="AS204" s="90">
        <v>2901</v>
      </c>
      <c r="AT204" s="90">
        <v>157</v>
      </c>
      <c r="AU204" s="90">
        <v>95</v>
      </c>
      <c r="AV204" s="90">
        <v>0</v>
      </c>
      <c r="AW204" s="90">
        <v>12</v>
      </c>
      <c r="AY204" s="44">
        <v>904</v>
      </c>
      <c r="AZ204" s="45" t="s">
        <v>195</v>
      </c>
      <c r="BA204" s="44">
        <v>6010</v>
      </c>
      <c r="BB204" s="44">
        <v>2013</v>
      </c>
      <c r="BC204" s="90">
        <v>0</v>
      </c>
      <c r="BD204"/>
      <c r="BE204" s="83"/>
      <c r="BF204" s="83"/>
      <c r="BG204" s="85"/>
      <c r="BH204" s="83"/>
      <c r="BI204" s="84"/>
      <c r="BK204" s="46"/>
      <c r="BL204" s="46"/>
      <c r="BM204" s="46"/>
      <c r="BN204" s="46"/>
      <c r="BO204" s="46"/>
      <c r="BP204" s="46"/>
      <c r="BQ204" s="46"/>
      <c r="BR204" s="46"/>
      <c r="BS204" s="46"/>
      <c r="BT204" s="46"/>
      <c r="BU204" s="46"/>
      <c r="BV204" s="46"/>
      <c r="BW204" s="46"/>
      <c r="BX204" s="46"/>
      <c r="BY204" s="46"/>
      <c r="BZ204" s="46"/>
      <c r="CA204" s="46"/>
      <c r="CB204" s="46"/>
      <c r="CC204" s="46"/>
      <c r="CD204" s="46"/>
      <c r="CE204" s="46"/>
      <c r="CF204" s="46"/>
      <c r="CG204" s="46"/>
      <c r="CH204" s="46"/>
      <c r="CI204" s="46"/>
    </row>
    <row r="205" spans="1:87" x14ac:dyDescent="0.3">
      <c r="A205" s="44">
        <v>915</v>
      </c>
      <c r="B205" s="45" t="s">
        <v>210</v>
      </c>
      <c r="C205" s="44">
        <v>2013</v>
      </c>
      <c r="D205" s="78">
        <v>124.47</v>
      </c>
      <c r="E205" s="79">
        <v>15534348</v>
      </c>
      <c r="F205" s="79">
        <v>11378340</v>
      </c>
      <c r="G205" s="79">
        <v>26912688</v>
      </c>
      <c r="H205" s="79">
        <v>12211983</v>
      </c>
      <c r="I205" s="79">
        <v>140773</v>
      </c>
      <c r="J205" s="79">
        <v>467638</v>
      </c>
      <c r="K205" s="79">
        <v>12914663</v>
      </c>
      <c r="L205" s="79">
        <v>13998025</v>
      </c>
      <c r="M205" s="79">
        <v>157536</v>
      </c>
      <c r="N205" s="79">
        <v>0</v>
      </c>
      <c r="O205" s="79">
        <v>14155561</v>
      </c>
      <c r="P205" s="79">
        <v>7490909</v>
      </c>
      <c r="Q205" s="79">
        <v>2002581</v>
      </c>
      <c r="R205" s="79">
        <v>183152</v>
      </c>
      <c r="S205" s="79">
        <v>239350</v>
      </c>
      <c r="T205" s="79">
        <v>11686</v>
      </c>
      <c r="U205" s="79">
        <v>548292</v>
      </c>
      <c r="V205" s="79">
        <v>229364</v>
      </c>
      <c r="W205" s="79">
        <v>98863</v>
      </c>
      <c r="X205" s="79">
        <v>21342</v>
      </c>
      <c r="Y205" s="79">
        <v>67976</v>
      </c>
      <c r="Z205" s="79">
        <v>0</v>
      </c>
      <c r="AA205" s="79">
        <v>94269</v>
      </c>
      <c r="AB205" s="79">
        <v>3516847</v>
      </c>
      <c r="AC205" s="79">
        <v>14410362</v>
      </c>
      <c r="AD205" s="79">
        <v>-254801</v>
      </c>
      <c r="AE205" s="79">
        <v>794367</v>
      </c>
      <c r="AF205" s="79">
        <v>539566</v>
      </c>
      <c r="AG205" s="79">
        <v>0</v>
      </c>
      <c r="AH205" s="79">
        <v>0</v>
      </c>
      <c r="AI205" s="79">
        <v>539566</v>
      </c>
      <c r="AJ205" s="47"/>
      <c r="AK205" s="44">
        <v>915</v>
      </c>
      <c r="AL205" s="45" t="s">
        <v>210</v>
      </c>
      <c r="AM205" s="44">
        <v>2013</v>
      </c>
      <c r="AN205" s="90">
        <v>744</v>
      </c>
      <c r="AO205" s="90">
        <v>10183</v>
      </c>
      <c r="AP205" s="90">
        <v>1013</v>
      </c>
      <c r="AQ205" s="90">
        <v>0.7339</v>
      </c>
      <c r="AR205" s="90">
        <v>5878</v>
      </c>
      <c r="AS205" s="90">
        <v>585</v>
      </c>
      <c r="AT205" s="90">
        <v>32</v>
      </c>
      <c r="AU205" s="90">
        <v>20</v>
      </c>
      <c r="AV205" s="90">
        <v>0</v>
      </c>
      <c r="AW205" s="90">
        <v>0</v>
      </c>
      <c r="AY205" s="44">
        <v>915</v>
      </c>
      <c r="AZ205" s="45" t="s">
        <v>210</v>
      </c>
      <c r="BA205" s="44">
        <v>6010</v>
      </c>
      <c r="BB205" s="44">
        <v>2013</v>
      </c>
      <c r="BC205" s="90">
        <v>0</v>
      </c>
      <c r="BD205"/>
      <c r="BE205" s="83"/>
      <c r="BF205" s="83"/>
      <c r="BG205" s="85"/>
      <c r="BH205" s="83"/>
      <c r="BI205" s="84"/>
      <c r="BK205" s="46"/>
      <c r="BL205" s="46"/>
      <c r="BM205" s="46"/>
      <c r="BN205" s="46"/>
      <c r="BO205" s="46"/>
      <c r="BP205" s="46"/>
      <c r="BQ205" s="46"/>
      <c r="BR205" s="46"/>
      <c r="BS205" s="46"/>
      <c r="BT205" s="46"/>
      <c r="BU205" s="46"/>
      <c r="BV205" s="46"/>
      <c r="BW205" s="46"/>
      <c r="BX205" s="46"/>
      <c r="BY205" s="46"/>
      <c r="BZ205" s="46"/>
      <c r="CA205" s="46"/>
      <c r="CB205" s="46"/>
      <c r="CC205" s="46"/>
      <c r="CD205" s="46"/>
      <c r="CE205" s="46"/>
      <c r="CF205" s="46"/>
      <c r="CG205" s="46"/>
      <c r="CH205" s="46"/>
      <c r="CI205" s="46"/>
    </row>
    <row r="206" spans="1:87" x14ac:dyDescent="0.3">
      <c r="A206" s="65">
        <v>919</v>
      </c>
      <c r="B206" t="s">
        <v>250</v>
      </c>
      <c r="C206" s="44">
        <v>2013</v>
      </c>
      <c r="D206" s="59">
        <v>89.13</v>
      </c>
      <c r="E206" s="60">
        <v>16565605</v>
      </c>
      <c r="F206" s="60">
        <v>0</v>
      </c>
      <c r="G206" s="60">
        <v>16565605</v>
      </c>
      <c r="H206" s="60">
        <v>3821701</v>
      </c>
      <c r="I206" s="60">
        <v>233761</v>
      </c>
      <c r="J206" s="60">
        <v>0</v>
      </c>
      <c r="K206" s="60">
        <v>4055462</v>
      </c>
      <c r="L206" s="60">
        <v>12510143</v>
      </c>
      <c r="M206" s="60">
        <v>46878</v>
      </c>
      <c r="N206" s="60">
        <v>0</v>
      </c>
      <c r="O206" s="60">
        <v>12557021</v>
      </c>
      <c r="P206" s="60">
        <v>5638397</v>
      </c>
      <c r="Q206" s="60">
        <v>543001</v>
      </c>
      <c r="R206" s="60">
        <v>140771</v>
      </c>
      <c r="S206" s="60">
        <v>536066</v>
      </c>
      <c r="T206" s="60">
        <v>72982</v>
      </c>
      <c r="U206" s="60">
        <v>161320</v>
      </c>
      <c r="V206" s="60">
        <v>204124</v>
      </c>
      <c r="W206" s="60">
        <v>3797</v>
      </c>
      <c r="X206" s="60">
        <v>67484</v>
      </c>
      <c r="Y206" s="60">
        <v>35591</v>
      </c>
      <c r="Z206" s="60">
        <v>119359</v>
      </c>
      <c r="AA206" s="60">
        <v>0</v>
      </c>
      <c r="AB206" s="60">
        <v>481448</v>
      </c>
      <c r="AC206" s="60">
        <v>8004340</v>
      </c>
      <c r="AD206" s="60">
        <v>4552681</v>
      </c>
      <c r="AE206" s="60">
        <v>9991</v>
      </c>
      <c r="AF206" s="60">
        <v>4562672</v>
      </c>
      <c r="AG206" s="60">
        <v>0</v>
      </c>
      <c r="AH206" s="60">
        <v>0</v>
      </c>
      <c r="AI206" s="60">
        <v>4562672</v>
      </c>
      <c r="AK206" s="69">
        <v>919</v>
      </c>
      <c r="AL206" s="70" t="s">
        <v>250</v>
      </c>
      <c r="AM206" s="44">
        <v>2013</v>
      </c>
      <c r="AN206" s="60">
        <v>1090</v>
      </c>
      <c r="AO206" s="60">
        <v>13660</v>
      </c>
      <c r="AP206" s="60">
        <v>1457</v>
      </c>
      <c r="AQ206" s="71">
        <v>0.74780000000000002</v>
      </c>
      <c r="AR206" s="60">
        <v>13660</v>
      </c>
      <c r="AS206" s="60">
        <v>1457</v>
      </c>
      <c r="AT206" s="60">
        <v>40</v>
      </c>
      <c r="AU206" s="60">
        <v>40</v>
      </c>
      <c r="AV206" s="60">
        <v>0</v>
      </c>
      <c r="AW206" s="60">
        <v>0</v>
      </c>
      <c r="AY206" s="44">
        <v>919</v>
      </c>
      <c r="AZ206" s="45" t="s">
        <v>250</v>
      </c>
      <c r="BA206" s="44">
        <v>6010</v>
      </c>
      <c r="BB206" s="44">
        <v>2013</v>
      </c>
      <c r="BC206" s="90">
        <v>0</v>
      </c>
    </row>
    <row r="207" spans="1:87" x14ac:dyDescent="0.3">
      <c r="A207" s="65">
        <v>921</v>
      </c>
      <c r="B207" s="37" t="s">
        <v>293</v>
      </c>
      <c r="C207">
        <v>2013</v>
      </c>
      <c r="D207" s="59">
        <v>97.25</v>
      </c>
      <c r="E207" s="60">
        <v>644225</v>
      </c>
      <c r="F207" s="60">
        <v>92819</v>
      </c>
      <c r="G207" s="60">
        <v>737044</v>
      </c>
      <c r="H207" s="60">
        <v>265458</v>
      </c>
      <c r="I207" s="60">
        <v>0</v>
      </c>
      <c r="J207" s="60">
        <v>1574</v>
      </c>
      <c r="K207" s="60">
        <v>300932</v>
      </c>
      <c r="L207" s="60">
        <v>436112</v>
      </c>
      <c r="M207" s="60">
        <v>70202</v>
      </c>
      <c r="N207" s="60">
        <v>0</v>
      </c>
      <c r="O207" s="60">
        <v>506314</v>
      </c>
      <c r="P207" s="60">
        <v>560078</v>
      </c>
      <c r="Q207" s="60">
        <v>123442</v>
      </c>
      <c r="R207" s="60">
        <v>70663</v>
      </c>
      <c r="S207" s="60">
        <v>30271</v>
      </c>
      <c r="T207" s="60">
        <v>40591</v>
      </c>
      <c r="U207" s="60">
        <v>64175</v>
      </c>
      <c r="V207" s="60">
        <v>24733</v>
      </c>
      <c r="W207" s="60">
        <v>1993</v>
      </c>
      <c r="X207" s="60">
        <v>10148</v>
      </c>
      <c r="Y207" s="60">
        <v>24340</v>
      </c>
      <c r="Z207" s="60">
        <v>0</v>
      </c>
      <c r="AA207" s="60">
        <v>33900</v>
      </c>
      <c r="AB207" s="60">
        <v>31250</v>
      </c>
      <c r="AC207" s="60">
        <v>981684</v>
      </c>
      <c r="AD207" s="60">
        <v>-475370</v>
      </c>
      <c r="AE207" s="60">
        <v>0</v>
      </c>
      <c r="AF207" s="60">
        <v>-475370</v>
      </c>
      <c r="AG207" s="60">
        <v>0</v>
      </c>
      <c r="AH207" s="60">
        <v>0</v>
      </c>
      <c r="AI207" s="60">
        <v>-475370</v>
      </c>
      <c r="AK207" s="2">
        <v>921</v>
      </c>
      <c r="AL207" s="86" t="s">
        <v>293</v>
      </c>
      <c r="AM207" s="70">
        <v>2013</v>
      </c>
      <c r="AN207" s="60">
        <v>93</v>
      </c>
      <c r="AO207" s="60">
        <v>579</v>
      </c>
      <c r="AP207" s="60">
        <v>57</v>
      </c>
      <c r="AQ207" s="71">
        <v>1</v>
      </c>
      <c r="AR207" s="60">
        <v>142</v>
      </c>
      <c r="AS207" s="60">
        <v>14</v>
      </c>
      <c r="AT207" s="60">
        <v>63</v>
      </c>
      <c r="AU207" s="60">
        <v>63</v>
      </c>
      <c r="AV207" s="60">
        <v>0</v>
      </c>
      <c r="AW207" s="60">
        <v>42</v>
      </c>
      <c r="AY207" s="88">
        <v>921</v>
      </c>
      <c r="AZ207" s="88" t="s">
        <v>293</v>
      </c>
      <c r="BA207" s="88">
        <v>6010</v>
      </c>
      <c r="BB207" s="36">
        <v>2013</v>
      </c>
      <c r="BC207" s="90">
        <v>0</v>
      </c>
    </row>
    <row r="208" spans="1:87" x14ac:dyDescent="0.3">
      <c r="A208" s="68"/>
      <c r="C208" s="64"/>
      <c r="D208" s="5"/>
      <c r="E208" s="65"/>
      <c r="F208" s="65"/>
      <c r="G208" s="65"/>
      <c r="H208" s="65"/>
      <c r="I208" s="65"/>
      <c r="J208" s="65"/>
      <c r="K208" s="65"/>
      <c r="L208" s="65"/>
      <c r="M208" s="65"/>
      <c r="N208" s="65"/>
      <c r="O208" s="65"/>
      <c r="P208" s="65"/>
      <c r="Q208" s="66"/>
      <c r="R208" s="65"/>
      <c r="S208" s="66"/>
      <c r="T208" s="66"/>
      <c r="U208" s="65"/>
      <c r="V208" s="65"/>
      <c r="W208" s="65"/>
      <c r="X208" s="66"/>
      <c r="Y208" s="65"/>
      <c r="Z208" s="66"/>
      <c r="AA208" s="65"/>
      <c r="AB208" s="65"/>
      <c r="AC208" s="65"/>
      <c r="AD208" s="65"/>
      <c r="AE208" s="65"/>
      <c r="AF208" s="65"/>
      <c r="AG208" s="65"/>
      <c r="AH208" s="65"/>
      <c r="AI208" s="65"/>
      <c r="AK208" s="2"/>
      <c r="AL208" s="1"/>
      <c r="AM208" s="2"/>
      <c r="AN208"/>
      <c r="AO208"/>
      <c r="AP208"/>
      <c r="AQ208"/>
      <c r="AR208"/>
      <c r="AS208"/>
      <c r="AT208"/>
      <c r="AU208"/>
      <c r="AV208"/>
      <c r="AW208"/>
      <c r="AY208"/>
      <c r="AZ208"/>
      <c r="BA208"/>
      <c r="BC208" s="60"/>
    </row>
    <row r="209" spans="1:55" x14ac:dyDescent="0.3">
      <c r="A209" s="57"/>
      <c r="C209" s="68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K209" s="57"/>
      <c r="AL209" s="58"/>
      <c r="AM209" s="67"/>
      <c r="AN209" s="60"/>
      <c r="AO209" s="60"/>
      <c r="AP209" s="60"/>
      <c r="AQ209" s="89"/>
      <c r="AR209" s="60"/>
      <c r="AS209" s="60"/>
      <c r="AT209" s="60"/>
      <c r="AU209" s="60"/>
      <c r="AV209" s="60"/>
      <c r="AW209" s="60"/>
      <c r="AY209" s="60"/>
      <c r="AZ209" s="60"/>
      <c r="BA209" s="60"/>
    </row>
    <row r="210" spans="1:55" x14ac:dyDescent="0.3">
      <c r="A210" s="57"/>
      <c r="C210" s="58"/>
      <c r="D210" s="59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  <c r="AA210" s="60"/>
      <c r="AB210" s="60"/>
      <c r="AC210" s="60"/>
      <c r="AD210" s="60"/>
      <c r="AE210" s="60"/>
      <c r="AF210" s="60"/>
      <c r="AG210" s="60"/>
      <c r="AH210" s="60"/>
      <c r="AI210" s="60"/>
      <c r="AK210" s="57"/>
      <c r="AL210" s="58"/>
      <c r="AM210" s="80"/>
      <c r="AN210" s="60"/>
      <c r="AO210" s="60"/>
      <c r="AP210" s="60"/>
      <c r="AQ210" s="71"/>
      <c r="AR210" s="60"/>
      <c r="AS210" s="60"/>
      <c r="AT210" s="60"/>
      <c r="AU210" s="60"/>
      <c r="AV210" s="60"/>
      <c r="AW210" s="60"/>
      <c r="AY210" s="57"/>
      <c r="AZ210" s="58"/>
      <c r="BC210" s="87"/>
    </row>
    <row r="211" spans="1:55" x14ac:dyDescent="0.3">
      <c r="A211" s="57"/>
      <c r="C211" s="58"/>
      <c r="D211" s="59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  <c r="AA211" s="60"/>
      <c r="AB211" s="60"/>
      <c r="AC211" s="60"/>
      <c r="AD211" s="60"/>
      <c r="AE211" s="60"/>
      <c r="AF211" s="60"/>
      <c r="AG211" s="60"/>
      <c r="AH211" s="60"/>
      <c r="AI211" s="60"/>
      <c r="AK211" s="57"/>
      <c r="AL211" s="58"/>
      <c r="AM211" s="80"/>
      <c r="AN211" s="60"/>
      <c r="AO211" s="60"/>
      <c r="AP211" s="60"/>
      <c r="AQ211" s="71"/>
      <c r="AR211" s="60"/>
      <c r="AS211" s="60"/>
      <c r="AT211" s="60"/>
      <c r="AU211" s="60"/>
      <c r="AV211" s="60"/>
      <c r="AW211" s="60"/>
      <c r="AY211" s="57"/>
      <c r="AZ211" s="58"/>
      <c r="BC211" s="87"/>
    </row>
    <row r="212" spans="1:55" x14ac:dyDescent="0.3">
      <c r="A212" s="57"/>
      <c r="B212" s="58"/>
      <c r="D212" s="78"/>
      <c r="E212" s="79"/>
      <c r="F212" s="79"/>
      <c r="G212" s="79"/>
      <c r="H212" s="79"/>
      <c r="I212" s="79"/>
      <c r="J212" s="79"/>
      <c r="K212" s="79"/>
      <c r="L212" s="79"/>
      <c r="M212" s="79"/>
      <c r="N212" s="79"/>
      <c r="O212" s="79"/>
      <c r="P212" s="79"/>
      <c r="Q212" s="79"/>
      <c r="R212" s="79"/>
      <c r="S212" s="79"/>
      <c r="T212" s="79"/>
      <c r="U212" s="79"/>
      <c r="V212" s="79"/>
      <c r="W212" s="79"/>
      <c r="X212" s="79"/>
      <c r="Y212" s="79"/>
      <c r="Z212" s="79"/>
      <c r="AA212" s="79"/>
      <c r="AB212" s="79"/>
      <c r="AC212" s="79"/>
      <c r="AD212" s="79"/>
      <c r="AE212" s="79"/>
      <c r="AF212" s="79"/>
      <c r="AG212" s="79"/>
      <c r="AH212" s="79"/>
      <c r="AI212" s="44"/>
      <c r="AK212" s="72"/>
      <c r="AL212" s="73"/>
      <c r="AM212" s="80"/>
      <c r="BC212" s="87"/>
    </row>
    <row r="213" spans="1:55" x14ac:dyDescent="0.3">
      <c r="A213" s="57"/>
      <c r="B213" s="58"/>
      <c r="D213" s="78"/>
      <c r="E213" s="79"/>
      <c r="F213" s="79"/>
      <c r="G213" s="79"/>
      <c r="H213" s="79"/>
      <c r="I213" s="79"/>
      <c r="J213" s="79"/>
      <c r="K213" s="79"/>
      <c r="L213" s="79"/>
      <c r="M213" s="79"/>
      <c r="N213" s="79"/>
      <c r="O213" s="79"/>
      <c r="P213" s="79"/>
      <c r="Q213" s="79"/>
      <c r="R213" s="79"/>
      <c r="S213" s="79"/>
      <c r="T213" s="79"/>
      <c r="U213" s="79"/>
      <c r="V213" s="79"/>
      <c r="W213" s="79"/>
      <c r="X213" s="79"/>
      <c r="Y213" s="79"/>
      <c r="Z213" s="79"/>
      <c r="AA213" s="79"/>
      <c r="AB213" s="79"/>
      <c r="AC213" s="79"/>
      <c r="AD213" s="79"/>
      <c r="AE213" s="79"/>
      <c r="AF213" s="79"/>
      <c r="AG213" s="79"/>
      <c r="AH213" s="79"/>
      <c r="AI213" s="44"/>
      <c r="AK213" s="72"/>
      <c r="AL213" s="70"/>
      <c r="AM213" s="80"/>
      <c r="AN213" s="81"/>
      <c r="AO213" s="81"/>
      <c r="AP213" s="81"/>
      <c r="AQ213" s="82"/>
      <c r="AR213" s="81"/>
      <c r="AS213" s="81"/>
      <c r="AT213" s="81"/>
      <c r="AU213" s="81"/>
      <c r="AV213" s="81"/>
      <c r="AW213" s="81"/>
      <c r="AY213" s="40"/>
      <c r="AZ213" s="40"/>
      <c r="BA213" s="40"/>
      <c r="BB213" s="40"/>
      <c r="BC213" s="34"/>
    </row>
    <row r="214" spans="1:55" x14ac:dyDescent="0.3">
      <c r="A214" s="57"/>
      <c r="B214" s="58"/>
      <c r="D214" s="78"/>
      <c r="E214" s="79"/>
      <c r="F214" s="79"/>
      <c r="G214" s="79"/>
      <c r="H214" s="79"/>
      <c r="I214" s="79"/>
      <c r="J214" s="79"/>
      <c r="K214" s="79"/>
      <c r="L214" s="79"/>
      <c r="M214" s="79"/>
      <c r="N214" s="79"/>
      <c r="O214" s="79"/>
      <c r="P214" s="79"/>
      <c r="Q214" s="79"/>
      <c r="R214" s="79"/>
      <c r="S214" s="79"/>
      <c r="T214" s="79"/>
      <c r="U214" s="79"/>
      <c r="V214" s="79"/>
      <c r="W214" s="79"/>
      <c r="X214" s="79"/>
      <c r="Y214" s="79"/>
      <c r="Z214" s="79"/>
      <c r="AA214" s="79"/>
      <c r="AB214" s="79"/>
      <c r="AC214" s="79"/>
      <c r="AD214" s="79"/>
      <c r="AE214" s="79"/>
      <c r="AF214" s="79"/>
      <c r="AG214" s="79"/>
      <c r="AH214" s="79"/>
      <c r="AI214" s="44"/>
      <c r="AK214" s="72"/>
      <c r="AL214" s="70"/>
      <c r="AM214" s="80"/>
      <c r="AN214" s="81"/>
      <c r="AO214" s="81"/>
      <c r="AP214" s="81"/>
      <c r="AQ214" s="82"/>
      <c r="AR214" s="81"/>
      <c r="AS214" s="81"/>
      <c r="AT214" s="81"/>
      <c r="AU214" s="81"/>
      <c r="AV214" s="81"/>
      <c r="AW214" s="81"/>
      <c r="AY214" s="53"/>
      <c r="AZ214" s="45"/>
      <c r="BA214" s="44"/>
      <c r="BB214" s="44"/>
      <c r="BC214" s="41"/>
    </row>
    <row r="215" spans="1:55" x14ac:dyDescent="0.3">
      <c r="A215" s="57"/>
      <c r="B215" s="58"/>
      <c r="D215" s="78"/>
      <c r="E215" s="79"/>
      <c r="F215" s="79"/>
      <c r="G215" s="79"/>
      <c r="H215" s="79"/>
      <c r="I215" s="79"/>
      <c r="J215" s="79"/>
      <c r="K215" s="79"/>
      <c r="L215" s="79"/>
      <c r="M215" s="79"/>
      <c r="N215" s="79"/>
      <c r="O215" s="79"/>
      <c r="P215" s="79"/>
      <c r="Q215" s="79"/>
      <c r="R215" s="79"/>
      <c r="S215" s="79"/>
      <c r="T215" s="79"/>
      <c r="U215" s="79"/>
      <c r="V215" s="79"/>
      <c r="W215" s="79"/>
      <c r="X215" s="79"/>
      <c r="Y215" s="79"/>
      <c r="Z215" s="79"/>
      <c r="AA215" s="79"/>
      <c r="AB215" s="79"/>
      <c r="AC215" s="79"/>
      <c r="AD215" s="79"/>
      <c r="AE215" s="79"/>
      <c r="AF215" s="79"/>
      <c r="AG215" s="79"/>
      <c r="AH215" s="79"/>
      <c r="AI215" s="44"/>
      <c r="AK215" s="69"/>
      <c r="AL215" s="70"/>
      <c r="AM215" s="80"/>
      <c r="AN215" s="81"/>
      <c r="AO215" s="81"/>
      <c r="AP215" s="81"/>
      <c r="AQ215" s="82"/>
      <c r="AR215" s="81"/>
      <c r="AS215" s="81"/>
      <c r="AT215" s="81"/>
      <c r="AU215" s="81"/>
      <c r="AV215" s="81"/>
      <c r="AW215" s="81"/>
      <c r="AY215" s="44"/>
      <c r="AZ215" s="45"/>
      <c r="BA215" s="44"/>
      <c r="BB215" s="44"/>
      <c r="BC215" s="55"/>
    </row>
    <row r="216" spans="1:55" x14ac:dyDescent="0.3">
      <c r="A216" s="57"/>
      <c r="B216" s="58"/>
      <c r="D216" s="78"/>
      <c r="E216" s="79"/>
      <c r="F216" s="79"/>
      <c r="G216" s="79"/>
      <c r="H216" s="79"/>
      <c r="I216" s="79"/>
      <c r="J216" s="79"/>
      <c r="K216" s="79"/>
      <c r="L216" s="79"/>
      <c r="M216" s="79"/>
      <c r="N216" s="79"/>
      <c r="O216" s="79"/>
      <c r="P216" s="79"/>
      <c r="Q216" s="79"/>
      <c r="R216" s="79"/>
      <c r="S216" s="79"/>
      <c r="T216" s="79"/>
      <c r="U216" s="79"/>
      <c r="V216" s="79"/>
      <c r="W216" s="79"/>
      <c r="X216" s="79"/>
      <c r="Y216" s="79"/>
      <c r="Z216" s="79"/>
      <c r="AA216" s="79"/>
      <c r="AB216" s="79"/>
      <c r="AC216" s="79"/>
      <c r="AD216" s="79"/>
      <c r="AE216" s="79"/>
      <c r="AF216" s="79"/>
      <c r="AG216" s="79"/>
      <c r="AH216" s="79"/>
      <c r="AI216" s="44"/>
      <c r="AK216" s="74"/>
      <c r="AL216" s="70"/>
      <c r="AM216" s="80"/>
      <c r="AN216" s="81"/>
      <c r="AO216" s="81"/>
      <c r="AP216" s="81"/>
      <c r="AQ216" s="82"/>
      <c r="AR216" s="81"/>
      <c r="AS216" s="81"/>
      <c r="AT216" s="81"/>
      <c r="AU216" s="81"/>
      <c r="AV216" s="81"/>
      <c r="AW216" s="81"/>
      <c r="AY216" s="44"/>
      <c r="AZ216" s="45"/>
      <c r="BA216" s="44"/>
      <c r="BB216" s="44"/>
      <c r="BC216" s="55"/>
    </row>
    <row r="217" spans="1:55" x14ac:dyDescent="0.3">
      <c r="A217" s="57"/>
      <c r="B217" s="58"/>
      <c r="D217" s="78"/>
      <c r="E217" s="79"/>
      <c r="F217" s="79"/>
      <c r="G217" s="79"/>
      <c r="H217" s="79"/>
      <c r="I217" s="79"/>
      <c r="J217" s="79"/>
      <c r="K217" s="79"/>
      <c r="L217" s="79"/>
      <c r="M217" s="79"/>
      <c r="N217" s="79"/>
      <c r="O217" s="79"/>
      <c r="P217" s="79"/>
      <c r="Q217" s="79"/>
      <c r="R217" s="79"/>
      <c r="S217" s="79"/>
      <c r="T217" s="79"/>
      <c r="U217" s="79"/>
      <c r="V217" s="79"/>
      <c r="W217" s="79"/>
      <c r="X217" s="79"/>
      <c r="Y217" s="79"/>
      <c r="Z217" s="79"/>
      <c r="AA217" s="79"/>
      <c r="AB217" s="79"/>
      <c r="AC217" s="79"/>
      <c r="AD217" s="79"/>
      <c r="AE217" s="79"/>
      <c r="AF217" s="79"/>
      <c r="AG217" s="79"/>
      <c r="AH217" s="79"/>
      <c r="AI217" s="44"/>
      <c r="AK217" s="69"/>
      <c r="AL217" s="70"/>
      <c r="AM217" s="80"/>
      <c r="AN217" s="81"/>
      <c r="AO217" s="81"/>
      <c r="AP217" s="81"/>
      <c r="AQ217" s="82"/>
      <c r="AR217" s="81"/>
      <c r="AS217" s="81"/>
      <c r="AT217" s="81"/>
      <c r="AU217" s="81"/>
      <c r="AV217" s="81"/>
      <c r="AW217" s="81"/>
      <c r="AY217" s="44"/>
      <c r="AZ217" s="45"/>
      <c r="BA217" s="44"/>
      <c r="BB217" s="44"/>
      <c r="BC217" s="55"/>
    </row>
    <row r="218" spans="1:55" x14ac:dyDescent="0.3">
      <c r="A218" s="57"/>
      <c r="B218" s="58"/>
      <c r="D218" s="78"/>
      <c r="E218" s="79"/>
      <c r="F218" s="79"/>
      <c r="G218" s="79"/>
      <c r="H218" s="79"/>
      <c r="I218" s="79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79"/>
      <c r="U218" s="79"/>
      <c r="V218" s="79"/>
      <c r="W218" s="79"/>
      <c r="X218" s="79"/>
      <c r="Y218" s="79"/>
      <c r="Z218" s="79"/>
      <c r="AA218" s="79"/>
      <c r="AB218" s="79"/>
      <c r="AC218" s="79"/>
      <c r="AD218" s="79"/>
      <c r="AE218" s="79"/>
      <c r="AF218" s="79"/>
      <c r="AG218" s="79"/>
      <c r="AH218" s="79"/>
      <c r="AI218" s="44"/>
      <c r="AK218" s="69"/>
      <c r="AL218" s="70"/>
      <c r="AM218" s="80"/>
      <c r="AN218" s="81"/>
      <c r="AO218" s="81"/>
      <c r="AP218" s="81"/>
      <c r="AQ218" s="82"/>
      <c r="AR218" s="81"/>
      <c r="AS218" s="81"/>
      <c r="AT218" s="81"/>
      <c r="AU218" s="81"/>
      <c r="AV218" s="81"/>
      <c r="AW218" s="81"/>
      <c r="AY218" s="44"/>
      <c r="AZ218" s="45"/>
      <c r="BA218" s="44"/>
      <c r="BB218" s="44"/>
      <c r="BC218" s="55"/>
    </row>
    <row r="219" spans="1:55" x14ac:dyDescent="0.3">
      <c r="A219" s="57"/>
      <c r="B219" s="58"/>
      <c r="D219" s="78"/>
      <c r="E219" s="79"/>
      <c r="F219" s="79"/>
      <c r="G219" s="79"/>
      <c r="H219" s="79"/>
      <c r="I219" s="79"/>
      <c r="J219" s="79"/>
      <c r="K219" s="79"/>
      <c r="L219" s="79"/>
      <c r="M219" s="79"/>
      <c r="N219" s="79"/>
      <c r="O219" s="79"/>
      <c r="P219" s="79"/>
      <c r="Q219" s="79"/>
      <c r="R219" s="79"/>
      <c r="S219" s="79"/>
      <c r="T219" s="79"/>
      <c r="U219" s="79"/>
      <c r="V219" s="79"/>
      <c r="W219" s="79"/>
      <c r="X219" s="79"/>
      <c r="Y219" s="79"/>
      <c r="Z219" s="79"/>
      <c r="AA219" s="79"/>
      <c r="AB219" s="79"/>
      <c r="AC219" s="79"/>
      <c r="AD219" s="79"/>
      <c r="AE219" s="79"/>
      <c r="AF219" s="79"/>
      <c r="AG219" s="79"/>
      <c r="AH219" s="79"/>
      <c r="AI219" s="44"/>
      <c r="AK219" s="69"/>
      <c r="AL219" s="70"/>
      <c r="AM219" s="80"/>
      <c r="AN219" s="81"/>
      <c r="AO219" s="81"/>
      <c r="AP219" s="81"/>
      <c r="AQ219" s="82"/>
      <c r="AR219" s="81"/>
      <c r="AS219" s="81"/>
      <c r="AT219" s="81"/>
      <c r="AU219" s="81"/>
      <c r="AV219" s="81"/>
      <c r="AW219" s="81"/>
      <c r="AY219" s="44"/>
      <c r="AZ219" s="45"/>
      <c r="BA219" s="44"/>
      <c r="BB219" s="44"/>
      <c r="BC219" s="55"/>
    </row>
    <row r="220" spans="1:55" x14ac:dyDescent="0.3">
      <c r="A220" s="57"/>
      <c r="B220" s="58"/>
      <c r="D220" s="78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79"/>
      <c r="P220" s="79"/>
      <c r="Q220" s="79"/>
      <c r="R220" s="79"/>
      <c r="S220" s="79"/>
      <c r="T220" s="79"/>
      <c r="U220" s="79"/>
      <c r="V220" s="79"/>
      <c r="W220" s="79"/>
      <c r="X220" s="79"/>
      <c r="Y220" s="79"/>
      <c r="Z220" s="79"/>
      <c r="AA220" s="79"/>
      <c r="AB220" s="79"/>
      <c r="AC220" s="79"/>
      <c r="AD220" s="79"/>
      <c r="AE220" s="79"/>
      <c r="AF220" s="79"/>
      <c r="AG220" s="79"/>
      <c r="AH220" s="79"/>
      <c r="AI220" s="44"/>
      <c r="AK220" s="69"/>
      <c r="AL220" s="70"/>
      <c r="AM220" s="80"/>
      <c r="AN220" s="81"/>
      <c r="AO220" s="81"/>
      <c r="AP220" s="81"/>
      <c r="AQ220" s="82"/>
      <c r="AR220" s="81"/>
      <c r="AS220" s="81"/>
      <c r="AT220" s="81"/>
      <c r="AU220" s="81"/>
      <c r="AV220" s="81"/>
      <c r="AW220" s="81"/>
      <c r="AY220" s="44"/>
      <c r="AZ220" s="45"/>
      <c r="BA220" s="44"/>
      <c r="BB220" s="44"/>
      <c r="BC220" s="55"/>
    </row>
    <row r="221" spans="1:55" x14ac:dyDescent="0.3">
      <c r="A221" s="57"/>
      <c r="B221" s="58"/>
      <c r="D221" s="78"/>
      <c r="E221" s="79"/>
      <c r="F221" s="79"/>
      <c r="G221" s="79"/>
      <c r="H221" s="79"/>
      <c r="I221" s="79"/>
      <c r="J221" s="79"/>
      <c r="K221" s="79"/>
      <c r="L221" s="79"/>
      <c r="M221" s="79"/>
      <c r="N221" s="79"/>
      <c r="O221" s="79"/>
      <c r="P221" s="79"/>
      <c r="Q221" s="79"/>
      <c r="R221" s="79"/>
      <c r="S221" s="79"/>
      <c r="T221" s="79"/>
      <c r="U221" s="79"/>
      <c r="V221" s="79"/>
      <c r="W221" s="79"/>
      <c r="X221" s="79"/>
      <c r="Y221" s="79"/>
      <c r="Z221" s="79"/>
      <c r="AA221" s="79"/>
      <c r="AB221" s="79"/>
      <c r="AC221" s="79"/>
      <c r="AD221" s="79"/>
      <c r="AE221" s="79"/>
      <c r="AF221" s="79"/>
      <c r="AG221" s="79"/>
      <c r="AH221" s="79"/>
      <c r="AI221" s="44"/>
      <c r="AK221" s="69"/>
      <c r="AL221" s="70"/>
      <c r="AM221" s="80"/>
      <c r="AN221" s="81"/>
      <c r="AO221" s="81"/>
      <c r="AP221" s="81"/>
      <c r="AQ221" s="82"/>
      <c r="AR221" s="81"/>
      <c r="AS221" s="81"/>
      <c r="AT221" s="81"/>
      <c r="AU221" s="81"/>
      <c r="AV221" s="81"/>
      <c r="AW221" s="81"/>
      <c r="AY221" s="44"/>
      <c r="AZ221" s="45"/>
      <c r="BA221" s="44"/>
      <c r="BB221" s="44"/>
      <c r="BC221" s="55"/>
    </row>
    <row r="222" spans="1:55" x14ac:dyDescent="0.3">
      <c r="A222" s="57"/>
      <c r="B222" s="58"/>
      <c r="D222" s="78"/>
      <c r="E222" s="79"/>
      <c r="F222" s="79"/>
      <c r="G222" s="79"/>
      <c r="H222" s="79"/>
      <c r="I222" s="79"/>
      <c r="J222" s="79"/>
      <c r="K222" s="79"/>
      <c r="L222" s="79"/>
      <c r="M222" s="79"/>
      <c r="N222" s="79"/>
      <c r="O222" s="79"/>
      <c r="P222" s="79"/>
      <c r="Q222" s="79"/>
      <c r="R222" s="79"/>
      <c r="S222" s="79"/>
      <c r="T222" s="79"/>
      <c r="U222" s="79"/>
      <c r="V222" s="79"/>
      <c r="W222" s="79"/>
      <c r="X222" s="79"/>
      <c r="Y222" s="79"/>
      <c r="Z222" s="79"/>
      <c r="AA222" s="79"/>
      <c r="AB222" s="79"/>
      <c r="AC222" s="79"/>
      <c r="AD222" s="79"/>
      <c r="AE222" s="79"/>
      <c r="AF222" s="79"/>
      <c r="AG222" s="79"/>
      <c r="AH222" s="79"/>
      <c r="AI222" s="44"/>
      <c r="AK222" s="69"/>
      <c r="AL222" s="70"/>
      <c r="AM222" s="80"/>
      <c r="AN222" s="81"/>
      <c r="AO222" s="81"/>
      <c r="AP222" s="81"/>
      <c r="AQ222" s="82"/>
      <c r="AR222" s="81"/>
      <c r="AS222" s="81"/>
      <c r="AT222" s="81"/>
      <c r="AU222" s="81"/>
      <c r="AV222" s="81"/>
      <c r="AW222" s="81"/>
      <c r="AY222" s="37"/>
      <c r="AZ222" s="37"/>
      <c r="BA222" s="37"/>
      <c r="BB222" s="37"/>
      <c r="BC222" s="55"/>
    </row>
    <row r="223" spans="1:55" x14ac:dyDescent="0.3">
      <c r="A223" s="57"/>
      <c r="B223" s="58"/>
      <c r="D223" s="78"/>
      <c r="E223" s="79"/>
      <c r="F223" s="79"/>
      <c r="G223" s="79"/>
      <c r="H223" s="79"/>
      <c r="I223" s="79"/>
      <c r="J223" s="79"/>
      <c r="K223" s="79"/>
      <c r="L223" s="79"/>
      <c r="M223" s="79"/>
      <c r="N223" s="79"/>
      <c r="O223" s="79"/>
      <c r="P223" s="79"/>
      <c r="Q223" s="79"/>
      <c r="R223" s="79"/>
      <c r="S223" s="79"/>
      <c r="T223" s="79"/>
      <c r="U223" s="79"/>
      <c r="V223" s="79"/>
      <c r="W223" s="79"/>
      <c r="X223" s="79"/>
      <c r="Y223" s="79"/>
      <c r="Z223" s="79"/>
      <c r="AA223" s="79"/>
      <c r="AB223" s="79"/>
      <c r="AC223" s="79"/>
      <c r="AD223" s="79"/>
      <c r="AE223" s="79"/>
      <c r="AF223" s="79"/>
      <c r="AG223" s="79"/>
      <c r="AH223" s="79"/>
      <c r="AI223" s="44"/>
      <c r="AK223" s="74"/>
      <c r="AL223" s="70"/>
      <c r="AM223" s="80"/>
      <c r="AN223" s="81"/>
      <c r="AO223" s="81"/>
      <c r="AP223" s="81"/>
      <c r="AQ223" s="82"/>
      <c r="AR223" s="81"/>
      <c r="AS223" s="81"/>
      <c r="AT223" s="81"/>
      <c r="AU223" s="81"/>
      <c r="AV223" s="81"/>
      <c r="AW223" s="81"/>
      <c r="AY223" s="37"/>
      <c r="AZ223" s="37"/>
      <c r="BA223" s="37"/>
      <c r="BB223" s="37"/>
      <c r="BC223" s="37"/>
    </row>
    <row r="224" spans="1:55" x14ac:dyDescent="0.3">
      <c r="A224" s="57"/>
      <c r="B224" s="58"/>
      <c r="D224" s="78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79"/>
      <c r="P224" s="79"/>
      <c r="Q224" s="79"/>
      <c r="R224" s="79"/>
      <c r="S224" s="79"/>
      <c r="T224" s="79"/>
      <c r="U224" s="79"/>
      <c r="V224" s="79"/>
      <c r="W224" s="79"/>
      <c r="X224" s="79"/>
      <c r="Y224" s="79"/>
      <c r="Z224" s="79"/>
      <c r="AA224" s="79"/>
      <c r="AB224" s="79"/>
      <c r="AC224" s="79"/>
      <c r="AD224" s="79"/>
      <c r="AE224" s="79"/>
      <c r="AF224" s="79"/>
      <c r="AG224" s="79"/>
      <c r="AH224" s="79"/>
      <c r="AI224" s="44"/>
      <c r="AK224" s="69"/>
      <c r="AL224" s="70"/>
      <c r="AM224" s="80"/>
      <c r="AN224" s="13"/>
      <c r="AO224" s="13"/>
      <c r="AP224" s="13"/>
      <c r="AQ224" s="56"/>
      <c r="AR224" s="13"/>
      <c r="AS224" s="13"/>
      <c r="AT224" s="13"/>
      <c r="AU224" s="13"/>
      <c r="AV224" s="13"/>
      <c r="AW224" s="13"/>
      <c r="AY224" s="37"/>
      <c r="AZ224" s="37"/>
      <c r="BA224" s="37"/>
      <c r="BB224" s="37"/>
      <c r="BC224" s="37"/>
    </row>
    <row r="225" spans="1:55" x14ac:dyDescent="0.3">
      <c r="A225" s="57"/>
      <c r="B225" s="58"/>
      <c r="D225" s="78"/>
      <c r="E225" s="79"/>
      <c r="F225" s="79"/>
      <c r="G225" s="79"/>
      <c r="H225" s="79"/>
      <c r="I225" s="79"/>
      <c r="J225" s="79"/>
      <c r="K225" s="79"/>
      <c r="L225" s="79"/>
      <c r="M225" s="79"/>
      <c r="N225" s="79"/>
      <c r="O225" s="79"/>
      <c r="P225" s="79"/>
      <c r="Q225" s="79"/>
      <c r="R225" s="79"/>
      <c r="S225" s="79"/>
      <c r="T225" s="79"/>
      <c r="U225" s="79"/>
      <c r="V225" s="79"/>
      <c r="W225" s="79"/>
      <c r="X225" s="79"/>
      <c r="Y225" s="79"/>
      <c r="Z225" s="79"/>
      <c r="AA225" s="79"/>
      <c r="AB225" s="79"/>
      <c r="AC225" s="79"/>
      <c r="AD225" s="79"/>
      <c r="AE225" s="79"/>
      <c r="AF225" s="79"/>
      <c r="AG225" s="79"/>
      <c r="AH225" s="79"/>
      <c r="AI225" s="44"/>
      <c r="AK225" s="75"/>
      <c r="AL225" s="70"/>
      <c r="AM225" s="80"/>
      <c r="AN225" s="81"/>
      <c r="AO225" s="81"/>
      <c r="AP225" s="81"/>
      <c r="AQ225" s="82"/>
      <c r="AR225" s="81"/>
      <c r="AS225" s="81"/>
      <c r="AT225" s="81"/>
      <c r="AU225" s="81"/>
      <c r="AV225" s="81"/>
      <c r="AW225" s="81"/>
      <c r="AY225" s="44"/>
      <c r="AZ225" s="45"/>
      <c r="BA225" s="44"/>
      <c r="BB225" s="44"/>
      <c r="BC225" s="37"/>
    </row>
    <row r="226" spans="1:55" x14ac:dyDescent="0.3">
      <c r="A226" s="57"/>
      <c r="B226" s="58"/>
      <c r="D226" s="78"/>
      <c r="E226" s="79"/>
      <c r="F226" s="79"/>
      <c r="G226" s="79"/>
      <c r="H226" s="79"/>
      <c r="I226" s="79"/>
      <c r="J226" s="79"/>
      <c r="K226" s="79"/>
      <c r="L226" s="79"/>
      <c r="M226" s="79"/>
      <c r="N226" s="79"/>
      <c r="O226" s="79"/>
      <c r="P226" s="79"/>
      <c r="Q226" s="79"/>
      <c r="R226" s="79"/>
      <c r="S226" s="79"/>
      <c r="T226" s="79"/>
      <c r="U226" s="79"/>
      <c r="V226" s="79"/>
      <c r="W226" s="79"/>
      <c r="X226" s="79"/>
      <c r="Y226" s="79"/>
      <c r="Z226" s="79"/>
      <c r="AA226" s="79"/>
      <c r="AB226" s="79"/>
      <c r="AC226" s="79"/>
      <c r="AD226" s="79"/>
      <c r="AE226" s="79"/>
      <c r="AF226" s="79"/>
      <c r="AG226" s="79"/>
      <c r="AH226" s="79"/>
      <c r="AI226" s="44"/>
      <c r="AK226" s="69"/>
      <c r="AL226" s="70"/>
      <c r="AM226" s="80"/>
      <c r="AN226" s="81"/>
      <c r="AO226" s="81"/>
      <c r="AP226" s="81"/>
      <c r="AQ226" s="82"/>
      <c r="AR226" s="81"/>
      <c r="AS226" s="81"/>
      <c r="AT226" s="81"/>
      <c r="AU226" s="81"/>
      <c r="AV226" s="81"/>
      <c r="AW226" s="81"/>
      <c r="AY226" s="37"/>
      <c r="AZ226" s="37"/>
      <c r="BA226" s="37"/>
      <c r="BB226" s="37"/>
      <c r="BC226" s="55"/>
    </row>
    <row r="227" spans="1:55" x14ac:dyDescent="0.3">
      <c r="A227" s="57"/>
      <c r="B227" s="58"/>
      <c r="D227" s="78"/>
      <c r="E227" s="79"/>
      <c r="F227" s="79"/>
      <c r="G227" s="79"/>
      <c r="H227" s="79"/>
      <c r="I227" s="79"/>
      <c r="J227" s="79"/>
      <c r="K227" s="79"/>
      <c r="L227" s="79"/>
      <c r="M227" s="79"/>
      <c r="N227" s="79"/>
      <c r="O227" s="79"/>
      <c r="P227" s="79"/>
      <c r="Q227" s="79"/>
      <c r="R227" s="79"/>
      <c r="S227" s="79"/>
      <c r="T227" s="79"/>
      <c r="U227" s="79"/>
      <c r="V227" s="79"/>
      <c r="W227" s="79"/>
      <c r="X227" s="79"/>
      <c r="Y227" s="79"/>
      <c r="Z227" s="79"/>
      <c r="AA227" s="79"/>
      <c r="AB227" s="79"/>
      <c r="AC227" s="79"/>
      <c r="AD227" s="79"/>
      <c r="AE227" s="79"/>
      <c r="AF227" s="79"/>
      <c r="AG227" s="79"/>
      <c r="AH227" s="79"/>
      <c r="AI227" s="44"/>
      <c r="AK227" s="69"/>
      <c r="AL227" s="70"/>
      <c r="AM227" s="80"/>
      <c r="AN227" s="13"/>
      <c r="AO227" s="13"/>
      <c r="AP227" s="13"/>
      <c r="AQ227" s="56"/>
      <c r="AR227" s="13"/>
      <c r="AS227" s="13"/>
      <c r="AT227" s="13"/>
      <c r="AU227" s="13"/>
      <c r="AV227" s="13"/>
      <c r="AW227" s="13"/>
      <c r="AY227" s="37"/>
      <c r="AZ227" s="37"/>
      <c r="BA227" s="37"/>
      <c r="BB227" s="37"/>
      <c r="BC227" s="37"/>
    </row>
    <row r="228" spans="1:55" x14ac:dyDescent="0.3">
      <c r="A228" s="57"/>
      <c r="B228" s="58"/>
      <c r="D228" s="78"/>
      <c r="E228" s="79"/>
      <c r="F228" s="79"/>
      <c r="G228" s="79"/>
      <c r="H228" s="79"/>
      <c r="I228" s="79"/>
      <c r="J228" s="79"/>
      <c r="K228" s="79"/>
      <c r="L228" s="79"/>
      <c r="M228" s="79"/>
      <c r="N228" s="79"/>
      <c r="O228" s="79"/>
      <c r="P228" s="79"/>
      <c r="Q228" s="79"/>
      <c r="R228" s="79"/>
      <c r="S228" s="79"/>
      <c r="T228" s="79"/>
      <c r="U228" s="79"/>
      <c r="V228" s="79"/>
      <c r="W228" s="79"/>
      <c r="X228" s="79"/>
      <c r="Y228" s="79"/>
      <c r="Z228" s="79"/>
      <c r="AA228" s="79"/>
      <c r="AB228" s="79"/>
      <c r="AC228" s="79"/>
      <c r="AD228" s="79"/>
      <c r="AE228" s="79"/>
      <c r="AF228" s="79"/>
      <c r="AG228" s="79"/>
      <c r="AH228" s="79"/>
      <c r="AI228" s="44"/>
      <c r="AK228" s="75"/>
      <c r="AL228" s="70"/>
      <c r="AM228" s="80"/>
      <c r="AN228" s="81"/>
      <c r="AO228" s="81"/>
      <c r="AP228" s="81"/>
      <c r="AQ228" s="82"/>
      <c r="AR228" s="81"/>
      <c r="AS228" s="81"/>
      <c r="AT228" s="81"/>
      <c r="AU228" s="81"/>
      <c r="AV228" s="81"/>
      <c r="AW228" s="81"/>
      <c r="AY228" s="44"/>
      <c r="AZ228" s="45"/>
      <c r="BA228" s="44"/>
      <c r="BB228" s="44"/>
      <c r="BC228" s="37"/>
    </row>
    <row r="229" spans="1:55" x14ac:dyDescent="0.3">
      <c r="A229" s="57"/>
      <c r="B229" s="58"/>
      <c r="D229" s="78"/>
      <c r="E229" s="79"/>
      <c r="F229" s="79"/>
      <c r="G229" s="79"/>
      <c r="H229" s="79"/>
      <c r="I229" s="79"/>
      <c r="J229" s="79"/>
      <c r="K229" s="79"/>
      <c r="L229" s="79"/>
      <c r="M229" s="79"/>
      <c r="N229" s="79"/>
      <c r="O229" s="79"/>
      <c r="P229" s="79"/>
      <c r="Q229" s="79"/>
      <c r="R229" s="79"/>
      <c r="S229" s="79"/>
      <c r="T229" s="79"/>
      <c r="U229" s="79"/>
      <c r="V229" s="79"/>
      <c r="W229" s="79"/>
      <c r="X229" s="79"/>
      <c r="Y229" s="79"/>
      <c r="Z229" s="79"/>
      <c r="AA229" s="79"/>
      <c r="AB229" s="79"/>
      <c r="AC229" s="79"/>
      <c r="AD229" s="79"/>
      <c r="AE229" s="79"/>
      <c r="AF229" s="79"/>
      <c r="AG229" s="79"/>
      <c r="AH229" s="79"/>
      <c r="AI229" s="44"/>
      <c r="AK229" s="72"/>
      <c r="AL229" s="70"/>
      <c r="AM229" s="80"/>
      <c r="AN229" s="81"/>
      <c r="AO229" s="81"/>
      <c r="AP229" s="81"/>
      <c r="AQ229" s="82"/>
      <c r="AR229" s="81"/>
      <c r="AS229" s="81"/>
      <c r="AT229" s="81"/>
      <c r="AU229" s="81"/>
      <c r="AV229" s="81"/>
      <c r="AW229" s="81"/>
      <c r="AY229" s="44"/>
      <c r="AZ229" s="45"/>
      <c r="BA229" s="44"/>
      <c r="BB229" s="44"/>
      <c r="BC229" s="55"/>
    </row>
    <row r="230" spans="1:55" x14ac:dyDescent="0.3">
      <c r="A230" s="57"/>
      <c r="B230" s="58"/>
      <c r="D230" s="78"/>
      <c r="E230" s="79"/>
      <c r="F230" s="79"/>
      <c r="G230" s="79"/>
      <c r="H230" s="79"/>
      <c r="I230" s="79"/>
      <c r="J230" s="79"/>
      <c r="K230" s="79"/>
      <c r="L230" s="79"/>
      <c r="M230" s="79"/>
      <c r="N230" s="79"/>
      <c r="O230" s="79"/>
      <c r="P230" s="79"/>
      <c r="Q230" s="79"/>
      <c r="R230" s="79"/>
      <c r="S230" s="79"/>
      <c r="T230" s="79"/>
      <c r="U230" s="79"/>
      <c r="V230" s="79"/>
      <c r="W230" s="79"/>
      <c r="X230" s="79"/>
      <c r="Y230" s="79"/>
      <c r="Z230" s="79"/>
      <c r="AA230" s="79"/>
      <c r="AB230" s="79"/>
      <c r="AC230" s="79"/>
      <c r="AD230" s="79"/>
      <c r="AE230" s="79"/>
      <c r="AF230" s="79"/>
      <c r="AG230" s="79"/>
      <c r="AH230" s="79"/>
      <c r="AI230" s="44"/>
      <c r="AK230" s="74"/>
      <c r="AL230" s="70"/>
      <c r="AM230" s="80"/>
      <c r="AN230" s="81"/>
      <c r="AO230" s="81"/>
      <c r="AP230" s="81"/>
      <c r="AQ230" s="82"/>
      <c r="AR230" s="81"/>
      <c r="AS230" s="81"/>
      <c r="AT230" s="81"/>
      <c r="AU230" s="81"/>
      <c r="AV230" s="81"/>
      <c r="AW230" s="81"/>
      <c r="AY230" s="44"/>
      <c r="AZ230" s="45"/>
      <c r="BA230" s="44"/>
      <c r="BB230" s="44"/>
      <c r="BC230" s="55"/>
    </row>
    <row r="231" spans="1:55" x14ac:dyDescent="0.3">
      <c r="A231" s="57"/>
      <c r="B231" s="58"/>
      <c r="D231" s="78"/>
      <c r="E231" s="79"/>
      <c r="F231" s="79"/>
      <c r="G231" s="79"/>
      <c r="H231" s="79"/>
      <c r="I231" s="79"/>
      <c r="J231" s="79"/>
      <c r="K231" s="79"/>
      <c r="L231" s="79"/>
      <c r="M231" s="79"/>
      <c r="N231" s="79"/>
      <c r="O231" s="79"/>
      <c r="P231" s="79"/>
      <c r="Q231" s="79"/>
      <c r="R231" s="79"/>
      <c r="S231" s="79"/>
      <c r="T231" s="79"/>
      <c r="U231" s="79"/>
      <c r="V231" s="79"/>
      <c r="W231" s="79"/>
      <c r="X231" s="79"/>
      <c r="Y231" s="79"/>
      <c r="Z231" s="79"/>
      <c r="AA231" s="79"/>
      <c r="AB231" s="79"/>
      <c r="AC231" s="79"/>
      <c r="AD231" s="79"/>
      <c r="AE231" s="79"/>
      <c r="AF231" s="79"/>
      <c r="AG231" s="79"/>
      <c r="AH231" s="79"/>
      <c r="AI231" s="44"/>
      <c r="AK231" s="74"/>
      <c r="AL231" s="70"/>
      <c r="AM231" s="80"/>
      <c r="AN231" s="81"/>
      <c r="AO231" s="81"/>
      <c r="AP231" s="81"/>
      <c r="AQ231" s="82"/>
      <c r="AR231" s="81"/>
      <c r="AS231" s="81"/>
      <c r="AT231" s="81"/>
      <c r="AU231" s="81"/>
      <c r="AV231" s="81"/>
      <c r="AW231" s="81"/>
      <c r="AY231" s="37"/>
      <c r="AZ231" s="37"/>
      <c r="BA231" s="37"/>
      <c r="BB231" s="37"/>
      <c r="BC231" s="55"/>
    </row>
    <row r="232" spans="1:55" x14ac:dyDescent="0.3">
      <c r="A232" s="57"/>
      <c r="B232" s="58"/>
      <c r="D232" s="78"/>
      <c r="E232" s="79"/>
      <c r="F232" s="79"/>
      <c r="G232" s="79"/>
      <c r="H232" s="79"/>
      <c r="I232" s="79"/>
      <c r="J232" s="79"/>
      <c r="K232" s="79"/>
      <c r="L232" s="79"/>
      <c r="M232" s="79"/>
      <c r="N232" s="79"/>
      <c r="O232" s="79"/>
      <c r="P232" s="79"/>
      <c r="Q232" s="79"/>
      <c r="R232" s="79"/>
      <c r="S232" s="79"/>
      <c r="T232" s="79"/>
      <c r="U232" s="79"/>
      <c r="V232" s="79"/>
      <c r="W232" s="79"/>
      <c r="X232" s="79"/>
      <c r="Y232" s="79"/>
      <c r="Z232" s="79"/>
      <c r="AA232" s="79"/>
      <c r="AB232" s="79"/>
      <c r="AC232" s="79"/>
      <c r="AD232" s="79"/>
      <c r="AE232" s="79"/>
      <c r="AF232" s="79"/>
      <c r="AG232" s="79"/>
      <c r="AH232" s="79"/>
      <c r="AI232" s="44"/>
      <c r="AK232" s="75"/>
      <c r="AL232" s="70"/>
      <c r="AM232" s="80"/>
      <c r="AN232" s="81"/>
      <c r="AO232" s="81"/>
      <c r="AP232" s="81"/>
      <c r="AQ232" s="82"/>
      <c r="AR232" s="81"/>
      <c r="AS232" s="81"/>
      <c r="AT232" s="81"/>
      <c r="AU232" s="81"/>
      <c r="AV232" s="81"/>
      <c r="AW232" s="81"/>
      <c r="AY232" s="37"/>
      <c r="AZ232" s="37"/>
      <c r="BA232" s="37"/>
      <c r="BB232" s="37"/>
      <c r="BC232" s="37"/>
    </row>
    <row r="233" spans="1:55" x14ac:dyDescent="0.3">
      <c r="A233" s="57"/>
      <c r="B233" s="58"/>
      <c r="D233" s="78"/>
      <c r="E233" s="79"/>
      <c r="F233" s="79"/>
      <c r="G233" s="79"/>
      <c r="H233" s="79"/>
      <c r="I233" s="79"/>
      <c r="J233" s="79"/>
      <c r="K233" s="79"/>
      <c r="L233" s="79"/>
      <c r="M233" s="79"/>
      <c r="N233" s="79"/>
      <c r="O233" s="79"/>
      <c r="P233" s="79"/>
      <c r="Q233" s="79"/>
      <c r="R233" s="79"/>
      <c r="S233" s="79"/>
      <c r="T233" s="79"/>
      <c r="U233" s="79"/>
      <c r="V233" s="79"/>
      <c r="W233" s="79"/>
      <c r="X233" s="79"/>
      <c r="Y233" s="79"/>
      <c r="Z233" s="79"/>
      <c r="AA233" s="79"/>
      <c r="AB233" s="79"/>
      <c r="AC233" s="79"/>
      <c r="AD233" s="79"/>
      <c r="AE233" s="79"/>
      <c r="AF233" s="79"/>
      <c r="AG233" s="79"/>
      <c r="AH233" s="79"/>
      <c r="AI233" s="44"/>
      <c r="AK233" s="75"/>
      <c r="AL233" s="70"/>
      <c r="AM233" s="80"/>
      <c r="AN233" s="81"/>
      <c r="AO233" s="81"/>
      <c r="AP233" s="81"/>
      <c r="AQ233" s="82"/>
      <c r="AR233" s="81"/>
      <c r="AS233" s="81"/>
      <c r="AT233" s="81"/>
      <c r="AU233" s="81"/>
      <c r="AV233" s="81"/>
      <c r="AW233" s="81"/>
      <c r="AY233" s="44"/>
      <c r="AZ233" s="45"/>
      <c r="BA233" s="44"/>
      <c r="BB233" s="44"/>
      <c r="BC233" s="37"/>
    </row>
    <row r="234" spans="1:55" x14ac:dyDescent="0.3">
      <c r="A234" s="57"/>
      <c r="B234" s="58"/>
      <c r="D234" s="78"/>
      <c r="E234" s="79"/>
      <c r="F234" s="79"/>
      <c r="G234" s="79"/>
      <c r="H234" s="79"/>
      <c r="I234" s="79"/>
      <c r="J234" s="79"/>
      <c r="K234" s="79"/>
      <c r="L234" s="79"/>
      <c r="M234" s="79"/>
      <c r="N234" s="79"/>
      <c r="O234" s="79"/>
      <c r="P234" s="79"/>
      <c r="Q234" s="79"/>
      <c r="R234" s="79"/>
      <c r="S234" s="79"/>
      <c r="T234" s="79"/>
      <c r="U234" s="79"/>
      <c r="V234" s="79"/>
      <c r="W234" s="79"/>
      <c r="X234" s="79"/>
      <c r="Y234" s="79"/>
      <c r="Z234" s="79"/>
      <c r="AA234" s="79"/>
      <c r="AB234" s="79"/>
      <c r="AC234" s="79"/>
      <c r="AD234" s="79"/>
      <c r="AE234" s="79"/>
      <c r="AF234" s="79"/>
      <c r="AG234" s="79"/>
      <c r="AH234" s="79"/>
      <c r="AI234" s="44"/>
      <c r="AK234" s="69"/>
      <c r="AL234" s="70"/>
      <c r="AM234" s="80"/>
      <c r="AN234" s="81"/>
      <c r="AO234" s="81"/>
      <c r="AP234" s="81"/>
      <c r="AQ234" s="82"/>
      <c r="AR234" s="81"/>
      <c r="AS234" s="81"/>
      <c r="AT234" s="81"/>
      <c r="AU234" s="81"/>
      <c r="AV234" s="81"/>
      <c r="AW234" s="81"/>
      <c r="AY234" s="44"/>
      <c r="AZ234" s="45"/>
      <c r="BA234" s="44"/>
      <c r="BB234" s="44"/>
      <c r="BC234" s="55"/>
    </row>
    <row r="235" spans="1:55" x14ac:dyDescent="0.3">
      <c r="A235" s="57"/>
      <c r="B235" s="58"/>
      <c r="D235" s="78"/>
      <c r="E235" s="79"/>
      <c r="F235" s="79"/>
      <c r="G235" s="79"/>
      <c r="H235" s="79"/>
      <c r="I235" s="79"/>
      <c r="J235" s="79"/>
      <c r="K235" s="79"/>
      <c r="L235" s="79"/>
      <c r="M235" s="79"/>
      <c r="N235" s="79"/>
      <c r="O235" s="79"/>
      <c r="P235" s="79"/>
      <c r="Q235" s="79"/>
      <c r="R235" s="79"/>
      <c r="S235" s="79"/>
      <c r="T235" s="79"/>
      <c r="U235" s="79"/>
      <c r="V235" s="79"/>
      <c r="W235" s="79"/>
      <c r="X235" s="79"/>
      <c r="Y235" s="79"/>
      <c r="Z235" s="79"/>
      <c r="AA235" s="79"/>
      <c r="AB235" s="79"/>
      <c r="AC235" s="79"/>
      <c r="AD235" s="79"/>
      <c r="AE235" s="79"/>
      <c r="AF235" s="79"/>
      <c r="AG235" s="79"/>
      <c r="AH235" s="79"/>
      <c r="AI235" s="44"/>
      <c r="AK235" s="75"/>
      <c r="AL235" s="70"/>
      <c r="AM235" s="80"/>
      <c r="AN235" s="81"/>
      <c r="AO235" s="81"/>
      <c r="AP235" s="81"/>
      <c r="AQ235" s="82"/>
      <c r="AR235" s="81"/>
      <c r="AS235" s="81"/>
      <c r="AT235" s="81"/>
      <c r="AU235" s="81"/>
      <c r="AV235" s="81"/>
      <c r="AW235" s="81"/>
      <c r="AY235" s="44"/>
      <c r="AZ235" s="45"/>
      <c r="BA235" s="44"/>
      <c r="BB235" s="44"/>
      <c r="BC235" s="55"/>
    </row>
    <row r="236" spans="1:55" x14ac:dyDescent="0.3">
      <c r="A236" s="57"/>
      <c r="B236" s="58"/>
      <c r="D236" s="78"/>
      <c r="E236" s="79"/>
      <c r="F236" s="79"/>
      <c r="G236" s="79"/>
      <c r="H236" s="79"/>
      <c r="I236" s="79"/>
      <c r="J236" s="79"/>
      <c r="K236" s="79"/>
      <c r="L236" s="79"/>
      <c r="M236" s="79"/>
      <c r="N236" s="79"/>
      <c r="O236" s="79"/>
      <c r="P236" s="79"/>
      <c r="Q236" s="79"/>
      <c r="R236" s="79"/>
      <c r="S236" s="79"/>
      <c r="T236" s="79"/>
      <c r="U236" s="79"/>
      <c r="V236" s="79"/>
      <c r="W236" s="79"/>
      <c r="X236" s="79"/>
      <c r="Y236" s="79"/>
      <c r="Z236" s="79"/>
      <c r="AA236" s="79"/>
      <c r="AB236" s="79"/>
      <c r="AC236" s="79"/>
      <c r="AD236" s="79"/>
      <c r="AE236" s="79"/>
      <c r="AF236" s="79"/>
      <c r="AG236" s="79"/>
      <c r="AH236" s="79"/>
      <c r="AI236" s="44"/>
      <c r="AK236" s="69"/>
      <c r="AL236" s="70"/>
      <c r="AM236" s="80"/>
      <c r="AN236" s="81"/>
      <c r="AO236" s="81"/>
      <c r="AP236" s="81"/>
      <c r="AQ236" s="82"/>
      <c r="AR236" s="81"/>
      <c r="AS236" s="81"/>
      <c r="AT236" s="81"/>
      <c r="AU236" s="81"/>
      <c r="AV236" s="81"/>
      <c r="AW236" s="81"/>
      <c r="AY236" s="44"/>
      <c r="AZ236" s="45"/>
      <c r="BA236" s="44"/>
      <c r="BB236" s="44"/>
      <c r="BC236" s="55"/>
    </row>
    <row r="237" spans="1:55" x14ac:dyDescent="0.3">
      <c r="A237" s="57"/>
      <c r="B237" s="58"/>
      <c r="D237" s="78"/>
      <c r="E237" s="79"/>
      <c r="F237" s="79"/>
      <c r="G237" s="79"/>
      <c r="H237" s="79"/>
      <c r="I237" s="79"/>
      <c r="J237" s="79"/>
      <c r="K237" s="79"/>
      <c r="L237" s="79"/>
      <c r="M237" s="79"/>
      <c r="N237" s="79"/>
      <c r="O237" s="79"/>
      <c r="P237" s="79"/>
      <c r="Q237" s="79"/>
      <c r="R237" s="79"/>
      <c r="S237" s="79"/>
      <c r="T237" s="79"/>
      <c r="U237" s="79"/>
      <c r="V237" s="79"/>
      <c r="W237" s="79"/>
      <c r="X237" s="79"/>
      <c r="Y237" s="79"/>
      <c r="Z237" s="79"/>
      <c r="AA237" s="79"/>
      <c r="AB237" s="79"/>
      <c r="AC237" s="79"/>
      <c r="AD237" s="79"/>
      <c r="AE237" s="79"/>
      <c r="AF237" s="79"/>
      <c r="AG237" s="79"/>
      <c r="AH237" s="79"/>
      <c r="AI237" s="44"/>
      <c r="AK237" s="69"/>
      <c r="AL237" s="70"/>
      <c r="AM237" s="80"/>
      <c r="AN237" s="13"/>
      <c r="AO237" s="13"/>
      <c r="AP237" s="13"/>
      <c r="AQ237" s="56"/>
      <c r="AR237" s="13"/>
      <c r="AS237" s="13"/>
      <c r="AT237" s="13"/>
      <c r="AU237" s="13"/>
      <c r="AV237" s="13"/>
      <c r="AW237" s="13"/>
      <c r="AY237" s="44"/>
      <c r="AZ237" s="45"/>
      <c r="BA237" s="44"/>
      <c r="BB237" s="44"/>
      <c r="BC237" s="55"/>
    </row>
    <row r="238" spans="1:55" x14ac:dyDescent="0.3">
      <c r="A238" s="57"/>
      <c r="B238" s="58"/>
      <c r="D238" s="78"/>
      <c r="E238" s="79"/>
      <c r="F238" s="79"/>
      <c r="G238" s="79"/>
      <c r="H238" s="79"/>
      <c r="I238" s="79"/>
      <c r="J238" s="79"/>
      <c r="K238" s="79"/>
      <c r="L238" s="79"/>
      <c r="M238" s="79"/>
      <c r="N238" s="79"/>
      <c r="O238" s="79"/>
      <c r="P238" s="79"/>
      <c r="Q238" s="79"/>
      <c r="R238" s="79"/>
      <c r="S238" s="79"/>
      <c r="T238" s="79"/>
      <c r="U238" s="79"/>
      <c r="V238" s="79"/>
      <c r="W238" s="79"/>
      <c r="X238" s="79"/>
      <c r="Y238" s="79"/>
      <c r="Z238" s="79"/>
      <c r="AA238" s="79"/>
      <c r="AB238" s="79"/>
      <c r="AC238" s="79"/>
      <c r="AD238" s="79"/>
      <c r="AE238" s="79"/>
      <c r="AF238" s="79"/>
      <c r="AG238" s="79"/>
      <c r="AH238" s="79"/>
      <c r="AI238" s="44"/>
      <c r="AK238" s="72"/>
      <c r="AL238" s="70"/>
      <c r="AM238" s="80"/>
      <c r="AN238" s="81"/>
      <c r="AO238" s="81"/>
      <c r="AP238" s="81"/>
      <c r="AQ238" s="82"/>
      <c r="AR238" s="81"/>
      <c r="AS238" s="81"/>
      <c r="AT238" s="81"/>
      <c r="AU238" s="81"/>
      <c r="AV238" s="81"/>
      <c r="AW238" s="81"/>
      <c r="AY238" s="44"/>
      <c r="AZ238" s="45"/>
      <c r="BA238" s="44"/>
      <c r="BB238" s="44"/>
      <c r="BC238" s="55"/>
    </row>
    <row r="239" spans="1:55" x14ac:dyDescent="0.3">
      <c r="A239" s="57"/>
      <c r="B239" s="58"/>
      <c r="D239" s="78"/>
      <c r="E239" s="79"/>
      <c r="F239" s="79"/>
      <c r="G239" s="79"/>
      <c r="H239" s="79"/>
      <c r="I239" s="79"/>
      <c r="J239" s="79"/>
      <c r="K239" s="79"/>
      <c r="L239" s="79"/>
      <c r="M239" s="79"/>
      <c r="N239" s="79"/>
      <c r="O239" s="79"/>
      <c r="P239" s="79"/>
      <c r="Q239" s="79"/>
      <c r="R239" s="79"/>
      <c r="S239" s="79"/>
      <c r="T239" s="79"/>
      <c r="U239" s="79"/>
      <c r="V239" s="79"/>
      <c r="W239" s="79"/>
      <c r="X239" s="79"/>
      <c r="Y239" s="79"/>
      <c r="Z239" s="79"/>
      <c r="AA239" s="79"/>
      <c r="AB239" s="79"/>
      <c r="AC239" s="79"/>
      <c r="AD239" s="79"/>
      <c r="AE239" s="79"/>
      <c r="AF239" s="79"/>
      <c r="AG239" s="79"/>
      <c r="AH239" s="79"/>
      <c r="AI239" s="44"/>
      <c r="AK239" s="72"/>
      <c r="AL239" s="70"/>
      <c r="AM239" s="80"/>
      <c r="AN239" s="81"/>
      <c r="AO239" s="81"/>
      <c r="AP239" s="81"/>
      <c r="AQ239" s="82"/>
      <c r="AR239" s="81"/>
      <c r="AS239" s="81"/>
      <c r="AT239" s="81"/>
      <c r="AU239" s="81"/>
      <c r="AV239" s="81"/>
      <c r="AW239" s="81"/>
      <c r="AY239" s="44"/>
      <c r="AZ239" s="45"/>
      <c r="BA239" s="44"/>
      <c r="BB239" s="44"/>
      <c r="BC239" s="55"/>
    </row>
    <row r="240" spans="1:55" x14ac:dyDescent="0.3">
      <c r="A240" s="57"/>
      <c r="B240" s="61"/>
      <c r="D240" s="78"/>
      <c r="E240" s="79"/>
      <c r="F240" s="79"/>
      <c r="G240" s="79"/>
      <c r="H240" s="79"/>
      <c r="I240" s="79"/>
      <c r="J240" s="79"/>
      <c r="K240" s="79"/>
      <c r="L240" s="79"/>
      <c r="M240" s="79"/>
      <c r="N240" s="79"/>
      <c r="O240" s="79"/>
      <c r="P240" s="79"/>
      <c r="Q240" s="79"/>
      <c r="R240" s="79"/>
      <c r="S240" s="79"/>
      <c r="T240" s="79"/>
      <c r="U240" s="79"/>
      <c r="V240" s="79"/>
      <c r="W240" s="79"/>
      <c r="X240" s="79"/>
      <c r="Y240" s="79"/>
      <c r="Z240" s="79"/>
      <c r="AA240" s="79"/>
      <c r="AB240" s="79"/>
      <c r="AC240" s="79"/>
      <c r="AD240" s="79"/>
      <c r="AE240" s="79"/>
      <c r="AF240" s="79"/>
      <c r="AG240" s="79"/>
      <c r="AH240" s="79"/>
      <c r="AI240" s="44"/>
      <c r="AK240" s="69"/>
      <c r="AL240" s="73"/>
      <c r="AM240" s="80"/>
      <c r="AN240" s="81"/>
      <c r="AO240" s="81"/>
      <c r="AP240" s="81"/>
      <c r="AQ240" s="82"/>
      <c r="AR240" s="81"/>
      <c r="AS240" s="81"/>
      <c r="AT240" s="81"/>
      <c r="AU240" s="81"/>
      <c r="AV240" s="81"/>
      <c r="AW240" s="81"/>
      <c r="AY240" s="44"/>
      <c r="AZ240" s="45"/>
      <c r="BA240" s="44"/>
      <c r="BB240" s="44"/>
      <c r="BC240" s="55"/>
    </row>
    <row r="241" spans="1:55" x14ac:dyDescent="0.3">
      <c r="A241" s="57"/>
      <c r="B241" s="58"/>
      <c r="D241" s="78"/>
      <c r="E241" s="79"/>
      <c r="F241" s="79"/>
      <c r="G241" s="79"/>
      <c r="H241" s="79"/>
      <c r="I241" s="79"/>
      <c r="J241" s="79"/>
      <c r="K241" s="79"/>
      <c r="L241" s="79"/>
      <c r="M241" s="79"/>
      <c r="N241" s="79"/>
      <c r="O241" s="79"/>
      <c r="P241" s="79"/>
      <c r="Q241" s="79"/>
      <c r="R241" s="79"/>
      <c r="S241" s="79"/>
      <c r="T241" s="79"/>
      <c r="U241" s="79"/>
      <c r="V241" s="79"/>
      <c r="W241" s="79"/>
      <c r="X241" s="79"/>
      <c r="Y241" s="79"/>
      <c r="Z241" s="79"/>
      <c r="AA241" s="79"/>
      <c r="AB241" s="79"/>
      <c r="AC241" s="79"/>
      <c r="AD241" s="79"/>
      <c r="AE241" s="79"/>
      <c r="AF241" s="79"/>
      <c r="AG241" s="79"/>
      <c r="AH241" s="79"/>
      <c r="AI241" s="44"/>
      <c r="AK241" s="69"/>
      <c r="AL241" s="70"/>
      <c r="AM241" s="80"/>
      <c r="AN241" s="81"/>
      <c r="AO241" s="81"/>
      <c r="AP241" s="81"/>
      <c r="AQ241" s="82"/>
      <c r="AR241" s="81"/>
      <c r="AS241" s="81"/>
      <c r="AT241" s="81"/>
      <c r="AU241" s="81"/>
      <c r="AV241" s="81"/>
      <c r="AW241" s="81"/>
      <c r="AY241" s="44"/>
      <c r="AZ241" s="45"/>
      <c r="BA241" s="44"/>
      <c r="BB241" s="44"/>
      <c r="BC241" s="55"/>
    </row>
    <row r="242" spans="1:55" x14ac:dyDescent="0.3">
      <c r="A242" s="57"/>
      <c r="B242" s="58"/>
      <c r="D242" s="78"/>
      <c r="E242" s="79"/>
      <c r="F242" s="79"/>
      <c r="G242" s="79"/>
      <c r="H242" s="79"/>
      <c r="I242" s="79"/>
      <c r="J242" s="79"/>
      <c r="K242" s="79"/>
      <c r="L242" s="79"/>
      <c r="M242" s="79"/>
      <c r="N242" s="79"/>
      <c r="O242" s="79"/>
      <c r="P242" s="79"/>
      <c r="Q242" s="79"/>
      <c r="R242" s="79"/>
      <c r="S242" s="79"/>
      <c r="T242" s="79"/>
      <c r="U242" s="79"/>
      <c r="V242" s="79"/>
      <c r="W242" s="79"/>
      <c r="X242" s="79"/>
      <c r="Y242" s="79"/>
      <c r="Z242" s="79"/>
      <c r="AA242" s="79"/>
      <c r="AB242" s="79"/>
      <c r="AC242" s="79"/>
      <c r="AD242" s="79"/>
      <c r="AE242" s="79"/>
      <c r="AF242" s="79"/>
      <c r="AG242" s="79"/>
      <c r="AH242" s="79"/>
      <c r="AI242" s="44"/>
      <c r="AK242" s="69"/>
      <c r="AL242" s="70"/>
      <c r="AM242" s="80"/>
      <c r="AN242" s="81"/>
      <c r="AO242" s="81"/>
      <c r="AP242" s="81"/>
      <c r="AQ242" s="82"/>
      <c r="AR242" s="81"/>
      <c r="AS242" s="81"/>
      <c r="AT242" s="81"/>
      <c r="AU242" s="81"/>
      <c r="AV242" s="81"/>
      <c r="AW242" s="81"/>
      <c r="AY242" s="44"/>
      <c r="AZ242" s="45"/>
      <c r="BA242" s="44"/>
      <c r="BB242" s="44"/>
      <c r="BC242" s="55"/>
    </row>
    <row r="243" spans="1:55" x14ac:dyDescent="0.3">
      <c r="A243" s="57"/>
      <c r="B243" s="58"/>
      <c r="D243" s="78"/>
      <c r="E243" s="79"/>
      <c r="F243" s="79"/>
      <c r="G243" s="79"/>
      <c r="H243" s="79"/>
      <c r="I243" s="79"/>
      <c r="J243" s="79"/>
      <c r="K243" s="79"/>
      <c r="L243" s="79"/>
      <c r="M243" s="79"/>
      <c r="N243" s="79"/>
      <c r="O243" s="79"/>
      <c r="P243" s="79"/>
      <c r="Q243" s="79"/>
      <c r="R243" s="79"/>
      <c r="S243" s="79"/>
      <c r="T243" s="79"/>
      <c r="U243" s="79"/>
      <c r="V243" s="79"/>
      <c r="W243" s="79"/>
      <c r="X243" s="79"/>
      <c r="Y243" s="79"/>
      <c r="Z243" s="79"/>
      <c r="AA243" s="79"/>
      <c r="AB243" s="79"/>
      <c r="AC243" s="79"/>
      <c r="AD243" s="79"/>
      <c r="AE243" s="79"/>
      <c r="AF243" s="79"/>
      <c r="AG243" s="79"/>
      <c r="AH243" s="79"/>
      <c r="AI243" s="44"/>
      <c r="AK243" s="69"/>
      <c r="AL243" s="70"/>
      <c r="AM243" s="80"/>
      <c r="AN243" s="81"/>
      <c r="AO243" s="81"/>
      <c r="AP243" s="81"/>
      <c r="AQ243" s="82"/>
      <c r="AR243" s="81"/>
      <c r="AS243" s="81"/>
      <c r="AT243" s="81"/>
      <c r="AU243" s="81"/>
      <c r="AV243" s="81"/>
      <c r="AW243" s="81"/>
      <c r="AY243" s="44"/>
      <c r="AZ243" s="45"/>
      <c r="BA243" s="44"/>
      <c r="BB243" s="44"/>
      <c r="BC243" s="55"/>
    </row>
    <row r="244" spans="1:55" x14ac:dyDescent="0.3">
      <c r="A244" s="57"/>
      <c r="B244" s="58"/>
      <c r="D244" s="78"/>
      <c r="E244" s="79"/>
      <c r="F244" s="79"/>
      <c r="G244" s="79"/>
      <c r="H244" s="79"/>
      <c r="I244" s="79"/>
      <c r="J244" s="79"/>
      <c r="K244" s="79"/>
      <c r="L244" s="79"/>
      <c r="M244" s="79"/>
      <c r="N244" s="79"/>
      <c r="O244" s="79"/>
      <c r="P244" s="79"/>
      <c r="Q244" s="79"/>
      <c r="R244" s="79"/>
      <c r="S244" s="79"/>
      <c r="T244" s="79"/>
      <c r="U244" s="79"/>
      <c r="V244" s="79"/>
      <c r="W244" s="79"/>
      <c r="X244" s="79"/>
      <c r="Y244" s="79"/>
      <c r="Z244" s="79"/>
      <c r="AA244" s="79"/>
      <c r="AB244" s="79"/>
      <c r="AC244" s="79"/>
      <c r="AD244" s="79"/>
      <c r="AE244" s="79"/>
      <c r="AF244" s="79"/>
      <c r="AG244" s="79"/>
      <c r="AH244" s="79"/>
      <c r="AI244" s="44"/>
      <c r="AK244" s="69"/>
      <c r="AL244" s="70"/>
      <c r="AM244" s="80"/>
      <c r="AN244" s="81"/>
      <c r="AO244" s="81"/>
      <c r="AP244" s="81"/>
      <c r="AQ244" s="82"/>
      <c r="AR244" s="81"/>
      <c r="AS244" s="81"/>
      <c r="AT244" s="81"/>
      <c r="AU244" s="81"/>
      <c r="AV244" s="81"/>
      <c r="AW244" s="81"/>
      <c r="AY244" s="44"/>
      <c r="AZ244" s="45"/>
      <c r="BA244" s="44"/>
      <c r="BB244" s="44"/>
      <c r="BC244" s="55"/>
    </row>
    <row r="245" spans="1:55" x14ac:dyDescent="0.3">
      <c r="A245" s="57"/>
      <c r="B245" s="58"/>
      <c r="D245" s="78"/>
      <c r="E245" s="79"/>
      <c r="F245" s="79"/>
      <c r="G245" s="79"/>
      <c r="H245" s="79"/>
      <c r="I245" s="79"/>
      <c r="J245" s="79"/>
      <c r="K245" s="79"/>
      <c r="L245" s="79"/>
      <c r="M245" s="79"/>
      <c r="N245" s="79"/>
      <c r="O245" s="79"/>
      <c r="P245" s="79"/>
      <c r="Q245" s="79"/>
      <c r="R245" s="79"/>
      <c r="S245" s="79"/>
      <c r="T245" s="79"/>
      <c r="U245" s="79"/>
      <c r="V245" s="79"/>
      <c r="W245" s="79"/>
      <c r="X245" s="79"/>
      <c r="Y245" s="79"/>
      <c r="Z245" s="79"/>
      <c r="AA245" s="79"/>
      <c r="AB245" s="79"/>
      <c r="AC245" s="79"/>
      <c r="AD245" s="79"/>
      <c r="AE245" s="79"/>
      <c r="AF245" s="79"/>
      <c r="AG245" s="79"/>
      <c r="AH245" s="79"/>
      <c r="AI245" s="44"/>
      <c r="AK245" s="75"/>
      <c r="AL245" s="73"/>
      <c r="AM245" s="80"/>
      <c r="AN245" s="81"/>
      <c r="AO245" s="81"/>
      <c r="AP245" s="81"/>
      <c r="AQ245" s="82"/>
      <c r="AR245" s="81"/>
      <c r="AS245" s="81"/>
      <c r="AT245" s="81"/>
      <c r="AU245" s="81"/>
      <c r="AV245" s="81"/>
      <c r="AW245" s="81"/>
      <c r="AY245" s="44"/>
      <c r="AZ245" s="45"/>
      <c r="BA245" s="44"/>
      <c r="BB245" s="44"/>
      <c r="BC245" s="55"/>
    </row>
    <row r="246" spans="1:55" x14ac:dyDescent="0.3">
      <c r="A246" s="57"/>
      <c r="B246" s="58"/>
      <c r="D246" s="78"/>
      <c r="E246" s="79"/>
      <c r="F246" s="79"/>
      <c r="G246" s="79"/>
      <c r="H246" s="79"/>
      <c r="I246" s="79"/>
      <c r="J246" s="79"/>
      <c r="K246" s="79"/>
      <c r="L246" s="79"/>
      <c r="M246" s="79"/>
      <c r="N246" s="79"/>
      <c r="O246" s="79"/>
      <c r="P246" s="79"/>
      <c r="Q246" s="79"/>
      <c r="R246" s="79"/>
      <c r="S246" s="79"/>
      <c r="T246" s="79"/>
      <c r="U246" s="79"/>
      <c r="V246" s="79"/>
      <c r="W246" s="79"/>
      <c r="X246" s="79"/>
      <c r="Y246" s="79"/>
      <c r="Z246" s="79"/>
      <c r="AA246" s="79"/>
      <c r="AB246" s="79"/>
      <c r="AC246" s="79"/>
      <c r="AD246" s="79"/>
      <c r="AE246" s="79"/>
      <c r="AF246" s="79"/>
      <c r="AG246" s="79"/>
      <c r="AH246" s="79"/>
      <c r="AI246" s="44"/>
      <c r="AK246" s="75"/>
      <c r="AL246" s="73"/>
      <c r="AM246" s="80"/>
      <c r="AN246" s="81"/>
      <c r="AO246" s="81"/>
      <c r="AP246" s="81"/>
      <c r="AQ246" s="82"/>
      <c r="AR246" s="81"/>
      <c r="AS246" s="81"/>
      <c r="AT246" s="81"/>
      <c r="AU246" s="81"/>
      <c r="AV246" s="81"/>
      <c r="AW246" s="81"/>
      <c r="AY246" s="37"/>
      <c r="AZ246" s="37"/>
      <c r="BA246" s="37"/>
      <c r="BB246" s="37"/>
      <c r="BC246" s="55"/>
    </row>
    <row r="247" spans="1:55" x14ac:dyDescent="0.3">
      <c r="A247" s="57"/>
      <c r="B247" s="58"/>
      <c r="D247" s="78"/>
      <c r="E247" s="79"/>
      <c r="F247" s="79"/>
      <c r="G247" s="79"/>
      <c r="H247" s="79"/>
      <c r="I247" s="79"/>
      <c r="J247" s="79"/>
      <c r="K247" s="79"/>
      <c r="L247" s="79"/>
      <c r="M247" s="79"/>
      <c r="N247" s="79"/>
      <c r="O247" s="79"/>
      <c r="P247" s="79"/>
      <c r="Q247" s="79"/>
      <c r="R247" s="79"/>
      <c r="S247" s="79"/>
      <c r="T247" s="79"/>
      <c r="U247" s="79"/>
      <c r="V247" s="79"/>
      <c r="W247" s="79"/>
      <c r="X247" s="79"/>
      <c r="Y247" s="79"/>
      <c r="Z247" s="79"/>
      <c r="AA247" s="79"/>
      <c r="AB247" s="79"/>
      <c r="AC247" s="79"/>
      <c r="AD247" s="79"/>
      <c r="AE247" s="79"/>
      <c r="AF247" s="79"/>
      <c r="AG247" s="79"/>
      <c r="AH247" s="79"/>
      <c r="AI247" s="44"/>
      <c r="AK247" s="69"/>
      <c r="AL247" s="70"/>
      <c r="AM247" s="80"/>
      <c r="AN247" s="81"/>
      <c r="AO247" s="81"/>
      <c r="AP247" s="81"/>
      <c r="AQ247" s="82"/>
      <c r="AR247" s="81"/>
      <c r="AS247" s="81"/>
      <c r="AT247" s="81"/>
      <c r="AU247" s="81"/>
      <c r="AV247" s="81"/>
      <c r="AW247" s="81"/>
      <c r="AY247" s="37"/>
      <c r="AZ247" s="37"/>
      <c r="BA247" s="37"/>
      <c r="BB247" s="37"/>
      <c r="BC247" s="37"/>
    </row>
    <row r="248" spans="1:55" x14ac:dyDescent="0.3">
      <c r="A248" s="57"/>
      <c r="B248" s="58"/>
      <c r="D248" s="78"/>
      <c r="E248" s="79"/>
      <c r="F248" s="79"/>
      <c r="G248" s="79"/>
      <c r="H248" s="79"/>
      <c r="I248" s="79"/>
      <c r="J248" s="79"/>
      <c r="K248" s="79"/>
      <c r="L248" s="79"/>
      <c r="M248" s="79"/>
      <c r="N248" s="79"/>
      <c r="O248" s="79"/>
      <c r="P248" s="79"/>
      <c r="Q248" s="79"/>
      <c r="R248" s="79"/>
      <c r="S248" s="79"/>
      <c r="T248" s="79"/>
      <c r="U248" s="79"/>
      <c r="V248" s="79"/>
      <c r="W248" s="79"/>
      <c r="X248" s="79"/>
      <c r="Y248" s="79"/>
      <c r="Z248" s="79"/>
      <c r="AA248" s="79"/>
      <c r="AB248" s="79"/>
      <c r="AC248" s="79"/>
      <c r="AD248" s="79"/>
      <c r="AE248" s="79"/>
      <c r="AF248" s="79"/>
      <c r="AG248" s="79"/>
      <c r="AH248" s="79"/>
      <c r="AI248" s="44"/>
      <c r="AK248" s="69"/>
      <c r="AL248" s="70"/>
      <c r="AM248" s="80"/>
      <c r="AN248" s="81"/>
      <c r="AO248" s="81"/>
      <c r="AP248" s="81"/>
      <c r="AQ248" s="82"/>
      <c r="AR248" s="81"/>
      <c r="AS248" s="81"/>
      <c r="AT248" s="81"/>
      <c r="AU248" s="81"/>
      <c r="AV248" s="81"/>
      <c r="AW248" s="81"/>
      <c r="AY248" s="37"/>
      <c r="AZ248" s="37"/>
      <c r="BA248" s="37"/>
      <c r="BB248" s="37"/>
      <c r="BC248" s="37"/>
    </row>
    <row r="249" spans="1:55" x14ac:dyDescent="0.3">
      <c r="A249" s="57"/>
      <c r="B249" s="58"/>
      <c r="D249" s="78"/>
      <c r="E249" s="79"/>
      <c r="F249" s="79"/>
      <c r="G249" s="79"/>
      <c r="H249" s="79"/>
      <c r="I249" s="79"/>
      <c r="J249" s="79"/>
      <c r="K249" s="79"/>
      <c r="L249" s="79"/>
      <c r="M249" s="79"/>
      <c r="N249" s="79"/>
      <c r="O249" s="79"/>
      <c r="P249" s="79"/>
      <c r="Q249" s="79"/>
      <c r="R249" s="79"/>
      <c r="S249" s="79"/>
      <c r="T249" s="79"/>
      <c r="U249" s="79"/>
      <c r="V249" s="79"/>
      <c r="W249" s="79"/>
      <c r="X249" s="79"/>
      <c r="Y249" s="79"/>
      <c r="Z249" s="79"/>
      <c r="AA249" s="79"/>
      <c r="AB249" s="79"/>
      <c r="AC249" s="79"/>
      <c r="AD249" s="79"/>
      <c r="AE249" s="79"/>
      <c r="AF249" s="79"/>
      <c r="AG249" s="79"/>
      <c r="AH249" s="79"/>
      <c r="AI249" s="44"/>
      <c r="AK249" s="69"/>
      <c r="AL249" s="70"/>
      <c r="AM249" s="80"/>
      <c r="AN249" s="81"/>
      <c r="AO249" s="81"/>
      <c r="AP249" s="81"/>
      <c r="AQ249" s="82"/>
      <c r="AR249" s="81"/>
      <c r="AS249" s="81"/>
      <c r="AT249" s="81"/>
      <c r="AU249" s="81"/>
      <c r="AV249" s="81"/>
      <c r="AW249" s="81"/>
      <c r="AY249" s="37"/>
      <c r="AZ249" s="37"/>
      <c r="BA249" s="37"/>
      <c r="BB249" s="37"/>
      <c r="BC249" s="37"/>
    </row>
    <row r="250" spans="1:55" x14ac:dyDescent="0.3">
      <c r="A250" s="57"/>
      <c r="B250" s="58"/>
      <c r="D250" s="78"/>
      <c r="E250" s="79"/>
      <c r="F250" s="79"/>
      <c r="G250" s="79"/>
      <c r="H250" s="79"/>
      <c r="I250" s="79"/>
      <c r="J250" s="79"/>
      <c r="K250" s="79"/>
      <c r="L250" s="79"/>
      <c r="M250" s="79"/>
      <c r="N250" s="79"/>
      <c r="O250" s="79"/>
      <c r="P250" s="79"/>
      <c r="Q250" s="79"/>
      <c r="R250" s="79"/>
      <c r="S250" s="79"/>
      <c r="T250" s="79"/>
      <c r="U250" s="79"/>
      <c r="V250" s="79"/>
      <c r="W250" s="79"/>
      <c r="X250" s="79"/>
      <c r="Y250" s="79"/>
      <c r="Z250" s="79"/>
      <c r="AA250" s="79"/>
      <c r="AB250" s="79"/>
      <c r="AC250" s="79"/>
      <c r="AD250" s="79"/>
      <c r="AE250" s="79"/>
      <c r="AF250" s="79"/>
      <c r="AG250" s="79"/>
      <c r="AH250" s="79"/>
      <c r="AI250" s="44"/>
      <c r="AK250" s="69"/>
      <c r="AL250" s="70"/>
      <c r="AM250" s="80"/>
      <c r="AN250" s="81"/>
      <c r="AO250" s="81"/>
      <c r="AP250" s="81"/>
      <c r="AQ250" s="82"/>
      <c r="AR250" s="81"/>
      <c r="AS250" s="81"/>
      <c r="AT250" s="81"/>
      <c r="AU250" s="81"/>
      <c r="AV250" s="81"/>
      <c r="AW250" s="81"/>
      <c r="AY250" s="44"/>
      <c r="AZ250" s="45"/>
      <c r="BA250" s="44"/>
      <c r="BB250" s="44"/>
      <c r="BC250" s="37"/>
    </row>
    <row r="251" spans="1:55" x14ac:dyDescent="0.3">
      <c r="A251" s="57"/>
      <c r="B251" s="58"/>
      <c r="D251" s="78"/>
      <c r="E251" s="79"/>
      <c r="F251" s="79"/>
      <c r="G251" s="79"/>
      <c r="H251" s="79"/>
      <c r="I251" s="79"/>
      <c r="J251" s="79"/>
      <c r="K251" s="79"/>
      <c r="L251" s="79"/>
      <c r="M251" s="79"/>
      <c r="N251" s="79"/>
      <c r="O251" s="79"/>
      <c r="P251" s="79"/>
      <c r="Q251" s="79"/>
      <c r="R251" s="79"/>
      <c r="S251" s="79"/>
      <c r="T251" s="79"/>
      <c r="U251" s="79"/>
      <c r="V251" s="79"/>
      <c r="W251" s="79"/>
      <c r="X251" s="79"/>
      <c r="Y251" s="79"/>
      <c r="Z251" s="79"/>
      <c r="AA251" s="79"/>
      <c r="AB251" s="79"/>
      <c r="AC251" s="79"/>
      <c r="AD251" s="79"/>
      <c r="AE251" s="79"/>
      <c r="AF251" s="79"/>
      <c r="AG251" s="79"/>
      <c r="AH251" s="79"/>
      <c r="AI251" s="44"/>
      <c r="AK251" s="69"/>
      <c r="AL251" s="70"/>
      <c r="AM251" s="80"/>
      <c r="AN251" s="81"/>
      <c r="AO251" s="81"/>
      <c r="AP251" s="81"/>
      <c r="AQ251" s="82"/>
      <c r="AR251" s="81"/>
      <c r="AS251" s="81"/>
      <c r="AT251" s="81"/>
      <c r="AU251" s="81"/>
      <c r="AV251" s="81"/>
      <c r="AW251" s="81"/>
      <c r="AY251" s="37"/>
      <c r="AZ251" s="37"/>
      <c r="BA251" s="37"/>
      <c r="BB251" s="37"/>
      <c r="BC251" s="55"/>
    </row>
    <row r="252" spans="1:55" x14ac:dyDescent="0.3">
      <c r="A252" s="57"/>
      <c r="B252" s="58"/>
      <c r="D252" s="78"/>
      <c r="E252" s="79"/>
      <c r="F252" s="79"/>
      <c r="G252" s="79"/>
      <c r="H252" s="79"/>
      <c r="I252" s="79"/>
      <c r="J252" s="79"/>
      <c r="K252" s="79"/>
      <c r="L252" s="79"/>
      <c r="M252" s="79"/>
      <c r="N252" s="79"/>
      <c r="O252" s="79"/>
      <c r="P252" s="79"/>
      <c r="Q252" s="79"/>
      <c r="R252" s="79"/>
      <c r="S252" s="79"/>
      <c r="T252" s="79"/>
      <c r="U252" s="79"/>
      <c r="V252" s="79"/>
      <c r="W252" s="79"/>
      <c r="X252" s="79"/>
      <c r="Y252" s="79"/>
      <c r="Z252" s="79"/>
      <c r="AA252" s="79"/>
      <c r="AB252" s="79"/>
      <c r="AC252" s="79"/>
      <c r="AD252" s="79"/>
      <c r="AE252" s="79"/>
      <c r="AF252" s="79"/>
      <c r="AG252" s="79"/>
      <c r="AH252" s="79"/>
      <c r="AI252" s="44"/>
      <c r="AK252" s="75"/>
      <c r="AL252" s="70"/>
      <c r="AM252" s="80"/>
      <c r="AN252" s="81"/>
      <c r="AO252" s="81"/>
      <c r="AP252" s="81"/>
      <c r="AQ252" s="82"/>
      <c r="AR252" s="81"/>
      <c r="AS252" s="81"/>
      <c r="AT252" s="81"/>
      <c r="AU252" s="81"/>
      <c r="AV252" s="81"/>
      <c r="AW252" s="81"/>
      <c r="AY252" s="44"/>
      <c r="AZ252" s="45"/>
      <c r="BA252" s="44"/>
      <c r="BB252" s="44"/>
      <c r="BC252" s="37"/>
    </row>
    <row r="253" spans="1:55" x14ac:dyDescent="0.3">
      <c r="A253" s="57"/>
      <c r="B253" s="58"/>
      <c r="D253" s="78"/>
      <c r="E253" s="79"/>
      <c r="F253" s="79"/>
      <c r="G253" s="79"/>
      <c r="H253" s="79"/>
      <c r="I253" s="79"/>
      <c r="J253" s="79"/>
      <c r="K253" s="79"/>
      <c r="L253" s="79"/>
      <c r="M253" s="79"/>
      <c r="N253" s="79"/>
      <c r="O253" s="79"/>
      <c r="P253" s="79"/>
      <c r="Q253" s="79"/>
      <c r="R253" s="79"/>
      <c r="S253" s="79"/>
      <c r="T253" s="79"/>
      <c r="U253" s="79"/>
      <c r="V253" s="79"/>
      <c r="W253" s="79"/>
      <c r="X253" s="79"/>
      <c r="Y253" s="79"/>
      <c r="Z253" s="79"/>
      <c r="AA253" s="79"/>
      <c r="AB253" s="79"/>
      <c r="AC253" s="79"/>
      <c r="AD253" s="79"/>
      <c r="AE253" s="79"/>
      <c r="AF253" s="79"/>
      <c r="AG253" s="79"/>
      <c r="AH253" s="79"/>
      <c r="AI253" s="44"/>
      <c r="AK253" s="69"/>
      <c r="AL253" s="70"/>
      <c r="AM253" s="80"/>
      <c r="AN253" s="81"/>
      <c r="AO253" s="81"/>
      <c r="AP253" s="81"/>
      <c r="AQ253" s="82"/>
      <c r="AR253" s="81"/>
      <c r="AS253" s="81"/>
      <c r="AT253" s="81"/>
      <c r="AU253" s="81"/>
      <c r="AV253" s="81"/>
      <c r="AW253" s="81"/>
      <c r="AY253" s="44"/>
      <c r="AZ253" s="45"/>
      <c r="BA253" s="44"/>
      <c r="BB253" s="44"/>
      <c r="BC253" s="55"/>
    </row>
    <row r="254" spans="1:55" x14ac:dyDescent="0.3">
      <c r="A254" s="57"/>
      <c r="B254" s="58"/>
      <c r="D254" s="78"/>
      <c r="E254" s="79"/>
      <c r="F254" s="79"/>
      <c r="G254" s="79"/>
      <c r="H254" s="79"/>
      <c r="I254" s="79"/>
      <c r="J254" s="79"/>
      <c r="K254" s="79"/>
      <c r="L254" s="79"/>
      <c r="M254" s="79"/>
      <c r="N254" s="79"/>
      <c r="O254" s="79"/>
      <c r="P254" s="79"/>
      <c r="Q254" s="79"/>
      <c r="R254" s="79"/>
      <c r="S254" s="79"/>
      <c r="T254" s="79"/>
      <c r="U254" s="79"/>
      <c r="V254" s="79"/>
      <c r="W254" s="79"/>
      <c r="X254" s="79"/>
      <c r="Y254" s="79"/>
      <c r="Z254" s="79"/>
      <c r="AA254" s="79"/>
      <c r="AB254" s="79"/>
      <c r="AC254" s="79"/>
      <c r="AD254" s="79"/>
      <c r="AE254" s="79"/>
      <c r="AF254" s="79"/>
      <c r="AG254" s="79"/>
      <c r="AH254" s="79"/>
      <c r="AI254" s="44"/>
      <c r="AK254" s="72"/>
      <c r="AL254" s="70"/>
      <c r="AM254" s="80"/>
      <c r="AN254" s="81"/>
      <c r="AO254" s="81"/>
      <c r="AP254" s="81"/>
      <c r="AQ254" s="82"/>
      <c r="AR254" s="81"/>
      <c r="AS254" s="81"/>
      <c r="AT254" s="81"/>
      <c r="AU254" s="81"/>
      <c r="AV254" s="81"/>
      <c r="AW254" s="81"/>
      <c r="AY254" s="44"/>
      <c r="AZ254" s="45"/>
      <c r="BA254" s="44"/>
      <c r="BB254" s="44"/>
      <c r="BC254" s="55"/>
    </row>
    <row r="255" spans="1:55" x14ac:dyDescent="0.3">
      <c r="A255" s="57"/>
      <c r="B255" s="58"/>
      <c r="D255" s="78"/>
      <c r="E255" s="79"/>
      <c r="F255" s="79"/>
      <c r="G255" s="79"/>
      <c r="H255" s="79"/>
      <c r="I255" s="79"/>
      <c r="J255" s="79"/>
      <c r="K255" s="79"/>
      <c r="L255" s="79"/>
      <c r="M255" s="79"/>
      <c r="N255" s="79"/>
      <c r="O255" s="79"/>
      <c r="P255" s="79"/>
      <c r="Q255" s="79"/>
      <c r="R255" s="79"/>
      <c r="S255" s="79"/>
      <c r="T255" s="79"/>
      <c r="U255" s="79"/>
      <c r="V255" s="79"/>
      <c r="W255" s="79"/>
      <c r="X255" s="79"/>
      <c r="Y255" s="79"/>
      <c r="Z255" s="79"/>
      <c r="AA255" s="79"/>
      <c r="AB255" s="79"/>
      <c r="AC255" s="79"/>
      <c r="AD255" s="79"/>
      <c r="AE255" s="79"/>
      <c r="AF255" s="79"/>
      <c r="AG255" s="79"/>
      <c r="AH255" s="79"/>
      <c r="AI255" s="44"/>
      <c r="AK255" s="69"/>
      <c r="AL255" s="70"/>
      <c r="AM255" s="80"/>
      <c r="AN255" s="81"/>
      <c r="AO255" s="81"/>
      <c r="AP255" s="81"/>
      <c r="AQ255" s="82"/>
      <c r="AR255" s="81"/>
      <c r="AS255" s="81"/>
      <c r="AT255" s="81"/>
      <c r="AU255" s="81"/>
      <c r="AV255" s="81"/>
      <c r="AW255" s="81"/>
      <c r="AY255" s="37"/>
      <c r="AZ255" s="37"/>
      <c r="BA255" s="37"/>
      <c r="BB255" s="37"/>
      <c r="BC255" s="55"/>
    </row>
    <row r="256" spans="1:55" x14ac:dyDescent="0.3">
      <c r="A256" s="57"/>
      <c r="B256" s="58"/>
      <c r="D256" s="78"/>
      <c r="E256" s="79"/>
      <c r="F256" s="79"/>
      <c r="G256" s="79"/>
      <c r="H256" s="79"/>
      <c r="I256" s="79"/>
      <c r="J256" s="79"/>
      <c r="K256" s="79"/>
      <c r="L256" s="79"/>
      <c r="M256" s="79"/>
      <c r="N256" s="79"/>
      <c r="O256" s="79"/>
      <c r="P256" s="79"/>
      <c r="Q256" s="79"/>
      <c r="R256" s="79"/>
      <c r="S256" s="79"/>
      <c r="T256" s="79"/>
      <c r="U256" s="79"/>
      <c r="V256" s="79"/>
      <c r="W256" s="79"/>
      <c r="X256" s="79"/>
      <c r="Y256" s="79"/>
      <c r="Z256" s="79"/>
      <c r="AA256" s="79"/>
      <c r="AB256" s="79"/>
      <c r="AC256" s="79"/>
      <c r="AD256" s="79"/>
      <c r="AE256" s="79"/>
      <c r="AF256" s="79"/>
      <c r="AG256" s="79"/>
      <c r="AH256" s="79"/>
      <c r="AI256" s="44"/>
      <c r="AK256" s="69"/>
      <c r="AL256" s="70"/>
      <c r="AM256" s="80"/>
      <c r="AN256" s="81"/>
      <c r="AO256" s="81"/>
      <c r="AP256" s="81"/>
      <c r="AQ256" s="82"/>
      <c r="AR256" s="81"/>
      <c r="AS256" s="81"/>
      <c r="AT256" s="81"/>
      <c r="AU256" s="81"/>
      <c r="AV256" s="81"/>
      <c r="AW256" s="81"/>
      <c r="AY256" s="44"/>
      <c r="AZ256" s="45"/>
      <c r="BA256" s="44"/>
      <c r="BB256" s="44"/>
      <c r="BC256" s="37"/>
    </row>
    <row r="257" spans="1:55" x14ac:dyDescent="0.3">
      <c r="A257" s="57"/>
      <c r="B257" s="58"/>
      <c r="D257" s="78"/>
      <c r="E257" s="79"/>
      <c r="F257" s="79"/>
      <c r="G257" s="79"/>
      <c r="H257" s="79"/>
      <c r="I257" s="79"/>
      <c r="J257" s="79"/>
      <c r="K257" s="79"/>
      <c r="L257" s="79"/>
      <c r="M257" s="79"/>
      <c r="N257" s="79"/>
      <c r="O257" s="79"/>
      <c r="P257" s="79"/>
      <c r="Q257" s="79"/>
      <c r="R257" s="79"/>
      <c r="S257" s="79"/>
      <c r="T257" s="79"/>
      <c r="U257" s="79"/>
      <c r="V257" s="79"/>
      <c r="W257" s="79"/>
      <c r="X257" s="79"/>
      <c r="Y257" s="79"/>
      <c r="Z257" s="79"/>
      <c r="AA257" s="79"/>
      <c r="AB257" s="79"/>
      <c r="AC257" s="79"/>
      <c r="AD257" s="79"/>
      <c r="AE257" s="79"/>
      <c r="AF257" s="79"/>
      <c r="AG257" s="79"/>
      <c r="AH257" s="79"/>
      <c r="AI257" s="44"/>
      <c r="AK257" s="69"/>
      <c r="AL257" s="70"/>
      <c r="AM257" s="80"/>
      <c r="AN257" s="81"/>
      <c r="AO257" s="81"/>
      <c r="AP257" s="81"/>
      <c r="AQ257" s="82"/>
      <c r="AR257" s="81"/>
      <c r="AS257" s="81"/>
      <c r="AT257" s="81"/>
      <c r="AU257" s="81"/>
      <c r="AV257" s="81"/>
      <c r="AW257" s="81"/>
      <c r="AY257" s="37"/>
      <c r="AZ257" s="37"/>
      <c r="BA257" s="37"/>
      <c r="BB257" s="37"/>
      <c r="BC257" s="55"/>
    </row>
    <row r="258" spans="1:55" x14ac:dyDescent="0.3">
      <c r="A258" s="57"/>
      <c r="B258" s="58"/>
      <c r="D258" s="78"/>
      <c r="E258" s="79"/>
      <c r="F258" s="79"/>
      <c r="G258" s="79"/>
      <c r="H258" s="79"/>
      <c r="I258" s="79"/>
      <c r="J258" s="79"/>
      <c r="K258" s="79"/>
      <c r="L258" s="79"/>
      <c r="M258" s="79"/>
      <c r="N258" s="79"/>
      <c r="O258" s="79"/>
      <c r="P258" s="79"/>
      <c r="Q258" s="79"/>
      <c r="R258" s="79"/>
      <c r="S258" s="79"/>
      <c r="T258" s="79"/>
      <c r="U258" s="79"/>
      <c r="V258" s="79"/>
      <c r="W258" s="79"/>
      <c r="X258" s="79"/>
      <c r="Y258" s="79"/>
      <c r="Z258" s="79"/>
      <c r="AA258" s="79"/>
      <c r="AB258" s="79"/>
      <c r="AC258" s="79"/>
      <c r="AD258" s="79"/>
      <c r="AE258" s="79"/>
      <c r="AF258" s="79"/>
      <c r="AG258" s="79"/>
      <c r="AH258" s="79"/>
      <c r="AI258" s="44"/>
      <c r="AK258" s="72"/>
      <c r="AL258" s="70"/>
      <c r="AM258" s="80"/>
      <c r="AN258" s="81"/>
      <c r="AO258" s="81"/>
      <c r="AP258" s="81"/>
      <c r="AQ258" s="82"/>
      <c r="AR258" s="81"/>
      <c r="AS258" s="81"/>
      <c r="AT258" s="81"/>
      <c r="AU258" s="81"/>
      <c r="AV258" s="81"/>
      <c r="AW258" s="81"/>
      <c r="AY258" s="44"/>
      <c r="AZ258" s="45"/>
      <c r="BA258" s="44"/>
      <c r="BB258" s="44"/>
      <c r="BC258" s="37"/>
    </row>
    <row r="259" spans="1:55" x14ac:dyDescent="0.3">
      <c r="A259" s="57"/>
      <c r="B259" s="58"/>
      <c r="D259" s="78"/>
      <c r="E259" s="79"/>
      <c r="F259" s="79"/>
      <c r="G259" s="79"/>
      <c r="H259" s="79"/>
      <c r="I259" s="79"/>
      <c r="J259" s="79"/>
      <c r="K259" s="79"/>
      <c r="L259" s="79"/>
      <c r="M259" s="79"/>
      <c r="N259" s="79"/>
      <c r="O259" s="79"/>
      <c r="P259" s="79"/>
      <c r="Q259" s="79"/>
      <c r="R259" s="79"/>
      <c r="S259" s="79"/>
      <c r="T259" s="79"/>
      <c r="U259" s="79"/>
      <c r="V259" s="79"/>
      <c r="W259" s="79"/>
      <c r="X259" s="79"/>
      <c r="Y259" s="79"/>
      <c r="Z259" s="79"/>
      <c r="AA259" s="79"/>
      <c r="AB259" s="79"/>
      <c r="AC259" s="79"/>
      <c r="AD259" s="79"/>
      <c r="AE259" s="79"/>
      <c r="AF259" s="79"/>
      <c r="AG259" s="79"/>
      <c r="AH259" s="79"/>
      <c r="AI259" s="44"/>
      <c r="AK259" s="72"/>
      <c r="AL259" s="70"/>
      <c r="AM259" s="80"/>
      <c r="AN259" s="81"/>
      <c r="AO259" s="81"/>
      <c r="AP259" s="81"/>
      <c r="AQ259" s="82"/>
      <c r="AR259" s="81"/>
      <c r="AS259" s="81"/>
      <c r="AT259" s="81"/>
      <c r="AU259" s="81"/>
      <c r="AV259" s="81"/>
      <c r="AW259" s="81"/>
      <c r="AY259" s="44"/>
      <c r="AZ259" s="45"/>
      <c r="BA259" s="44"/>
      <c r="BB259" s="44"/>
      <c r="BC259" s="55"/>
    </row>
    <row r="260" spans="1:55" x14ac:dyDescent="0.3">
      <c r="A260" s="57"/>
      <c r="B260" s="58"/>
      <c r="D260" s="78"/>
      <c r="E260" s="79"/>
      <c r="F260" s="79"/>
      <c r="G260" s="79"/>
      <c r="H260" s="79"/>
      <c r="I260" s="79"/>
      <c r="J260" s="79"/>
      <c r="K260" s="79"/>
      <c r="L260" s="79"/>
      <c r="M260" s="79"/>
      <c r="N260" s="79"/>
      <c r="O260" s="79"/>
      <c r="P260" s="79"/>
      <c r="Q260" s="79"/>
      <c r="R260" s="79"/>
      <c r="S260" s="79"/>
      <c r="T260" s="79"/>
      <c r="U260" s="79"/>
      <c r="V260" s="79"/>
      <c r="W260" s="79"/>
      <c r="X260" s="79"/>
      <c r="Y260" s="79"/>
      <c r="Z260" s="79"/>
      <c r="AA260" s="79"/>
      <c r="AB260" s="79"/>
      <c r="AC260" s="79"/>
      <c r="AD260" s="79"/>
      <c r="AE260" s="79"/>
      <c r="AF260" s="79"/>
      <c r="AG260" s="79"/>
      <c r="AH260" s="79"/>
      <c r="AI260" s="44"/>
      <c r="AK260" s="69"/>
      <c r="AL260" s="70"/>
      <c r="AM260" s="80"/>
      <c r="AN260" s="81"/>
      <c r="AO260" s="81"/>
      <c r="AP260" s="81"/>
      <c r="AQ260" s="82"/>
      <c r="AR260" s="81"/>
      <c r="AS260" s="81"/>
      <c r="AT260" s="81"/>
      <c r="AU260" s="81"/>
      <c r="AV260" s="81"/>
      <c r="AW260" s="81"/>
      <c r="AY260" s="44"/>
      <c r="AZ260" s="45"/>
      <c r="BA260" s="44"/>
      <c r="BB260" s="44"/>
      <c r="BC260" s="55"/>
    </row>
    <row r="261" spans="1:55" x14ac:dyDescent="0.3">
      <c r="A261" s="57"/>
      <c r="B261" s="58"/>
      <c r="D261" s="78"/>
      <c r="E261" s="79"/>
      <c r="F261" s="79"/>
      <c r="G261" s="79"/>
      <c r="H261" s="79"/>
      <c r="I261" s="79"/>
      <c r="J261" s="79"/>
      <c r="K261" s="79"/>
      <c r="L261" s="79"/>
      <c r="M261" s="79"/>
      <c r="N261" s="79"/>
      <c r="O261" s="79"/>
      <c r="P261" s="79"/>
      <c r="Q261" s="79"/>
      <c r="R261" s="79"/>
      <c r="S261" s="79"/>
      <c r="T261" s="79"/>
      <c r="U261" s="79"/>
      <c r="V261" s="79"/>
      <c r="W261" s="79"/>
      <c r="X261" s="79"/>
      <c r="Y261" s="79"/>
      <c r="Z261" s="79"/>
      <c r="AA261" s="79"/>
      <c r="AB261" s="79"/>
      <c r="AC261" s="79"/>
      <c r="AD261" s="79"/>
      <c r="AE261" s="79"/>
      <c r="AF261" s="79"/>
      <c r="AG261" s="79"/>
      <c r="AH261" s="79"/>
      <c r="AI261" s="44"/>
      <c r="AK261" s="75"/>
      <c r="AL261" s="70"/>
      <c r="AM261" s="80"/>
      <c r="AN261" s="81"/>
      <c r="AO261" s="81"/>
      <c r="AP261" s="81"/>
      <c r="AQ261" s="82"/>
      <c r="AR261" s="81"/>
      <c r="AS261" s="81"/>
      <c r="AT261" s="81"/>
      <c r="AU261" s="81"/>
      <c r="AV261" s="81"/>
      <c r="AW261" s="81"/>
      <c r="AY261" s="37"/>
      <c r="AZ261" s="37"/>
      <c r="BA261" s="37"/>
      <c r="BB261" s="37"/>
      <c r="BC261" s="55"/>
    </row>
    <row r="262" spans="1:55" x14ac:dyDescent="0.3">
      <c r="A262" s="57"/>
      <c r="B262" s="58"/>
      <c r="D262" s="78"/>
      <c r="E262" s="79"/>
      <c r="F262" s="79"/>
      <c r="G262" s="79"/>
      <c r="H262" s="79"/>
      <c r="I262" s="79"/>
      <c r="J262" s="79"/>
      <c r="K262" s="79"/>
      <c r="L262" s="79"/>
      <c r="M262" s="79"/>
      <c r="N262" s="79"/>
      <c r="O262" s="79"/>
      <c r="P262" s="79"/>
      <c r="Q262" s="79"/>
      <c r="R262" s="79"/>
      <c r="S262" s="79"/>
      <c r="T262" s="79"/>
      <c r="U262" s="79"/>
      <c r="V262" s="79"/>
      <c r="W262" s="79"/>
      <c r="X262" s="79"/>
      <c r="Y262" s="79"/>
      <c r="Z262" s="79"/>
      <c r="AA262" s="79"/>
      <c r="AB262" s="79"/>
      <c r="AC262" s="79"/>
      <c r="AD262" s="79"/>
      <c r="AE262" s="79"/>
      <c r="AF262" s="79"/>
      <c r="AG262" s="79"/>
      <c r="AH262" s="79"/>
      <c r="AI262" s="44"/>
      <c r="AK262" s="75"/>
      <c r="AL262" s="73"/>
      <c r="AM262" s="80"/>
      <c r="AN262" s="81"/>
      <c r="AO262" s="81"/>
      <c r="AP262" s="81"/>
      <c r="AQ262" s="82"/>
      <c r="AR262" s="81"/>
      <c r="AS262" s="81"/>
      <c r="AT262" s="81"/>
      <c r="AU262" s="81"/>
      <c r="AV262" s="81"/>
      <c r="AW262" s="81"/>
      <c r="AY262" s="44"/>
      <c r="AZ262" s="45"/>
      <c r="BA262" s="44"/>
      <c r="BB262" s="44"/>
      <c r="BC262" s="37"/>
    </row>
    <row r="263" spans="1:55" x14ac:dyDescent="0.3">
      <c r="A263" s="57"/>
      <c r="B263" s="58"/>
      <c r="D263" s="78"/>
      <c r="E263" s="79"/>
      <c r="F263" s="79"/>
      <c r="G263" s="79"/>
      <c r="H263" s="79"/>
      <c r="I263" s="79"/>
      <c r="J263" s="79"/>
      <c r="K263" s="79"/>
      <c r="L263" s="79"/>
      <c r="M263" s="79"/>
      <c r="N263" s="79"/>
      <c r="O263" s="79"/>
      <c r="P263" s="79"/>
      <c r="Q263" s="79"/>
      <c r="R263" s="79"/>
      <c r="S263" s="79"/>
      <c r="T263" s="79"/>
      <c r="U263" s="79"/>
      <c r="V263" s="79"/>
      <c r="W263" s="79"/>
      <c r="X263" s="79"/>
      <c r="Y263" s="79"/>
      <c r="Z263" s="79"/>
      <c r="AA263" s="79"/>
      <c r="AB263" s="79"/>
      <c r="AC263" s="79"/>
      <c r="AD263" s="79"/>
      <c r="AE263" s="79"/>
      <c r="AF263" s="79"/>
      <c r="AG263" s="79"/>
      <c r="AH263" s="79"/>
      <c r="AI263" s="44"/>
      <c r="AK263" s="72"/>
      <c r="AL263" s="70"/>
      <c r="AM263" s="80"/>
      <c r="AN263" s="81"/>
      <c r="AO263" s="81"/>
      <c r="AP263" s="81"/>
      <c r="AQ263" s="82"/>
      <c r="AR263" s="81"/>
      <c r="AS263" s="81"/>
      <c r="AT263" s="81"/>
      <c r="AU263" s="81"/>
      <c r="AV263" s="81"/>
      <c r="AW263" s="81"/>
      <c r="AY263" s="44"/>
      <c r="AZ263" s="45"/>
      <c r="BA263" s="44"/>
      <c r="BB263" s="44"/>
      <c r="BC263" s="55"/>
    </row>
    <row r="264" spans="1:55" x14ac:dyDescent="0.3">
      <c r="A264" s="57"/>
      <c r="B264" s="58"/>
      <c r="D264" s="78"/>
      <c r="E264" s="79"/>
      <c r="F264" s="79"/>
      <c r="G264" s="79"/>
      <c r="H264" s="79"/>
      <c r="I264" s="79"/>
      <c r="J264" s="79"/>
      <c r="K264" s="79"/>
      <c r="L264" s="79"/>
      <c r="M264" s="79"/>
      <c r="N264" s="79"/>
      <c r="O264" s="79"/>
      <c r="P264" s="79"/>
      <c r="Q264" s="79"/>
      <c r="R264" s="79"/>
      <c r="S264" s="79"/>
      <c r="T264" s="79"/>
      <c r="U264" s="79"/>
      <c r="V264" s="79"/>
      <c r="W264" s="79"/>
      <c r="X264" s="79"/>
      <c r="Y264" s="79"/>
      <c r="Z264" s="79"/>
      <c r="AA264" s="79"/>
      <c r="AB264" s="79"/>
      <c r="AC264" s="79"/>
      <c r="AD264" s="79"/>
      <c r="AE264" s="79"/>
      <c r="AF264" s="79"/>
      <c r="AG264" s="79"/>
      <c r="AH264" s="79"/>
      <c r="AI264" s="44"/>
      <c r="AK264" s="69"/>
      <c r="AL264" s="73"/>
      <c r="AM264" s="80"/>
      <c r="AN264" s="81"/>
      <c r="AO264" s="81"/>
      <c r="AP264" s="81"/>
      <c r="AQ264" s="82"/>
      <c r="AR264" s="81"/>
      <c r="AS264" s="81"/>
      <c r="AT264" s="81"/>
      <c r="AU264" s="81"/>
      <c r="AV264" s="81"/>
      <c r="AW264" s="81"/>
      <c r="AY264" s="37"/>
      <c r="AZ264" s="37"/>
      <c r="BA264" s="37"/>
      <c r="BB264" s="37"/>
      <c r="BC264" s="55"/>
    </row>
    <row r="265" spans="1:55" x14ac:dyDescent="0.3">
      <c r="A265" s="57"/>
      <c r="B265" s="58"/>
      <c r="D265" s="78"/>
      <c r="E265" s="79"/>
      <c r="F265" s="79"/>
      <c r="G265" s="79"/>
      <c r="H265" s="79"/>
      <c r="I265" s="79"/>
      <c r="J265" s="79"/>
      <c r="K265" s="79"/>
      <c r="L265" s="79"/>
      <c r="M265" s="79"/>
      <c r="N265" s="79"/>
      <c r="O265" s="79"/>
      <c r="P265" s="79"/>
      <c r="Q265" s="79"/>
      <c r="R265" s="79"/>
      <c r="S265" s="79"/>
      <c r="T265" s="79"/>
      <c r="U265" s="79"/>
      <c r="V265" s="79"/>
      <c r="W265" s="79"/>
      <c r="X265" s="79"/>
      <c r="Y265" s="79"/>
      <c r="Z265" s="79"/>
      <c r="AA265" s="79"/>
      <c r="AB265" s="79"/>
      <c r="AC265" s="79"/>
      <c r="AD265" s="79"/>
      <c r="AE265" s="79"/>
      <c r="AF265" s="79"/>
      <c r="AG265" s="79"/>
      <c r="AH265" s="79"/>
      <c r="AI265" s="44"/>
      <c r="AK265" s="69"/>
      <c r="AL265" s="73"/>
      <c r="AM265" s="80"/>
      <c r="AN265" s="81"/>
      <c r="AO265" s="81"/>
      <c r="AP265" s="81"/>
      <c r="AQ265" s="82"/>
      <c r="AR265" s="81"/>
      <c r="AS265" s="81"/>
      <c r="AT265" s="81"/>
      <c r="AU265" s="81"/>
      <c r="AV265" s="81"/>
      <c r="AW265" s="81"/>
      <c r="AY265" s="44"/>
      <c r="AZ265" s="45"/>
      <c r="BA265" s="44"/>
      <c r="BB265" s="44"/>
      <c r="BC265" s="37"/>
    </row>
    <row r="266" spans="1:55" x14ac:dyDescent="0.3">
      <c r="A266" s="57"/>
      <c r="B266" s="58"/>
      <c r="D266" s="78"/>
      <c r="E266" s="79"/>
      <c r="F266" s="79"/>
      <c r="G266" s="79"/>
      <c r="H266" s="79"/>
      <c r="I266" s="79"/>
      <c r="J266" s="79"/>
      <c r="K266" s="79"/>
      <c r="L266" s="79"/>
      <c r="M266" s="79"/>
      <c r="N266" s="79"/>
      <c r="O266" s="79"/>
      <c r="P266" s="79"/>
      <c r="Q266" s="79"/>
      <c r="R266" s="79"/>
      <c r="S266" s="79"/>
      <c r="T266" s="79"/>
      <c r="U266" s="79"/>
      <c r="V266" s="79"/>
      <c r="W266" s="79"/>
      <c r="X266" s="79"/>
      <c r="Y266" s="79"/>
      <c r="Z266" s="79"/>
      <c r="AA266" s="79"/>
      <c r="AB266" s="79"/>
      <c r="AC266" s="79"/>
      <c r="AD266" s="79"/>
      <c r="AE266" s="79"/>
      <c r="AF266" s="79"/>
      <c r="AG266" s="79"/>
      <c r="AH266" s="79"/>
      <c r="AI266" s="44"/>
      <c r="AK266" s="72"/>
      <c r="AL266" s="70"/>
      <c r="AM266" s="80"/>
      <c r="AN266" s="81"/>
      <c r="AO266" s="81"/>
      <c r="AP266" s="81"/>
      <c r="AQ266" s="82"/>
      <c r="AR266" s="81"/>
      <c r="AS266" s="81"/>
      <c r="AT266" s="81"/>
      <c r="AU266" s="81"/>
      <c r="AV266" s="81"/>
      <c r="AW266" s="81"/>
      <c r="AY266" s="44"/>
      <c r="AZ266" s="45"/>
      <c r="BA266" s="44"/>
      <c r="BB266" s="44"/>
      <c r="BC266" s="55"/>
    </row>
    <row r="267" spans="1:55" x14ac:dyDescent="0.3">
      <c r="A267" s="57"/>
      <c r="B267" s="58"/>
      <c r="D267" s="78"/>
      <c r="E267" s="79"/>
      <c r="F267" s="79"/>
      <c r="G267" s="79"/>
      <c r="H267" s="79"/>
      <c r="I267" s="79"/>
      <c r="J267" s="79"/>
      <c r="K267" s="79"/>
      <c r="L267" s="79"/>
      <c r="M267" s="79"/>
      <c r="N267" s="79"/>
      <c r="O267" s="79"/>
      <c r="P267" s="79"/>
      <c r="Q267" s="79"/>
      <c r="R267" s="79"/>
      <c r="S267" s="79"/>
      <c r="T267" s="79"/>
      <c r="U267" s="79"/>
      <c r="V267" s="79"/>
      <c r="W267" s="79"/>
      <c r="X267" s="79"/>
      <c r="Y267" s="79"/>
      <c r="Z267" s="79"/>
      <c r="AA267" s="79"/>
      <c r="AB267" s="79"/>
      <c r="AC267" s="79"/>
      <c r="AD267" s="79"/>
      <c r="AE267" s="79"/>
      <c r="AF267" s="79"/>
      <c r="AG267" s="79"/>
      <c r="AH267" s="79"/>
      <c r="AI267" s="44"/>
      <c r="AK267" s="69"/>
      <c r="AL267" s="73"/>
      <c r="AM267" s="80"/>
      <c r="AN267" s="81"/>
      <c r="AO267" s="81"/>
      <c r="AP267" s="81"/>
      <c r="AQ267" s="82"/>
      <c r="AR267" s="81"/>
      <c r="AS267" s="81"/>
      <c r="AT267" s="81"/>
      <c r="AU267" s="81"/>
      <c r="AV267" s="81"/>
      <c r="AW267" s="81"/>
      <c r="AY267" s="37"/>
      <c r="AZ267" s="37"/>
      <c r="BA267" s="37"/>
      <c r="BB267" s="37"/>
      <c r="BC267" s="55"/>
    </row>
    <row r="268" spans="1:55" x14ac:dyDescent="0.3">
      <c r="A268" s="57"/>
      <c r="B268" s="58"/>
      <c r="D268" s="78"/>
      <c r="E268" s="79"/>
      <c r="F268" s="79"/>
      <c r="G268" s="79"/>
      <c r="H268" s="79"/>
      <c r="I268" s="79"/>
      <c r="J268" s="79"/>
      <c r="K268" s="79"/>
      <c r="L268" s="79"/>
      <c r="M268" s="79"/>
      <c r="N268" s="79"/>
      <c r="O268" s="79"/>
      <c r="P268" s="79"/>
      <c r="Q268" s="79"/>
      <c r="R268" s="79"/>
      <c r="S268" s="79"/>
      <c r="T268" s="79"/>
      <c r="U268" s="79"/>
      <c r="V268" s="79"/>
      <c r="W268" s="79"/>
      <c r="X268" s="79"/>
      <c r="Y268" s="79"/>
      <c r="Z268" s="79"/>
      <c r="AA268" s="79"/>
      <c r="AB268" s="79"/>
      <c r="AC268" s="79"/>
      <c r="AD268" s="79"/>
      <c r="AE268" s="79"/>
      <c r="AF268" s="79"/>
      <c r="AG268" s="79"/>
      <c r="AH268" s="79"/>
      <c r="AI268" s="44"/>
      <c r="AK268" s="69"/>
      <c r="AL268" s="70"/>
      <c r="AM268" s="80"/>
      <c r="AN268" s="81"/>
      <c r="AO268" s="81"/>
      <c r="AP268" s="81"/>
      <c r="AQ268" s="82"/>
      <c r="AR268" s="81"/>
      <c r="AS268" s="81"/>
      <c r="AT268" s="81"/>
      <c r="AU268" s="81"/>
      <c r="AV268" s="81"/>
      <c r="AW268" s="81"/>
      <c r="AY268" s="44"/>
      <c r="AZ268" s="45"/>
      <c r="BA268" s="44"/>
      <c r="BB268" s="44"/>
      <c r="BC268" s="37"/>
    </row>
    <row r="269" spans="1:55" x14ac:dyDescent="0.3">
      <c r="A269" s="57"/>
      <c r="B269" s="58"/>
      <c r="D269" s="78"/>
      <c r="E269" s="79"/>
      <c r="F269" s="79"/>
      <c r="G269" s="79"/>
      <c r="H269" s="79"/>
      <c r="I269" s="79"/>
      <c r="J269" s="79"/>
      <c r="K269" s="79"/>
      <c r="L269" s="79"/>
      <c r="M269" s="79"/>
      <c r="N269" s="79"/>
      <c r="O269" s="79"/>
      <c r="P269" s="79"/>
      <c r="Q269" s="79"/>
      <c r="R269" s="79"/>
      <c r="S269" s="79"/>
      <c r="T269" s="79"/>
      <c r="U269" s="79"/>
      <c r="V269" s="79"/>
      <c r="W269" s="79"/>
      <c r="X269" s="79"/>
      <c r="Y269" s="79"/>
      <c r="Z269" s="79"/>
      <c r="AA269" s="79"/>
      <c r="AB269" s="79"/>
      <c r="AC269" s="79"/>
      <c r="AD269" s="79"/>
      <c r="AE269" s="79"/>
      <c r="AF269" s="79"/>
      <c r="AG269" s="79"/>
      <c r="AH269" s="79"/>
      <c r="AI269" s="44"/>
      <c r="AK269" s="69"/>
      <c r="AL269" s="70"/>
      <c r="AM269" s="80"/>
      <c r="AN269" s="13"/>
      <c r="AO269" s="13"/>
      <c r="AP269" s="13"/>
      <c r="AQ269" s="56"/>
      <c r="AR269" s="13"/>
      <c r="AS269" s="13"/>
      <c r="AT269" s="13"/>
      <c r="AU269" s="13"/>
      <c r="AV269" s="13"/>
      <c r="AW269" s="13"/>
      <c r="AY269" s="44"/>
      <c r="AZ269" s="45"/>
      <c r="BA269" s="44"/>
      <c r="BB269" s="44"/>
      <c r="BC269" s="55"/>
    </row>
    <row r="270" spans="1:55" x14ac:dyDescent="0.3">
      <c r="A270" s="57"/>
      <c r="B270" s="58"/>
      <c r="D270" s="78"/>
      <c r="E270" s="79"/>
      <c r="F270" s="79"/>
      <c r="G270" s="79"/>
      <c r="H270" s="79"/>
      <c r="I270" s="79"/>
      <c r="J270" s="79"/>
      <c r="K270" s="79"/>
      <c r="L270" s="79"/>
      <c r="M270" s="79"/>
      <c r="N270" s="79"/>
      <c r="O270" s="79"/>
      <c r="P270" s="79"/>
      <c r="Q270" s="79"/>
      <c r="R270" s="79"/>
      <c r="S270" s="79"/>
      <c r="T270" s="79"/>
      <c r="U270" s="79"/>
      <c r="V270" s="79"/>
      <c r="W270" s="79"/>
      <c r="X270" s="79"/>
      <c r="Y270" s="79"/>
      <c r="Z270" s="79"/>
      <c r="AA270" s="79"/>
      <c r="AB270" s="79"/>
      <c r="AC270" s="79"/>
      <c r="AD270" s="79"/>
      <c r="AE270" s="79"/>
      <c r="AF270" s="79"/>
      <c r="AG270" s="79"/>
      <c r="AH270" s="79"/>
      <c r="AI270" s="44"/>
      <c r="AK270" s="74"/>
      <c r="AL270" s="70"/>
      <c r="AM270" s="80"/>
      <c r="AN270" s="81"/>
      <c r="AO270" s="81"/>
      <c r="AP270" s="81"/>
      <c r="AQ270" s="82"/>
      <c r="AR270" s="81"/>
      <c r="AS270" s="81"/>
      <c r="AT270" s="81"/>
      <c r="AU270" s="81"/>
      <c r="AV270" s="81"/>
      <c r="AW270" s="81"/>
      <c r="AY270" s="44"/>
      <c r="AZ270" s="45"/>
      <c r="BA270" s="44"/>
      <c r="BB270" s="44"/>
      <c r="BC270" s="55"/>
    </row>
    <row r="271" spans="1:55" x14ac:dyDescent="0.3">
      <c r="A271" s="57"/>
      <c r="B271" s="58"/>
      <c r="D271" s="78"/>
      <c r="E271" s="79"/>
      <c r="F271" s="79"/>
      <c r="G271" s="79"/>
      <c r="H271" s="79"/>
      <c r="I271" s="79"/>
      <c r="J271" s="79"/>
      <c r="K271" s="79"/>
      <c r="L271" s="79"/>
      <c r="M271" s="79"/>
      <c r="N271" s="79"/>
      <c r="O271" s="79"/>
      <c r="P271" s="79"/>
      <c r="Q271" s="79"/>
      <c r="R271" s="79"/>
      <c r="S271" s="79"/>
      <c r="T271" s="79"/>
      <c r="U271" s="79"/>
      <c r="V271" s="79"/>
      <c r="W271" s="79"/>
      <c r="X271" s="79"/>
      <c r="Y271" s="79"/>
      <c r="Z271" s="79"/>
      <c r="AA271" s="79"/>
      <c r="AB271" s="79"/>
      <c r="AC271" s="79"/>
      <c r="AD271" s="79"/>
      <c r="AE271" s="79"/>
      <c r="AF271" s="79"/>
      <c r="AG271" s="79"/>
      <c r="AH271" s="79"/>
      <c r="AI271" s="44"/>
      <c r="AK271" s="69"/>
      <c r="AL271" s="70"/>
      <c r="AM271" s="80"/>
      <c r="AN271" s="81"/>
      <c r="AO271" s="81"/>
      <c r="AP271" s="81"/>
      <c r="AQ271" s="82"/>
      <c r="AR271" s="81"/>
      <c r="AS271" s="81"/>
      <c r="AT271" s="81"/>
      <c r="AU271" s="81"/>
      <c r="AV271" s="81"/>
      <c r="AW271" s="81"/>
      <c r="AY271" s="44"/>
      <c r="AZ271" s="45"/>
      <c r="BA271" s="44"/>
      <c r="BB271" s="44"/>
      <c r="BC271" s="55"/>
    </row>
    <row r="272" spans="1:55" x14ac:dyDescent="0.3">
      <c r="A272" s="57"/>
      <c r="B272" s="58"/>
      <c r="D272" s="78"/>
      <c r="E272" s="79"/>
      <c r="F272" s="79"/>
      <c r="G272" s="79"/>
      <c r="H272" s="79"/>
      <c r="I272" s="79"/>
      <c r="J272" s="79"/>
      <c r="K272" s="79"/>
      <c r="L272" s="79"/>
      <c r="M272" s="79"/>
      <c r="N272" s="79"/>
      <c r="O272" s="79"/>
      <c r="P272" s="79"/>
      <c r="Q272" s="79"/>
      <c r="R272" s="79"/>
      <c r="S272" s="79"/>
      <c r="T272" s="79"/>
      <c r="U272" s="79"/>
      <c r="V272" s="79"/>
      <c r="W272" s="79"/>
      <c r="X272" s="79"/>
      <c r="Y272" s="79"/>
      <c r="Z272" s="79"/>
      <c r="AA272" s="79"/>
      <c r="AB272" s="79"/>
      <c r="AC272" s="79"/>
      <c r="AD272" s="79"/>
      <c r="AE272" s="79"/>
      <c r="AF272" s="79"/>
      <c r="AG272" s="79"/>
      <c r="AH272" s="79"/>
      <c r="AI272" s="44"/>
      <c r="AK272" s="69"/>
      <c r="AL272" s="70"/>
      <c r="AM272" s="80"/>
      <c r="AN272" s="81"/>
      <c r="AO272" s="81"/>
      <c r="AP272" s="81"/>
      <c r="AQ272" s="82"/>
      <c r="AR272" s="81"/>
      <c r="AS272" s="81"/>
      <c r="AT272" s="81"/>
      <c r="AU272" s="81"/>
      <c r="AV272" s="81"/>
      <c r="AW272" s="81"/>
      <c r="AY272" s="44"/>
      <c r="AZ272" s="45"/>
      <c r="BA272" s="44"/>
      <c r="BB272" s="44"/>
      <c r="BC272" s="55"/>
    </row>
    <row r="273" spans="1:55" x14ac:dyDescent="0.3">
      <c r="A273" s="57"/>
      <c r="B273" s="58"/>
      <c r="D273" s="78"/>
      <c r="E273" s="79"/>
      <c r="F273" s="79"/>
      <c r="G273" s="79"/>
      <c r="H273" s="79"/>
      <c r="I273" s="79"/>
      <c r="J273" s="79"/>
      <c r="K273" s="79"/>
      <c r="L273" s="79"/>
      <c r="M273" s="79"/>
      <c r="N273" s="79"/>
      <c r="O273" s="79"/>
      <c r="P273" s="79"/>
      <c r="Q273" s="79"/>
      <c r="R273" s="79"/>
      <c r="S273" s="79"/>
      <c r="T273" s="79"/>
      <c r="U273" s="79"/>
      <c r="V273" s="79"/>
      <c r="W273" s="79"/>
      <c r="X273" s="79"/>
      <c r="Y273" s="79"/>
      <c r="Z273" s="79"/>
      <c r="AA273" s="79"/>
      <c r="AB273" s="79"/>
      <c r="AC273" s="79"/>
      <c r="AD273" s="79"/>
      <c r="AE273" s="79"/>
      <c r="AF273" s="79"/>
      <c r="AG273" s="79"/>
      <c r="AH273" s="79"/>
      <c r="AI273" s="44"/>
      <c r="AK273" s="74"/>
      <c r="AL273" s="70"/>
      <c r="AM273" s="80"/>
      <c r="AN273" s="81"/>
      <c r="AO273" s="81"/>
      <c r="AP273" s="81"/>
      <c r="AQ273" s="82"/>
      <c r="AR273" s="81"/>
      <c r="AS273" s="81"/>
      <c r="AT273" s="81"/>
      <c r="AU273" s="81"/>
      <c r="AV273" s="81"/>
      <c r="AW273" s="81"/>
      <c r="AY273" s="44"/>
      <c r="AZ273" s="45"/>
      <c r="BA273" s="44"/>
      <c r="BB273" s="44"/>
      <c r="BC273" s="55"/>
    </row>
    <row r="274" spans="1:55" x14ac:dyDescent="0.3">
      <c r="A274" s="57"/>
      <c r="B274" s="58"/>
      <c r="D274" s="78"/>
      <c r="E274" s="79"/>
      <c r="F274" s="79"/>
      <c r="G274" s="79"/>
      <c r="H274" s="79"/>
      <c r="I274" s="79"/>
      <c r="J274" s="79"/>
      <c r="K274" s="79"/>
      <c r="L274" s="79"/>
      <c r="M274" s="79"/>
      <c r="N274" s="79"/>
      <c r="O274" s="79"/>
      <c r="P274" s="79"/>
      <c r="Q274" s="79"/>
      <c r="R274" s="79"/>
      <c r="S274" s="79"/>
      <c r="T274" s="79"/>
      <c r="U274" s="79"/>
      <c r="V274" s="79"/>
      <c r="W274" s="79"/>
      <c r="X274" s="79"/>
      <c r="Y274" s="79"/>
      <c r="Z274" s="79"/>
      <c r="AA274" s="79"/>
      <c r="AB274" s="79"/>
      <c r="AC274" s="79"/>
      <c r="AD274" s="79"/>
      <c r="AE274" s="79"/>
      <c r="AF274" s="79"/>
      <c r="AG274" s="79"/>
      <c r="AH274" s="79"/>
      <c r="AI274" s="44"/>
      <c r="AK274" s="75"/>
      <c r="AL274" s="70"/>
      <c r="AM274" s="80"/>
      <c r="AN274" s="81"/>
      <c r="AO274" s="81"/>
      <c r="AP274" s="81"/>
      <c r="AQ274" s="82"/>
      <c r="AR274" s="81"/>
      <c r="AS274" s="81"/>
      <c r="AT274" s="81"/>
      <c r="AU274" s="81"/>
      <c r="AV274" s="81"/>
      <c r="AW274" s="81"/>
      <c r="AY274" s="44"/>
      <c r="AZ274" s="45"/>
      <c r="BA274" s="44"/>
      <c r="BB274" s="44"/>
      <c r="BC274" s="55"/>
    </row>
    <row r="275" spans="1:55" x14ac:dyDescent="0.3">
      <c r="A275" s="57"/>
      <c r="B275" s="58"/>
      <c r="D275" s="78"/>
      <c r="E275" s="79"/>
      <c r="F275" s="79"/>
      <c r="G275" s="79"/>
      <c r="H275" s="79"/>
      <c r="I275" s="79"/>
      <c r="J275" s="79"/>
      <c r="K275" s="79"/>
      <c r="L275" s="79"/>
      <c r="M275" s="79"/>
      <c r="N275" s="79"/>
      <c r="O275" s="79"/>
      <c r="P275" s="79"/>
      <c r="Q275" s="79"/>
      <c r="R275" s="79"/>
      <c r="S275" s="79"/>
      <c r="T275" s="79"/>
      <c r="U275" s="79"/>
      <c r="V275" s="79"/>
      <c r="W275" s="79"/>
      <c r="X275" s="79"/>
      <c r="Y275" s="79"/>
      <c r="Z275" s="79"/>
      <c r="AA275" s="79"/>
      <c r="AB275" s="79"/>
      <c r="AC275" s="79"/>
      <c r="AD275" s="79"/>
      <c r="AE275" s="79"/>
      <c r="AF275" s="79"/>
      <c r="AG275" s="79"/>
      <c r="AH275" s="79"/>
      <c r="AI275" s="44"/>
      <c r="AK275" s="75"/>
      <c r="AL275" s="70"/>
      <c r="AM275" s="80"/>
      <c r="AN275" s="81"/>
      <c r="AO275" s="81"/>
      <c r="AP275" s="81"/>
      <c r="AQ275" s="82"/>
      <c r="AR275" s="81"/>
      <c r="AS275" s="81"/>
      <c r="AT275" s="81"/>
      <c r="AU275" s="81"/>
      <c r="AV275" s="81"/>
      <c r="AW275" s="81"/>
      <c r="AY275" s="37"/>
      <c r="AZ275" s="37"/>
      <c r="BA275" s="37"/>
      <c r="BB275" s="37"/>
      <c r="BC275" s="55"/>
    </row>
    <row r="276" spans="1:55" x14ac:dyDescent="0.3">
      <c r="A276" s="57"/>
      <c r="B276" s="58"/>
      <c r="D276" s="78"/>
      <c r="E276" s="79"/>
      <c r="F276" s="79"/>
      <c r="G276" s="79"/>
      <c r="H276" s="79"/>
      <c r="I276" s="79"/>
      <c r="J276" s="79"/>
      <c r="K276" s="79"/>
      <c r="L276" s="79"/>
      <c r="M276" s="79"/>
      <c r="N276" s="79"/>
      <c r="O276" s="79"/>
      <c r="P276" s="79"/>
      <c r="Q276" s="79"/>
      <c r="R276" s="79"/>
      <c r="S276" s="79"/>
      <c r="T276" s="79"/>
      <c r="U276" s="79"/>
      <c r="V276" s="79"/>
      <c r="W276" s="79"/>
      <c r="X276" s="79"/>
      <c r="Y276" s="79"/>
      <c r="Z276" s="79"/>
      <c r="AA276" s="79"/>
      <c r="AB276" s="79"/>
      <c r="AC276" s="79"/>
      <c r="AD276" s="79"/>
      <c r="AE276" s="79"/>
      <c r="AF276" s="79"/>
      <c r="AG276" s="79"/>
      <c r="AH276" s="79"/>
      <c r="AI276" s="44"/>
      <c r="AK276" s="75"/>
      <c r="AL276" s="70"/>
      <c r="AM276" s="80"/>
      <c r="AN276" s="81"/>
      <c r="AO276" s="81"/>
      <c r="AP276" s="81"/>
      <c r="AQ276" s="82"/>
      <c r="AR276" s="81"/>
      <c r="AS276" s="81"/>
      <c r="AT276" s="81"/>
      <c r="AU276" s="81"/>
      <c r="AV276" s="81"/>
      <c r="AW276" s="81"/>
      <c r="AY276" s="37"/>
      <c r="AZ276" s="37"/>
      <c r="BA276" s="37"/>
      <c r="BB276" s="37"/>
      <c r="BC276" s="37"/>
    </row>
    <row r="277" spans="1:55" x14ac:dyDescent="0.3">
      <c r="A277" s="57"/>
      <c r="B277" s="58"/>
      <c r="D277" s="78"/>
      <c r="E277" s="79"/>
      <c r="F277" s="79"/>
      <c r="G277" s="79"/>
      <c r="H277" s="79"/>
      <c r="I277" s="79"/>
      <c r="J277" s="79"/>
      <c r="K277" s="79"/>
      <c r="L277" s="79"/>
      <c r="M277" s="79"/>
      <c r="N277" s="79"/>
      <c r="O277" s="79"/>
      <c r="P277" s="79"/>
      <c r="Q277" s="79"/>
      <c r="R277" s="79"/>
      <c r="S277" s="79"/>
      <c r="T277" s="79"/>
      <c r="U277" s="79"/>
      <c r="V277" s="79"/>
      <c r="W277" s="79"/>
      <c r="X277" s="79"/>
      <c r="Y277" s="79"/>
      <c r="Z277" s="79"/>
      <c r="AA277" s="79"/>
      <c r="AB277" s="79"/>
      <c r="AC277" s="79"/>
      <c r="AD277" s="79"/>
      <c r="AE277" s="79"/>
      <c r="AF277" s="79"/>
      <c r="AG277" s="79"/>
      <c r="AH277" s="79"/>
      <c r="AI277" s="44"/>
      <c r="AK277" s="69"/>
      <c r="AL277" s="70"/>
      <c r="AM277" s="80"/>
      <c r="AN277" s="13"/>
      <c r="AO277" s="13"/>
      <c r="AP277" s="13"/>
      <c r="AQ277" s="56"/>
      <c r="AR277" s="13"/>
      <c r="AS277" s="13"/>
      <c r="AT277" s="13"/>
      <c r="AU277" s="13"/>
      <c r="AV277" s="13"/>
      <c r="AW277" s="13"/>
      <c r="AY277" s="37"/>
      <c r="AZ277" s="37"/>
      <c r="BA277" s="37"/>
      <c r="BB277" s="37"/>
      <c r="BC277" s="37"/>
    </row>
    <row r="278" spans="1:55" x14ac:dyDescent="0.3">
      <c r="A278" s="57"/>
      <c r="B278" s="58"/>
      <c r="D278" s="78"/>
      <c r="E278" s="79"/>
      <c r="F278" s="79"/>
      <c r="G278" s="79"/>
      <c r="H278" s="79"/>
      <c r="I278" s="79"/>
      <c r="J278" s="79"/>
      <c r="K278" s="79"/>
      <c r="L278" s="79"/>
      <c r="M278" s="79"/>
      <c r="N278" s="79"/>
      <c r="O278" s="79"/>
      <c r="P278" s="79"/>
      <c r="Q278" s="79"/>
      <c r="R278" s="79"/>
      <c r="S278" s="79"/>
      <c r="T278" s="79"/>
      <c r="U278" s="79"/>
      <c r="V278" s="79"/>
      <c r="W278" s="79"/>
      <c r="X278" s="79"/>
      <c r="Y278" s="79"/>
      <c r="Z278" s="79"/>
      <c r="AA278" s="79"/>
      <c r="AB278" s="79"/>
      <c r="AC278" s="79"/>
      <c r="AD278" s="79"/>
      <c r="AE278" s="79"/>
      <c r="AF278" s="79"/>
      <c r="AG278" s="79"/>
      <c r="AH278" s="79"/>
      <c r="AI278" s="44"/>
      <c r="AK278" s="69"/>
      <c r="AL278" s="70"/>
      <c r="AM278" s="80"/>
      <c r="AN278" s="81"/>
      <c r="AO278" s="81"/>
      <c r="AP278" s="81"/>
      <c r="AQ278" s="82"/>
      <c r="AR278" s="81"/>
      <c r="AS278" s="81"/>
      <c r="AT278" s="81"/>
      <c r="AU278" s="81"/>
      <c r="AV278" s="81"/>
      <c r="AW278" s="81"/>
      <c r="AY278" s="44"/>
      <c r="AZ278" s="45"/>
      <c r="BA278" s="44"/>
      <c r="BB278" s="44"/>
      <c r="BC278" s="37"/>
    </row>
    <row r="279" spans="1:55" x14ac:dyDescent="0.3">
      <c r="A279" s="57"/>
      <c r="B279" s="58"/>
      <c r="D279" s="78"/>
      <c r="E279" s="79"/>
      <c r="F279" s="79"/>
      <c r="G279" s="79"/>
      <c r="H279" s="79"/>
      <c r="I279" s="79"/>
      <c r="J279" s="79"/>
      <c r="K279" s="79"/>
      <c r="L279" s="79"/>
      <c r="M279" s="79"/>
      <c r="N279" s="79"/>
      <c r="O279" s="79"/>
      <c r="P279" s="79"/>
      <c r="Q279" s="79"/>
      <c r="R279" s="79"/>
      <c r="S279" s="79"/>
      <c r="T279" s="79"/>
      <c r="U279" s="79"/>
      <c r="V279" s="79"/>
      <c r="W279" s="79"/>
      <c r="X279" s="79"/>
      <c r="Y279" s="79"/>
      <c r="Z279" s="79"/>
      <c r="AA279" s="79"/>
      <c r="AB279" s="79"/>
      <c r="AC279" s="79"/>
      <c r="AD279" s="79"/>
      <c r="AE279" s="79"/>
      <c r="AF279" s="79"/>
      <c r="AG279" s="79"/>
      <c r="AH279" s="79"/>
      <c r="AI279" s="44"/>
      <c r="AK279" s="69"/>
      <c r="AL279" s="70"/>
      <c r="AM279" s="80"/>
      <c r="AN279" s="81"/>
      <c r="AO279" s="81"/>
      <c r="AP279" s="81"/>
      <c r="AQ279" s="82"/>
      <c r="AR279" s="81"/>
      <c r="AS279" s="81"/>
      <c r="AT279" s="81"/>
      <c r="AU279" s="81"/>
      <c r="AV279" s="81"/>
      <c r="AW279" s="81"/>
      <c r="AY279" s="44"/>
      <c r="AZ279" s="45"/>
      <c r="BA279" s="44"/>
      <c r="BB279" s="44"/>
      <c r="BC279" s="55"/>
    </row>
    <row r="280" spans="1:55" x14ac:dyDescent="0.3">
      <c r="A280" s="57"/>
      <c r="B280" s="58"/>
      <c r="D280" s="78"/>
      <c r="E280" s="79"/>
      <c r="F280" s="79"/>
      <c r="G280" s="79"/>
      <c r="H280" s="79"/>
      <c r="I280" s="79"/>
      <c r="J280" s="79"/>
      <c r="K280" s="79"/>
      <c r="L280" s="79"/>
      <c r="M280" s="79"/>
      <c r="N280" s="79"/>
      <c r="O280" s="79"/>
      <c r="P280" s="79"/>
      <c r="Q280" s="79"/>
      <c r="R280" s="79"/>
      <c r="S280" s="79"/>
      <c r="T280" s="79"/>
      <c r="U280" s="79"/>
      <c r="V280" s="79"/>
      <c r="W280" s="79"/>
      <c r="X280" s="79"/>
      <c r="Y280" s="79"/>
      <c r="Z280" s="79"/>
      <c r="AA280" s="79"/>
      <c r="AB280" s="79"/>
      <c r="AC280" s="79"/>
      <c r="AD280" s="79"/>
      <c r="AE280" s="79"/>
      <c r="AF280" s="79"/>
      <c r="AG280" s="79"/>
      <c r="AH280" s="79"/>
      <c r="AI280" s="37"/>
      <c r="AK280" s="74"/>
      <c r="AL280" s="70"/>
      <c r="AM280" s="80"/>
      <c r="AN280" s="81"/>
      <c r="AO280" s="81"/>
      <c r="AP280" s="81"/>
      <c r="AQ280" s="82"/>
      <c r="AR280" s="81"/>
      <c r="AS280" s="81"/>
      <c r="AT280" s="81"/>
      <c r="AU280" s="81"/>
      <c r="AV280" s="81"/>
      <c r="AW280" s="81"/>
      <c r="AY280" s="44"/>
      <c r="AZ280" s="45"/>
      <c r="BA280" s="44"/>
      <c r="BB280" s="44"/>
      <c r="BC280" s="55"/>
    </row>
    <row r="281" spans="1:55" x14ac:dyDescent="0.3">
      <c r="A281" s="57"/>
      <c r="B281" s="58"/>
      <c r="D281" s="78"/>
      <c r="E281" s="79"/>
      <c r="F281" s="79"/>
      <c r="G281" s="79"/>
      <c r="H281" s="79"/>
      <c r="I281" s="79"/>
      <c r="J281" s="79"/>
      <c r="K281" s="79"/>
      <c r="L281" s="79"/>
      <c r="M281" s="79"/>
      <c r="N281" s="79"/>
      <c r="O281" s="79"/>
      <c r="P281" s="79"/>
      <c r="Q281" s="79"/>
      <c r="R281" s="79"/>
      <c r="S281" s="79"/>
      <c r="T281" s="79"/>
      <c r="U281" s="79"/>
      <c r="V281" s="79"/>
      <c r="W281" s="79"/>
      <c r="X281" s="79"/>
      <c r="Y281" s="79"/>
      <c r="Z281" s="79"/>
      <c r="AA281" s="79"/>
      <c r="AB281" s="79"/>
      <c r="AC281" s="79"/>
      <c r="AD281" s="79"/>
      <c r="AE281" s="79"/>
      <c r="AF281" s="79"/>
      <c r="AG281" s="79"/>
      <c r="AH281" s="79"/>
      <c r="AI281" s="44"/>
      <c r="AK281" s="69"/>
      <c r="AL281" s="70"/>
      <c r="AM281" s="80"/>
      <c r="AN281" s="81"/>
      <c r="AO281" s="81"/>
      <c r="AP281" s="81"/>
      <c r="AQ281" s="82"/>
      <c r="AR281" s="81"/>
      <c r="AS281" s="81"/>
      <c r="AT281" s="81"/>
      <c r="AU281" s="81"/>
      <c r="AV281" s="81"/>
      <c r="AW281" s="81"/>
      <c r="AY281" s="44"/>
      <c r="AZ281" s="45"/>
      <c r="BA281" s="44"/>
      <c r="BB281" s="44"/>
      <c r="BC281" s="55"/>
    </row>
    <row r="282" spans="1:55" x14ac:dyDescent="0.3">
      <c r="A282" s="57"/>
      <c r="B282" s="58"/>
      <c r="D282" s="78"/>
      <c r="E282" s="79"/>
      <c r="F282" s="79"/>
      <c r="G282" s="79"/>
      <c r="H282" s="79"/>
      <c r="I282" s="79"/>
      <c r="J282" s="79"/>
      <c r="K282" s="79"/>
      <c r="L282" s="79"/>
      <c r="M282" s="79"/>
      <c r="N282" s="79"/>
      <c r="O282" s="79"/>
      <c r="P282" s="79"/>
      <c r="Q282" s="79"/>
      <c r="R282" s="79"/>
      <c r="S282" s="79"/>
      <c r="T282" s="79"/>
      <c r="U282" s="79"/>
      <c r="V282" s="79"/>
      <c r="W282" s="79"/>
      <c r="X282" s="79"/>
      <c r="Y282" s="79"/>
      <c r="Z282" s="79"/>
      <c r="AA282" s="79"/>
      <c r="AB282" s="79"/>
      <c r="AC282" s="79"/>
      <c r="AD282" s="79"/>
      <c r="AE282" s="79"/>
      <c r="AF282" s="79"/>
      <c r="AG282" s="79"/>
      <c r="AH282" s="79"/>
      <c r="AI282" s="44"/>
      <c r="AK282" s="69"/>
      <c r="AL282" s="70"/>
      <c r="AM282" s="80"/>
      <c r="AN282" s="81"/>
      <c r="AO282" s="81"/>
      <c r="AP282" s="81"/>
      <c r="AQ282" s="82"/>
      <c r="AR282" s="81"/>
      <c r="AS282" s="81"/>
      <c r="AT282" s="81"/>
      <c r="AU282" s="81"/>
      <c r="AV282" s="81"/>
      <c r="AW282" s="81"/>
      <c r="AY282" s="44"/>
      <c r="AZ282" s="45"/>
      <c r="BA282" s="44"/>
      <c r="BB282" s="44"/>
      <c r="BC282" s="55"/>
    </row>
    <row r="283" spans="1:55" x14ac:dyDescent="0.3">
      <c r="A283" s="57"/>
      <c r="B283" s="58"/>
      <c r="D283" s="78"/>
      <c r="E283" s="79"/>
      <c r="F283" s="79"/>
      <c r="G283" s="79"/>
      <c r="H283" s="79"/>
      <c r="I283" s="79"/>
      <c r="J283" s="79"/>
      <c r="K283" s="79"/>
      <c r="L283" s="79"/>
      <c r="M283" s="79"/>
      <c r="N283" s="79"/>
      <c r="O283" s="79"/>
      <c r="P283" s="79"/>
      <c r="Q283" s="79"/>
      <c r="R283" s="79"/>
      <c r="S283" s="79"/>
      <c r="T283" s="79"/>
      <c r="U283" s="79"/>
      <c r="V283" s="79"/>
      <c r="W283" s="79"/>
      <c r="X283" s="79"/>
      <c r="Y283" s="79"/>
      <c r="Z283" s="79"/>
      <c r="AA283" s="79"/>
      <c r="AB283" s="79"/>
      <c r="AC283" s="79"/>
      <c r="AD283" s="79"/>
      <c r="AE283" s="79"/>
      <c r="AF283" s="79"/>
      <c r="AG283" s="79"/>
      <c r="AH283" s="79"/>
      <c r="AI283" s="44"/>
      <c r="AK283" s="74"/>
      <c r="AL283" s="70"/>
      <c r="AM283" s="80"/>
      <c r="AN283" s="81"/>
      <c r="AO283" s="81"/>
      <c r="AP283" s="81"/>
      <c r="AQ283" s="82"/>
      <c r="AR283" s="81"/>
      <c r="AS283" s="81"/>
      <c r="AT283" s="81"/>
      <c r="AU283" s="81"/>
      <c r="AV283" s="81"/>
      <c r="AW283" s="81"/>
      <c r="AY283" s="37"/>
      <c r="AZ283" s="37"/>
      <c r="BA283" s="37"/>
      <c r="BB283" s="37"/>
      <c r="BC283" s="55"/>
    </row>
    <row r="284" spans="1:55" x14ac:dyDescent="0.3">
      <c r="A284" s="57"/>
      <c r="B284" s="58"/>
      <c r="D284" s="78"/>
      <c r="E284" s="79"/>
      <c r="F284" s="79"/>
      <c r="G284" s="79"/>
      <c r="H284" s="79"/>
      <c r="I284" s="79"/>
      <c r="J284" s="79"/>
      <c r="K284" s="79"/>
      <c r="L284" s="79"/>
      <c r="M284" s="79"/>
      <c r="N284" s="79"/>
      <c r="O284" s="79"/>
      <c r="P284" s="79"/>
      <c r="Q284" s="79"/>
      <c r="R284" s="79"/>
      <c r="S284" s="79"/>
      <c r="T284" s="79"/>
      <c r="U284" s="79"/>
      <c r="V284" s="79"/>
      <c r="W284" s="79"/>
      <c r="X284" s="79"/>
      <c r="Y284" s="79"/>
      <c r="Z284" s="79"/>
      <c r="AA284" s="79"/>
      <c r="AB284" s="79"/>
      <c r="AC284" s="79"/>
      <c r="AD284" s="79"/>
      <c r="AE284" s="79"/>
      <c r="AF284" s="79"/>
      <c r="AG284" s="79"/>
      <c r="AH284" s="79"/>
      <c r="AI284" s="44"/>
      <c r="AK284" s="76"/>
      <c r="AL284" s="70"/>
      <c r="AM284" s="80"/>
      <c r="AN284" s="81"/>
      <c r="AO284" s="81"/>
      <c r="AP284" s="81"/>
      <c r="AQ284" s="82"/>
      <c r="AR284" s="81"/>
      <c r="AS284" s="81"/>
      <c r="AT284" s="81"/>
      <c r="AU284" s="81"/>
      <c r="AV284" s="81"/>
      <c r="AW284" s="81"/>
      <c r="AY284" s="37"/>
      <c r="AZ284" s="37"/>
      <c r="BA284" s="37"/>
      <c r="BB284" s="37"/>
      <c r="BC284" s="37"/>
    </row>
    <row r="285" spans="1:55" x14ac:dyDescent="0.3">
      <c r="A285" s="57"/>
      <c r="B285" s="58"/>
      <c r="D285" s="78"/>
      <c r="E285" s="79"/>
      <c r="F285" s="79"/>
      <c r="G285" s="79"/>
      <c r="H285" s="79"/>
      <c r="I285" s="79"/>
      <c r="J285" s="79"/>
      <c r="K285" s="79"/>
      <c r="L285" s="79"/>
      <c r="M285" s="79"/>
      <c r="N285" s="79"/>
      <c r="O285" s="79"/>
      <c r="P285" s="79"/>
      <c r="Q285" s="79"/>
      <c r="R285" s="79"/>
      <c r="S285" s="79"/>
      <c r="T285" s="79"/>
      <c r="U285" s="79"/>
      <c r="V285" s="79"/>
      <c r="W285" s="79"/>
      <c r="X285" s="79"/>
      <c r="Y285" s="79"/>
      <c r="Z285" s="79"/>
      <c r="AA285" s="79"/>
      <c r="AB285" s="79"/>
      <c r="AC285" s="79"/>
      <c r="AD285" s="79"/>
      <c r="AE285" s="79"/>
      <c r="AF285" s="79"/>
      <c r="AG285" s="79"/>
      <c r="AH285" s="79"/>
      <c r="AI285" s="44"/>
      <c r="AK285" s="69"/>
      <c r="AL285" s="70"/>
      <c r="AM285" s="80"/>
      <c r="AN285" s="13"/>
      <c r="AO285" s="13"/>
      <c r="AP285" s="13"/>
      <c r="AQ285" s="56"/>
      <c r="AR285" s="13"/>
      <c r="AS285" s="13"/>
      <c r="AT285" s="13"/>
      <c r="AU285" s="13"/>
      <c r="AV285" s="13"/>
      <c r="AW285" s="13"/>
      <c r="AY285" s="44"/>
      <c r="AZ285" s="45"/>
      <c r="BA285" s="44"/>
      <c r="BB285" s="44"/>
      <c r="BC285" s="37"/>
    </row>
    <row r="286" spans="1:55" x14ac:dyDescent="0.3">
      <c r="A286" s="57"/>
      <c r="B286" s="58"/>
      <c r="D286" s="78"/>
      <c r="E286" s="79"/>
      <c r="F286" s="79"/>
      <c r="G286" s="79"/>
      <c r="H286" s="79"/>
      <c r="I286" s="79"/>
      <c r="J286" s="79"/>
      <c r="K286" s="79"/>
      <c r="L286" s="79"/>
      <c r="M286" s="79"/>
      <c r="N286" s="79"/>
      <c r="O286" s="79"/>
      <c r="P286" s="79"/>
      <c r="Q286" s="79"/>
      <c r="R286" s="79"/>
      <c r="S286" s="79"/>
      <c r="T286" s="79"/>
      <c r="U286" s="79"/>
      <c r="V286" s="79"/>
      <c r="W286" s="79"/>
      <c r="X286" s="79"/>
      <c r="Y286" s="79"/>
      <c r="Z286" s="79"/>
      <c r="AA286" s="79"/>
      <c r="AB286" s="79"/>
      <c r="AC286" s="79"/>
      <c r="AD286" s="79"/>
      <c r="AE286" s="79"/>
      <c r="AF286" s="79"/>
      <c r="AG286" s="79"/>
      <c r="AH286" s="79"/>
      <c r="AI286" s="44"/>
      <c r="AK286" s="76"/>
      <c r="AL286" s="70"/>
      <c r="AM286" s="80"/>
      <c r="AN286" s="81"/>
      <c r="AO286" s="81"/>
      <c r="AP286" s="81"/>
      <c r="AQ286" s="82"/>
      <c r="AR286" s="81"/>
      <c r="AS286" s="81"/>
      <c r="AT286" s="81"/>
      <c r="AU286" s="81"/>
      <c r="AV286" s="81"/>
      <c r="AW286" s="81"/>
      <c r="AY286" s="44"/>
      <c r="AZ286" s="45"/>
      <c r="BA286" s="44"/>
      <c r="BB286" s="44"/>
      <c r="BC286" s="55"/>
    </row>
    <row r="287" spans="1:55" x14ac:dyDescent="0.3">
      <c r="A287" s="57"/>
      <c r="B287" s="58"/>
      <c r="D287" s="78"/>
      <c r="E287" s="79"/>
      <c r="F287" s="79"/>
      <c r="G287" s="79"/>
      <c r="H287" s="79"/>
      <c r="I287" s="79"/>
      <c r="J287" s="79"/>
      <c r="K287" s="79"/>
      <c r="L287" s="79"/>
      <c r="M287" s="79"/>
      <c r="N287" s="79"/>
      <c r="O287" s="79"/>
      <c r="P287" s="79"/>
      <c r="Q287" s="79"/>
      <c r="R287" s="79"/>
      <c r="S287" s="79"/>
      <c r="T287" s="79"/>
      <c r="U287" s="79"/>
      <c r="V287" s="79"/>
      <c r="W287" s="79"/>
      <c r="X287" s="79"/>
      <c r="Y287" s="79"/>
      <c r="Z287" s="79"/>
      <c r="AA287" s="79"/>
      <c r="AB287" s="79"/>
      <c r="AC287" s="79"/>
      <c r="AD287" s="79"/>
      <c r="AE287" s="79"/>
      <c r="AF287" s="79"/>
      <c r="AG287" s="79"/>
      <c r="AH287" s="79"/>
      <c r="AI287" s="44"/>
      <c r="AK287" s="72"/>
      <c r="AL287" s="70"/>
      <c r="AM287" s="80"/>
      <c r="AN287" s="81"/>
      <c r="AO287" s="81"/>
      <c r="AP287" s="81"/>
      <c r="AQ287" s="82"/>
      <c r="AR287" s="81"/>
      <c r="AS287" s="81"/>
      <c r="AT287" s="81"/>
      <c r="AU287" s="81"/>
      <c r="AV287" s="81"/>
      <c r="AW287" s="81"/>
      <c r="AY287" s="44"/>
      <c r="AZ287" s="45"/>
      <c r="BA287" s="44"/>
      <c r="BB287" s="44"/>
      <c r="BC287" s="55"/>
    </row>
    <row r="288" spans="1:55" x14ac:dyDescent="0.3">
      <c r="A288" s="57"/>
      <c r="B288" s="61"/>
      <c r="D288" s="78"/>
      <c r="E288" s="79"/>
      <c r="F288" s="79"/>
      <c r="G288" s="79"/>
      <c r="H288" s="79"/>
      <c r="I288" s="79"/>
      <c r="J288" s="79"/>
      <c r="K288" s="79"/>
      <c r="L288" s="79"/>
      <c r="M288" s="79"/>
      <c r="N288" s="79"/>
      <c r="O288" s="79"/>
      <c r="P288" s="79"/>
      <c r="Q288" s="79"/>
      <c r="R288" s="79"/>
      <c r="S288" s="79"/>
      <c r="T288" s="79"/>
      <c r="U288" s="79"/>
      <c r="V288" s="79"/>
      <c r="W288" s="79"/>
      <c r="X288" s="79"/>
      <c r="Y288" s="79"/>
      <c r="Z288" s="79"/>
      <c r="AA288" s="79"/>
      <c r="AB288" s="79"/>
      <c r="AC288" s="79"/>
      <c r="AD288" s="79"/>
      <c r="AE288" s="79"/>
      <c r="AF288" s="79"/>
      <c r="AG288" s="79"/>
      <c r="AH288" s="79"/>
      <c r="AI288" s="44"/>
      <c r="AK288" s="72"/>
      <c r="AL288" s="73"/>
      <c r="AM288" s="80"/>
      <c r="AN288" s="81"/>
      <c r="AO288" s="81"/>
      <c r="AP288" s="81"/>
      <c r="AQ288" s="82"/>
      <c r="AR288" s="81"/>
      <c r="AS288" s="81"/>
      <c r="AT288" s="81"/>
      <c r="AU288" s="81"/>
      <c r="AV288" s="81"/>
      <c r="AW288" s="81"/>
      <c r="AY288" s="44"/>
      <c r="AZ288" s="45"/>
      <c r="BA288" s="44"/>
      <c r="BB288" s="44"/>
      <c r="BC288" s="55"/>
    </row>
    <row r="289" spans="1:55" x14ac:dyDescent="0.3">
      <c r="A289" s="57"/>
      <c r="B289" s="58"/>
      <c r="D289" s="78"/>
      <c r="E289" s="79"/>
      <c r="F289" s="79"/>
      <c r="G289" s="79"/>
      <c r="H289" s="79"/>
      <c r="I289" s="79"/>
      <c r="J289" s="79"/>
      <c r="K289" s="79"/>
      <c r="L289" s="79"/>
      <c r="M289" s="79"/>
      <c r="N289" s="79"/>
      <c r="O289" s="79"/>
      <c r="P289" s="79"/>
      <c r="Q289" s="79"/>
      <c r="R289" s="79"/>
      <c r="S289" s="79"/>
      <c r="T289" s="79"/>
      <c r="U289" s="79"/>
      <c r="V289" s="79"/>
      <c r="W289" s="79"/>
      <c r="X289" s="79"/>
      <c r="Y289" s="79"/>
      <c r="Z289" s="79"/>
      <c r="AA289" s="79"/>
      <c r="AB289" s="79"/>
      <c r="AC289" s="79"/>
      <c r="AD289" s="79"/>
      <c r="AE289" s="79"/>
      <c r="AF289" s="79"/>
      <c r="AG289" s="79"/>
      <c r="AH289" s="79"/>
      <c r="AI289" s="44"/>
      <c r="AK289" s="69"/>
      <c r="AL289" s="73"/>
      <c r="AM289" s="80"/>
      <c r="AN289" s="81"/>
      <c r="AO289" s="81"/>
      <c r="AP289" s="81"/>
      <c r="AQ289" s="82"/>
      <c r="AR289" s="81"/>
      <c r="AS289" s="81"/>
      <c r="AT289" s="81"/>
      <c r="AU289" s="81"/>
      <c r="AV289" s="81"/>
      <c r="AW289" s="81"/>
      <c r="AY289" s="44"/>
      <c r="AZ289" s="45"/>
      <c r="BA289" s="44"/>
      <c r="BB289" s="44"/>
      <c r="BC289" s="55"/>
    </row>
    <row r="290" spans="1:55" x14ac:dyDescent="0.3">
      <c r="A290" s="57"/>
      <c r="B290" s="58"/>
      <c r="D290" s="78"/>
      <c r="E290" s="79"/>
      <c r="F290" s="79"/>
      <c r="G290" s="79"/>
      <c r="H290" s="79"/>
      <c r="I290" s="79"/>
      <c r="J290" s="79"/>
      <c r="K290" s="79"/>
      <c r="L290" s="79"/>
      <c r="M290" s="79"/>
      <c r="N290" s="79"/>
      <c r="O290" s="79"/>
      <c r="P290" s="79"/>
      <c r="Q290" s="79"/>
      <c r="R290" s="79"/>
      <c r="S290" s="79"/>
      <c r="T290" s="79"/>
      <c r="U290" s="79"/>
      <c r="V290" s="79"/>
      <c r="W290" s="79"/>
      <c r="X290" s="79"/>
      <c r="Y290" s="79"/>
      <c r="Z290" s="79"/>
      <c r="AA290" s="79"/>
      <c r="AB290" s="79"/>
      <c r="AC290" s="79"/>
      <c r="AD290" s="79"/>
      <c r="AE290" s="79"/>
      <c r="AF290" s="79"/>
      <c r="AG290" s="79"/>
      <c r="AH290" s="79"/>
      <c r="AI290" s="44"/>
      <c r="AK290" s="72"/>
      <c r="AL290" s="73"/>
      <c r="AM290" s="80"/>
      <c r="AN290" s="81"/>
      <c r="AO290" s="81"/>
      <c r="AP290" s="81"/>
      <c r="AQ290" s="82"/>
      <c r="AR290" s="81"/>
      <c r="AS290" s="81"/>
      <c r="AT290" s="81"/>
      <c r="AU290" s="81"/>
      <c r="AV290" s="81"/>
      <c r="AW290" s="81"/>
      <c r="AY290" s="44"/>
      <c r="AZ290" s="45"/>
      <c r="BA290" s="44"/>
      <c r="BB290" s="44"/>
      <c r="BC290" s="55"/>
    </row>
    <row r="291" spans="1:55" x14ac:dyDescent="0.3">
      <c r="A291" s="57"/>
      <c r="B291" s="58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 s="44"/>
      <c r="AK291" s="76"/>
      <c r="AL291" s="70"/>
      <c r="AM291" s="80"/>
      <c r="AN291" s="13"/>
      <c r="AO291" s="13"/>
      <c r="AP291" s="13"/>
      <c r="AQ291" s="56"/>
      <c r="AR291" s="13"/>
      <c r="AS291" s="13"/>
      <c r="AT291" s="13"/>
      <c r="AU291" s="13"/>
      <c r="AV291" s="13"/>
      <c r="AW291" s="13"/>
      <c r="AY291" s="44"/>
      <c r="AZ291" s="45"/>
      <c r="BA291" s="44"/>
      <c r="BB291" s="44"/>
      <c r="BC291" s="55"/>
    </row>
    <row r="292" spans="1:55" x14ac:dyDescent="0.3">
      <c r="A292" s="57"/>
      <c r="B292" s="58"/>
      <c r="D292" s="78"/>
      <c r="E292" s="79"/>
      <c r="F292" s="79"/>
      <c r="G292" s="79"/>
      <c r="H292" s="79"/>
      <c r="I292" s="79"/>
      <c r="J292" s="79"/>
      <c r="K292" s="79"/>
      <c r="L292" s="79"/>
      <c r="M292" s="79"/>
      <c r="N292" s="79"/>
      <c r="O292" s="79"/>
      <c r="P292" s="79"/>
      <c r="Q292" s="79"/>
      <c r="R292" s="79"/>
      <c r="S292" s="79"/>
      <c r="T292" s="79"/>
      <c r="U292" s="79"/>
      <c r="V292" s="79"/>
      <c r="W292" s="79"/>
      <c r="X292" s="79"/>
      <c r="Y292" s="79"/>
      <c r="Z292" s="79"/>
      <c r="AA292" s="79"/>
      <c r="AB292" s="79"/>
      <c r="AC292" s="79"/>
      <c r="AD292" s="79"/>
      <c r="AE292" s="79"/>
      <c r="AF292" s="79"/>
      <c r="AG292" s="79"/>
      <c r="AH292" s="79"/>
      <c r="AI292" s="44"/>
      <c r="AK292" s="69"/>
      <c r="AL292" s="70"/>
      <c r="AM292" s="80"/>
      <c r="AN292" s="81"/>
      <c r="AO292" s="81"/>
      <c r="AP292" s="81"/>
      <c r="AQ292" s="82"/>
      <c r="AR292" s="81"/>
      <c r="AS292" s="81"/>
      <c r="AT292" s="81"/>
      <c r="AU292" s="81"/>
      <c r="AV292" s="81"/>
      <c r="AW292" s="81"/>
      <c r="AY292" s="44"/>
      <c r="AZ292" s="45"/>
      <c r="BA292" s="44"/>
      <c r="BB292" s="44"/>
      <c r="BC292" s="55"/>
    </row>
    <row r="293" spans="1:55" x14ac:dyDescent="0.3">
      <c r="A293" s="57"/>
      <c r="B293" s="58"/>
      <c r="D293" s="78"/>
      <c r="E293" s="79"/>
      <c r="F293" s="79"/>
      <c r="G293" s="79"/>
      <c r="H293" s="79"/>
      <c r="I293" s="79"/>
      <c r="J293" s="79"/>
      <c r="K293" s="79"/>
      <c r="L293" s="79"/>
      <c r="M293" s="79"/>
      <c r="N293" s="79"/>
      <c r="O293" s="79"/>
      <c r="P293" s="79"/>
      <c r="Q293" s="79"/>
      <c r="R293" s="79"/>
      <c r="S293" s="79"/>
      <c r="T293" s="79"/>
      <c r="U293" s="79"/>
      <c r="V293" s="79"/>
      <c r="W293" s="79"/>
      <c r="X293" s="79"/>
      <c r="Y293" s="79"/>
      <c r="Z293" s="79"/>
      <c r="AA293" s="79"/>
      <c r="AB293" s="79"/>
      <c r="AC293" s="79"/>
      <c r="AD293" s="79"/>
      <c r="AE293" s="79"/>
      <c r="AF293" s="79"/>
      <c r="AG293" s="79"/>
      <c r="AH293" s="79"/>
      <c r="AI293" s="44"/>
      <c r="AK293" s="76"/>
      <c r="AL293" s="70"/>
      <c r="AM293" s="80"/>
      <c r="AN293" s="81"/>
      <c r="AO293" s="81"/>
      <c r="AP293" s="81"/>
      <c r="AQ293" s="82"/>
      <c r="AR293" s="81"/>
      <c r="AS293" s="81"/>
      <c r="AT293" s="81"/>
      <c r="AU293" s="81"/>
      <c r="AV293" s="81"/>
      <c r="AW293" s="81"/>
      <c r="AY293" s="44"/>
      <c r="AZ293" s="45"/>
      <c r="BA293" s="44"/>
      <c r="BB293" s="44"/>
      <c r="BC293" s="55"/>
    </row>
    <row r="294" spans="1:55" x14ac:dyDescent="0.3">
      <c r="A294" s="57"/>
      <c r="B294" s="58"/>
      <c r="D294" s="78"/>
      <c r="E294" s="79"/>
      <c r="F294" s="79"/>
      <c r="G294" s="79"/>
      <c r="H294" s="79"/>
      <c r="I294" s="79"/>
      <c r="J294" s="79"/>
      <c r="K294" s="79"/>
      <c r="L294" s="79"/>
      <c r="M294" s="79"/>
      <c r="N294" s="79"/>
      <c r="O294" s="79"/>
      <c r="P294" s="79"/>
      <c r="Q294" s="79"/>
      <c r="R294" s="79"/>
      <c r="S294" s="79"/>
      <c r="T294" s="79"/>
      <c r="U294" s="79"/>
      <c r="V294" s="79"/>
      <c r="W294" s="79"/>
      <c r="X294" s="79"/>
      <c r="Y294" s="79"/>
      <c r="Z294" s="79"/>
      <c r="AA294" s="79"/>
      <c r="AB294" s="79"/>
      <c r="AC294" s="79"/>
      <c r="AD294" s="79"/>
      <c r="AE294" s="79"/>
      <c r="AF294" s="79"/>
      <c r="AG294" s="79"/>
      <c r="AH294" s="79"/>
      <c r="AI294" s="44"/>
      <c r="AK294" s="72"/>
      <c r="AL294" s="70"/>
      <c r="AM294" s="80"/>
      <c r="AN294" s="81"/>
      <c r="AO294" s="81"/>
      <c r="AP294" s="81"/>
      <c r="AQ294" s="82"/>
      <c r="AR294" s="81"/>
      <c r="AS294" s="81"/>
      <c r="AT294" s="81"/>
      <c r="AU294" s="81"/>
      <c r="AV294" s="81"/>
      <c r="AW294" s="81"/>
      <c r="AY294" s="44"/>
      <c r="AZ294" s="45"/>
      <c r="BA294" s="44"/>
      <c r="BB294" s="44"/>
      <c r="BC294" s="55"/>
    </row>
    <row r="295" spans="1:55" x14ac:dyDescent="0.3">
      <c r="A295" s="57"/>
      <c r="B295" s="58"/>
      <c r="D295" s="78"/>
      <c r="E295" s="79"/>
      <c r="F295" s="79"/>
      <c r="G295" s="79"/>
      <c r="H295" s="79"/>
      <c r="I295" s="79"/>
      <c r="J295" s="79"/>
      <c r="K295" s="79"/>
      <c r="L295" s="79"/>
      <c r="M295" s="79"/>
      <c r="N295" s="79"/>
      <c r="O295" s="79"/>
      <c r="P295" s="79"/>
      <c r="Q295" s="79"/>
      <c r="R295" s="79"/>
      <c r="S295" s="79"/>
      <c r="T295" s="79"/>
      <c r="U295" s="79"/>
      <c r="V295" s="79"/>
      <c r="W295" s="79"/>
      <c r="X295" s="79"/>
      <c r="Y295" s="79"/>
      <c r="Z295" s="79"/>
      <c r="AA295" s="79"/>
      <c r="AB295" s="79"/>
      <c r="AC295" s="79"/>
      <c r="AD295" s="79"/>
      <c r="AE295" s="79"/>
      <c r="AF295" s="79"/>
      <c r="AG295" s="79"/>
      <c r="AH295" s="79"/>
      <c r="AI295" s="44"/>
      <c r="AK295" s="69"/>
      <c r="AL295" s="70"/>
      <c r="AM295" s="80"/>
      <c r="AN295" s="81"/>
      <c r="AO295" s="81"/>
      <c r="AP295" s="81"/>
      <c r="AQ295" s="82"/>
      <c r="AR295" s="81"/>
      <c r="AS295" s="81"/>
      <c r="AT295" s="81"/>
      <c r="AU295" s="81"/>
      <c r="AV295" s="81"/>
      <c r="AW295" s="81"/>
      <c r="AY295" s="44"/>
      <c r="AZ295" s="45"/>
      <c r="BA295" s="44"/>
      <c r="BB295" s="44"/>
      <c r="BC295" s="55"/>
    </row>
    <row r="296" spans="1:55" x14ac:dyDescent="0.3">
      <c r="A296" s="57"/>
      <c r="B296" s="58"/>
      <c r="D296" s="78"/>
      <c r="E296" s="79"/>
      <c r="F296" s="79"/>
      <c r="G296" s="79"/>
      <c r="H296" s="79"/>
      <c r="I296" s="79"/>
      <c r="J296" s="79"/>
      <c r="K296" s="79"/>
      <c r="L296" s="79"/>
      <c r="M296" s="79"/>
      <c r="N296" s="79"/>
      <c r="O296" s="79"/>
      <c r="P296" s="79"/>
      <c r="Q296" s="79"/>
      <c r="R296" s="79"/>
      <c r="S296" s="79"/>
      <c r="T296" s="79"/>
      <c r="U296" s="79"/>
      <c r="V296" s="79"/>
      <c r="W296" s="79"/>
      <c r="X296" s="79"/>
      <c r="Y296" s="79"/>
      <c r="Z296" s="79"/>
      <c r="AA296" s="79"/>
      <c r="AB296" s="79"/>
      <c r="AC296" s="79"/>
      <c r="AD296" s="79"/>
      <c r="AE296" s="79"/>
      <c r="AF296" s="79"/>
      <c r="AG296" s="79"/>
      <c r="AH296" s="79"/>
      <c r="AI296" s="44"/>
      <c r="AK296" s="72"/>
      <c r="AL296" s="70"/>
      <c r="AM296" s="80"/>
      <c r="AN296" s="81"/>
      <c r="AO296" s="81"/>
      <c r="AP296" s="81"/>
      <c r="AQ296" s="82"/>
      <c r="AR296" s="81"/>
      <c r="AS296" s="81"/>
      <c r="AT296" s="81"/>
      <c r="AU296" s="81"/>
      <c r="AV296" s="81"/>
      <c r="AW296" s="81"/>
      <c r="AY296" s="44"/>
      <c r="AZ296" s="45"/>
      <c r="BA296" s="44"/>
      <c r="BB296" s="44"/>
      <c r="BC296" s="55"/>
    </row>
    <row r="297" spans="1:55" x14ac:dyDescent="0.3">
      <c r="A297" s="57"/>
      <c r="B297" s="58"/>
      <c r="D297" s="78"/>
      <c r="E297" s="79"/>
      <c r="F297" s="79"/>
      <c r="G297" s="79"/>
      <c r="H297" s="79"/>
      <c r="I297" s="79"/>
      <c r="J297" s="79"/>
      <c r="K297" s="79"/>
      <c r="L297" s="79"/>
      <c r="M297" s="79"/>
      <c r="N297" s="79"/>
      <c r="O297" s="79"/>
      <c r="P297" s="79"/>
      <c r="Q297" s="79"/>
      <c r="R297" s="79"/>
      <c r="S297" s="79"/>
      <c r="T297" s="79"/>
      <c r="U297" s="79"/>
      <c r="V297" s="79"/>
      <c r="W297" s="79"/>
      <c r="X297" s="79"/>
      <c r="Y297" s="79"/>
      <c r="Z297" s="79"/>
      <c r="AA297" s="79"/>
      <c r="AB297" s="79"/>
      <c r="AC297" s="79"/>
      <c r="AD297" s="79"/>
      <c r="AE297" s="79"/>
      <c r="AF297" s="79"/>
      <c r="AG297" s="79"/>
      <c r="AH297" s="79"/>
      <c r="AI297" s="44"/>
      <c r="AK297" s="72"/>
      <c r="AL297" s="70"/>
      <c r="AM297" s="80"/>
      <c r="AN297" s="81"/>
      <c r="AO297" s="81"/>
      <c r="AP297" s="81"/>
      <c r="AQ297" s="82"/>
      <c r="AR297" s="81"/>
      <c r="AS297" s="81"/>
      <c r="AT297" s="81"/>
      <c r="AU297" s="81"/>
      <c r="AV297" s="81"/>
      <c r="AW297" s="81"/>
      <c r="AY297" s="44"/>
      <c r="AZ297" s="45"/>
      <c r="BA297" s="44"/>
      <c r="BB297" s="44"/>
      <c r="BC297" s="55"/>
    </row>
    <row r="298" spans="1:55" x14ac:dyDescent="0.3">
      <c r="A298" s="57"/>
      <c r="B298" s="58"/>
      <c r="D298" s="78"/>
      <c r="E298" s="79"/>
      <c r="F298" s="79"/>
      <c r="G298" s="79"/>
      <c r="H298" s="79"/>
      <c r="I298" s="79"/>
      <c r="J298" s="79"/>
      <c r="K298" s="79"/>
      <c r="L298" s="79"/>
      <c r="M298" s="79"/>
      <c r="N298" s="79"/>
      <c r="O298" s="79"/>
      <c r="P298" s="79"/>
      <c r="Q298" s="79"/>
      <c r="R298" s="79"/>
      <c r="S298" s="79"/>
      <c r="T298" s="79"/>
      <c r="U298" s="79"/>
      <c r="V298" s="79"/>
      <c r="W298" s="79"/>
      <c r="X298" s="79"/>
      <c r="Y298" s="79"/>
      <c r="Z298" s="79"/>
      <c r="AA298" s="79"/>
      <c r="AB298" s="79"/>
      <c r="AC298" s="79"/>
      <c r="AD298" s="79"/>
      <c r="AE298" s="79"/>
      <c r="AF298" s="79"/>
      <c r="AG298" s="79"/>
      <c r="AH298" s="79"/>
      <c r="AI298" s="44"/>
      <c r="AK298" s="69"/>
      <c r="AL298" s="70"/>
      <c r="AM298" s="80"/>
      <c r="AN298" s="81"/>
      <c r="AO298" s="81"/>
      <c r="AP298" s="81"/>
      <c r="AQ298" s="82"/>
      <c r="AR298" s="81"/>
      <c r="AS298" s="81"/>
      <c r="AT298" s="81"/>
      <c r="AU298" s="81"/>
      <c r="AV298" s="81"/>
      <c r="AW298" s="81"/>
      <c r="AY298" s="44"/>
      <c r="AZ298" s="45"/>
      <c r="BA298" s="44"/>
      <c r="BB298" s="44"/>
      <c r="BC298" s="55"/>
    </row>
    <row r="299" spans="1:55" x14ac:dyDescent="0.3">
      <c r="A299" s="62"/>
      <c r="B299" s="63"/>
      <c r="D299" s="78"/>
      <c r="E299" s="79"/>
      <c r="F299" s="79"/>
      <c r="G299" s="79"/>
      <c r="H299" s="79"/>
      <c r="I299" s="79"/>
      <c r="J299" s="79"/>
      <c r="K299" s="79"/>
      <c r="L299" s="79"/>
      <c r="M299" s="79"/>
      <c r="N299" s="79"/>
      <c r="O299" s="79"/>
      <c r="P299" s="79"/>
      <c r="Q299" s="79"/>
      <c r="R299" s="79"/>
      <c r="S299" s="79"/>
      <c r="T299" s="79"/>
      <c r="U299" s="79"/>
      <c r="V299" s="79"/>
      <c r="W299" s="79"/>
      <c r="X299" s="79"/>
      <c r="Y299" s="79"/>
      <c r="Z299" s="79"/>
      <c r="AA299" s="79"/>
      <c r="AB299" s="79"/>
      <c r="AC299" s="79"/>
      <c r="AD299" s="79"/>
      <c r="AE299" s="79"/>
      <c r="AF299" s="79"/>
      <c r="AG299" s="79"/>
      <c r="AH299" s="79"/>
      <c r="AI299" s="44"/>
      <c r="AK299" s="69"/>
      <c r="AL299" s="70"/>
      <c r="AM299" s="80"/>
      <c r="AN299" s="81"/>
      <c r="AO299" s="81"/>
      <c r="AP299" s="81"/>
      <c r="AQ299" s="82"/>
      <c r="AR299" s="81"/>
      <c r="AS299" s="81"/>
      <c r="AT299" s="81"/>
      <c r="AU299" s="81"/>
      <c r="AV299" s="81"/>
      <c r="AW299" s="81"/>
      <c r="AY299" s="44"/>
      <c r="AZ299" s="45"/>
      <c r="BA299" s="44"/>
      <c r="BB299" s="44"/>
      <c r="BC299" s="55"/>
    </row>
    <row r="300" spans="1:55" x14ac:dyDescent="0.3">
      <c r="A300" s="57"/>
      <c r="B300" s="58"/>
      <c r="D300" s="78"/>
      <c r="E300" s="79"/>
      <c r="F300" s="79"/>
      <c r="G300" s="79"/>
      <c r="H300" s="79"/>
      <c r="I300" s="79"/>
      <c r="J300" s="79"/>
      <c r="K300" s="79"/>
      <c r="L300" s="79"/>
      <c r="M300" s="79"/>
      <c r="N300" s="79"/>
      <c r="O300" s="79"/>
      <c r="P300" s="79"/>
      <c r="Q300" s="79"/>
      <c r="R300" s="79"/>
      <c r="S300" s="79"/>
      <c r="T300" s="79"/>
      <c r="U300" s="79"/>
      <c r="V300" s="79"/>
      <c r="W300" s="79"/>
      <c r="X300" s="79"/>
      <c r="Y300" s="79"/>
      <c r="Z300" s="79"/>
      <c r="AA300" s="79"/>
      <c r="AB300" s="79"/>
      <c r="AC300" s="79"/>
      <c r="AD300" s="79"/>
      <c r="AE300" s="79"/>
      <c r="AF300" s="79"/>
      <c r="AG300" s="79"/>
      <c r="AH300" s="79"/>
      <c r="AI300" s="44"/>
      <c r="AK300" s="75"/>
      <c r="AL300" s="70"/>
      <c r="AM300" s="80"/>
      <c r="AN300" s="81"/>
      <c r="AO300" s="81"/>
      <c r="AP300" s="81"/>
      <c r="AQ300" s="82"/>
      <c r="AR300" s="81"/>
      <c r="AS300" s="81"/>
      <c r="AT300" s="81"/>
      <c r="AU300" s="81"/>
      <c r="AV300" s="81"/>
      <c r="AW300" s="81"/>
      <c r="AY300" s="44"/>
      <c r="AZ300" s="45"/>
      <c r="BA300" s="44"/>
      <c r="BB300" s="44"/>
      <c r="BC300" s="55"/>
    </row>
    <row r="301" spans="1:55" x14ac:dyDescent="0.3">
      <c r="A301" s="57"/>
      <c r="B301" s="58"/>
      <c r="D301" s="78"/>
      <c r="E301" s="79"/>
      <c r="F301" s="79"/>
      <c r="G301" s="79"/>
      <c r="H301" s="79"/>
      <c r="I301" s="79"/>
      <c r="J301" s="79"/>
      <c r="K301" s="79"/>
      <c r="L301" s="79"/>
      <c r="M301" s="79"/>
      <c r="N301" s="79"/>
      <c r="O301" s="79"/>
      <c r="P301" s="79"/>
      <c r="Q301" s="79"/>
      <c r="R301" s="79"/>
      <c r="S301" s="79"/>
      <c r="T301" s="79"/>
      <c r="U301" s="79"/>
      <c r="V301" s="79"/>
      <c r="W301" s="79"/>
      <c r="X301" s="79"/>
      <c r="Y301" s="79"/>
      <c r="Z301" s="79"/>
      <c r="AA301" s="79"/>
      <c r="AB301" s="79"/>
      <c r="AC301" s="79"/>
      <c r="AD301" s="79"/>
      <c r="AE301" s="79"/>
      <c r="AF301" s="79"/>
      <c r="AG301" s="79"/>
      <c r="AH301" s="79"/>
      <c r="AI301" s="44"/>
      <c r="AK301" s="69"/>
      <c r="AL301" s="70"/>
      <c r="AM301" s="80"/>
      <c r="AN301" s="13"/>
      <c r="AO301" s="13"/>
      <c r="AP301" s="13"/>
      <c r="AQ301" s="56"/>
      <c r="AR301" s="13"/>
      <c r="AS301" s="13"/>
      <c r="AT301" s="13"/>
      <c r="AU301" s="13"/>
      <c r="AV301" s="13"/>
      <c r="AW301" s="13"/>
      <c r="AY301" s="37"/>
      <c r="AZ301" s="37"/>
      <c r="BA301" s="37"/>
      <c r="BB301" s="37"/>
      <c r="BC301" s="55"/>
    </row>
    <row r="302" spans="1:55" x14ac:dyDescent="0.3">
      <c r="A302" s="57"/>
      <c r="B302" s="58"/>
      <c r="D302" s="78"/>
      <c r="E302" s="79"/>
      <c r="F302" s="79"/>
      <c r="G302" s="79"/>
      <c r="H302" s="79"/>
      <c r="I302" s="79"/>
      <c r="J302" s="79"/>
      <c r="K302" s="79"/>
      <c r="L302" s="79"/>
      <c r="M302" s="79"/>
      <c r="N302" s="79"/>
      <c r="O302" s="79"/>
      <c r="P302" s="79"/>
      <c r="Q302" s="79"/>
      <c r="R302" s="79"/>
      <c r="S302" s="79"/>
      <c r="T302" s="79"/>
      <c r="U302" s="79"/>
      <c r="V302" s="79"/>
      <c r="W302" s="79"/>
      <c r="X302" s="79"/>
      <c r="Y302" s="79"/>
      <c r="Z302" s="79"/>
      <c r="AA302" s="79"/>
      <c r="AB302" s="79"/>
      <c r="AC302" s="79"/>
      <c r="AD302" s="79"/>
      <c r="AE302" s="79"/>
      <c r="AF302" s="79"/>
      <c r="AG302" s="79"/>
      <c r="AH302" s="79"/>
      <c r="AI302" s="44"/>
      <c r="AK302" s="69"/>
      <c r="AL302" s="70"/>
      <c r="AM302" s="80"/>
      <c r="AN302" s="81"/>
      <c r="AO302" s="81"/>
      <c r="AP302" s="81"/>
      <c r="AQ302" s="82"/>
      <c r="AR302" s="81"/>
      <c r="AS302" s="81"/>
      <c r="AT302" s="81"/>
      <c r="AU302" s="81"/>
      <c r="AV302" s="81"/>
      <c r="AW302" s="81"/>
      <c r="AY302" s="44"/>
      <c r="AZ302" s="45"/>
      <c r="BA302" s="44"/>
      <c r="BB302" s="44"/>
      <c r="BC302" s="37"/>
    </row>
    <row r="303" spans="1:55" x14ac:dyDescent="0.3">
      <c r="A303" s="57"/>
      <c r="B303" s="58"/>
      <c r="D303" s="78"/>
      <c r="E303" s="79"/>
      <c r="F303" s="79"/>
      <c r="G303" s="79"/>
      <c r="H303" s="79"/>
      <c r="I303" s="79"/>
      <c r="J303" s="79"/>
      <c r="K303" s="79"/>
      <c r="L303" s="79"/>
      <c r="M303" s="79"/>
      <c r="N303" s="79"/>
      <c r="O303" s="79"/>
      <c r="P303" s="79"/>
      <c r="Q303" s="79"/>
      <c r="R303" s="79"/>
      <c r="S303" s="79"/>
      <c r="T303" s="79"/>
      <c r="U303" s="79"/>
      <c r="V303" s="79"/>
      <c r="W303" s="79"/>
      <c r="X303" s="79"/>
      <c r="Y303" s="79"/>
      <c r="Z303" s="79"/>
      <c r="AA303" s="79"/>
      <c r="AB303" s="79"/>
      <c r="AC303" s="79"/>
      <c r="AD303" s="79"/>
      <c r="AE303" s="79"/>
      <c r="AF303" s="79"/>
      <c r="AG303" s="79"/>
      <c r="AH303" s="79"/>
      <c r="AI303" s="44"/>
      <c r="AK303" s="69"/>
      <c r="AL303" s="70"/>
      <c r="AM303" s="80"/>
      <c r="AN303" s="81"/>
      <c r="AO303" s="81"/>
      <c r="AP303" s="81"/>
      <c r="AQ303" s="82"/>
      <c r="AR303" s="81"/>
      <c r="AS303" s="81"/>
      <c r="AT303" s="81"/>
      <c r="AU303" s="81"/>
      <c r="AV303" s="81"/>
      <c r="AW303" s="81"/>
      <c r="AY303" s="37"/>
      <c r="AZ303" s="37"/>
      <c r="BA303" s="37"/>
      <c r="BB303" s="37"/>
      <c r="BC303" s="55"/>
    </row>
    <row r="304" spans="1:55" x14ac:dyDescent="0.3">
      <c r="A304" s="57"/>
      <c r="B304" s="58"/>
      <c r="D304" s="78"/>
      <c r="E304" s="79"/>
      <c r="F304" s="79"/>
      <c r="G304" s="79"/>
      <c r="H304" s="79"/>
      <c r="I304" s="79"/>
      <c r="J304" s="79"/>
      <c r="K304" s="79"/>
      <c r="L304" s="79"/>
      <c r="M304" s="79"/>
      <c r="N304" s="79"/>
      <c r="O304" s="79"/>
      <c r="P304" s="79"/>
      <c r="Q304" s="79"/>
      <c r="R304" s="79"/>
      <c r="S304" s="79"/>
      <c r="T304" s="79"/>
      <c r="U304" s="79"/>
      <c r="V304" s="79"/>
      <c r="W304" s="79"/>
      <c r="X304" s="79"/>
      <c r="Y304" s="79"/>
      <c r="Z304" s="79"/>
      <c r="AA304" s="79"/>
      <c r="AB304" s="79"/>
      <c r="AC304" s="79"/>
      <c r="AD304" s="79"/>
      <c r="AE304" s="79"/>
      <c r="AF304" s="79"/>
      <c r="AG304" s="79"/>
      <c r="AH304" s="79"/>
      <c r="AI304" s="44"/>
      <c r="AK304" s="72"/>
      <c r="AL304" s="70"/>
      <c r="AM304" s="80"/>
      <c r="AN304" s="81"/>
      <c r="AO304" s="81"/>
      <c r="AP304" s="81"/>
      <c r="AQ304" s="82"/>
      <c r="AR304" s="81"/>
      <c r="AS304" s="81"/>
      <c r="AT304" s="81"/>
      <c r="AU304" s="81"/>
      <c r="AV304" s="81"/>
      <c r="AW304" s="81"/>
      <c r="AY304" s="44"/>
      <c r="AZ304" s="45"/>
      <c r="BA304" s="44"/>
      <c r="BB304" s="44"/>
      <c r="BC304" s="37"/>
    </row>
    <row r="305" spans="1:55" x14ac:dyDescent="0.3">
      <c r="A305" s="57"/>
      <c r="B305" s="58"/>
      <c r="D305" s="78"/>
      <c r="E305" s="79"/>
      <c r="F305" s="79"/>
      <c r="G305" s="79"/>
      <c r="H305" s="79"/>
      <c r="I305" s="79"/>
      <c r="J305" s="79"/>
      <c r="K305" s="79"/>
      <c r="L305" s="79"/>
      <c r="M305" s="79"/>
      <c r="N305" s="79"/>
      <c r="O305" s="79"/>
      <c r="P305" s="79"/>
      <c r="Q305" s="79"/>
      <c r="R305" s="79"/>
      <c r="S305" s="79"/>
      <c r="T305" s="79"/>
      <c r="U305" s="79"/>
      <c r="V305" s="79"/>
      <c r="W305" s="79"/>
      <c r="X305" s="79"/>
      <c r="Y305" s="79"/>
      <c r="Z305" s="79"/>
      <c r="AA305" s="79"/>
      <c r="AB305" s="79"/>
      <c r="AC305" s="79"/>
      <c r="AD305" s="79"/>
      <c r="AE305" s="79"/>
      <c r="AF305" s="79"/>
      <c r="AG305" s="79"/>
      <c r="AH305" s="79"/>
      <c r="AI305" s="44"/>
      <c r="AK305" s="76"/>
      <c r="AL305" s="70"/>
      <c r="AM305" s="80"/>
      <c r="AN305" s="81"/>
      <c r="AO305" s="81"/>
      <c r="AP305" s="81"/>
      <c r="AQ305" s="82"/>
      <c r="AR305" s="81"/>
      <c r="AS305" s="81"/>
      <c r="AT305" s="81"/>
      <c r="AU305" s="81"/>
      <c r="AV305" s="81"/>
      <c r="AW305" s="81"/>
      <c r="AY305" s="44"/>
      <c r="AZ305" s="45"/>
      <c r="BA305" s="44"/>
      <c r="BB305" s="44"/>
      <c r="BC305" s="55"/>
    </row>
    <row r="306" spans="1:55" x14ac:dyDescent="0.3">
      <c r="E306" s="37"/>
      <c r="F306" s="37"/>
      <c r="BC306" s="55"/>
    </row>
    <row r="307" spans="1:55" x14ac:dyDescent="0.3">
      <c r="E307" s="37"/>
      <c r="F307" s="37"/>
    </row>
    <row r="308" spans="1:55" x14ac:dyDescent="0.3">
      <c r="E308" s="37"/>
      <c r="F308" s="37"/>
    </row>
    <row r="309" spans="1:55" x14ac:dyDescent="0.3">
      <c r="E309" s="37"/>
      <c r="F309" s="37"/>
    </row>
    <row r="310" spans="1:55" x14ac:dyDescent="0.3">
      <c r="E310" s="37"/>
      <c r="F310" s="37"/>
    </row>
    <row r="311" spans="1:55" x14ac:dyDescent="0.3">
      <c r="E311" s="37"/>
      <c r="F311" s="37"/>
    </row>
    <row r="312" spans="1:55" x14ac:dyDescent="0.3">
      <c r="E312" s="37"/>
      <c r="F312" s="37"/>
    </row>
    <row r="313" spans="1:55" x14ac:dyDescent="0.3">
      <c r="E313" s="37"/>
      <c r="F313" s="37"/>
    </row>
    <row r="314" spans="1:55" x14ac:dyDescent="0.3">
      <c r="E314" s="37"/>
      <c r="F314" s="37"/>
    </row>
    <row r="315" spans="1:55" x14ac:dyDescent="0.3">
      <c r="E315" s="37"/>
      <c r="F315" s="37"/>
    </row>
    <row r="316" spans="1:55" x14ac:dyDescent="0.3">
      <c r="E316" s="37"/>
      <c r="F316" s="37"/>
    </row>
    <row r="317" spans="1:55" x14ac:dyDescent="0.3">
      <c r="E317" s="37"/>
      <c r="F317" s="37"/>
    </row>
    <row r="318" spans="1:55" x14ac:dyDescent="0.3">
      <c r="E318" s="37"/>
      <c r="F318" s="37"/>
    </row>
    <row r="319" spans="1:55" x14ac:dyDescent="0.3">
      <c r="E319" s="37"/>
      <c r="F319" s="37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topLeftCell="A63" zoomScale="75" workbookViewId="0">
      <selection activeCell="A108" sqref="A108:XFD109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1.88671875" customWidth="1"/>
    <col min="5" max="5" width="7.88671875" bestFit="1" customWidth="1"/>
    <col min="6" max="6" width="9.88671875" bestFit="1" customWidth="1"/>
    <col min="7" max="7" width="11.88671875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9" t="s">
        <v>6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4"/>
      <c r="F2" s="2"/>
      <c r="K2" s="5" t="s">
        <v>71</v>
      </c>
    </row>
    <row r="3" spans="1:11" x14ac:dyDescent="0.2">
      <c r="A3" s="4"/>
      <c r="D3" s="3"/>
      <c r="F3" s="2"/>
      <c r="K3">
        <v>5</v>
      </c>
    </row>
    <row r="4" spans="1:11" x14ac:dyDescent="0.2">
      <c r="A4" s="7" t="s">
        <v>0</v>
      </c>
      <c r="B4" s="6"/>
      <c r="C4" s="6"/>
      <c r="D4" s="6"/>
      <c r="E4" s="7"/>
      <c r="F4" s="6"/>
      <c r="G4" s="6"/>
      <c r="H4" s="6"/>
      <c r="I4" s="6"/>
    </row>
    <row r="5" spans="1:11" x14ac:dyDescent="0.2">
      <c r="A5" s="7" t="s">
        <v>55</v>
      </c>
      <c r="B5" s="6"/>
      <c r="C5" s="6"/>
      <c r="D5" s="6"/>
      <c r="E5" s="7"/>
      <c r="F5" s="6"/>
      <c r="G5" s="6"/>
      <c r="H5" s="6"/>
      <c r="I5" s="6"/>
    </row>
    <row r="7" spans="1:11" x14ac:dyDescent="0.2">
      <c r="E7" s="77">
        <f>ROUND(+'Aggregate Screens'!C5,0)</f>
        <v>2012</v>
      </c>
      <c r="F7" s="5">
        <f>+E7</f>
        <v>2012</v>
      </c>
      <c r="G7" s="5"/>
      <c r="H7" s="2">
        <f>+F7+1</f>
        <v>2013</v>
      </c>
      <c r="I7" s="5">
        <f>+H7</f>
        <v>2013</v>
      </c>
    </row>
    <row r="8" spans="1:11" x14ac:dyDescent="0.2">
      <c r="A8" s="5"/>
      <c r="B8" s="5"/>
      <c r="C8" s="5"/>
      <c r="D8" s="2" t="s">
        <v>7</v>
      </c>
      <c r="F8" s="14" t="s">
        <v>182</v>
      </c>
      <c r="G8" s="2" t="s">
        <v>7</v>
      </c>
      <c r="I8" s="14" t="s">
        <v>182</v>
      </c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2</v>
      </c>
      <c r="E9" s="2" t="s">
        <v>3</v>
      </c>
      <c r="F9" s="2" t="s">
        <v>3</v>
      </c>
      <c r="G9" s="2" t="s">
        <v>2</v>
      </c>
      <c r="H9" s="2" t="s">
        <v>3</v>
      </c>
      <c r="I9" s="2" t="s">
        <v>3</v>
      </c>
      <c r="K9" s="5" t="s">
        <v>181</v>
      </c>
    </row>
    <row r="10" spans="1:11" x14ac:dyDescent="0.2">
      <c r="B10">
        <f>+'Aggregate Screens'!A5</f>
        <v>1</v>
      </c>
      <c r="C10" t="str">
        <f>+'Aggregate Screens'!B5</f>
        <v>SWEDISH MEDICAL CENTER - FIRST HILL</v>
      </c>
      <c r="D10" s="10">
        <f>ROUND(+'Aggregate Screens'!L5,0)</f>
        <v>933092807</v>
      </c>
      <c r="E10" s="13">
        <f>ROUND(+'Aggregate Screens'!AN5,0)</f>
        <v>69385</v>
      </c>
      <c r="F10" s="11">
        <f>IF(D10=0,"",IF(E10=0,"",ROUND(D10/E10,2)))</f>
        <v>13448.05</v>
      </c>
      <c r="G10" s="10">
        <f>ROUND(+'Aggregate Screens'!L110,0)</f>
        <v>1009973783</v>
      </c>
      <c r="H10" s="13">
        <f>ROUND(+'Aggregate Screens'!AN110,0)</f>
        <v>67759</v>
      </c>
      <c r="I10" s="11">
        <f>IF(G10=0,"",IF(H10=0,"",ROUND(G10/H10,2)))</f>
        <v>14905.38</v>
      </c>
      <c r="K10" s="12">
        <f>IF(D10=0,"",IF(E10=0,"",IF(G10=0,"",IF(H10=0,"",+I10/F10-1))))</f>
        <v>0.10836738411888702</v>
      </c>
    </row>
    <row r="11" spans="1:11" x14ac:dyDescent="0.2">
      <c r="B11">
        <f>+'Aggregate Screens'!A6</f>
        <v>3</v>
      </c>
      <c r="C11" t="str">
        <f>+'Aggregate Screens'!B6</f>
        <v>SWEDISH MEDICAL CENTER - CHERRY HILL</v>
      </c>
      <c r="D11" s="10">
        <f>ROUND(+'Aggregate Screens'!L6,0)</f>
        <v>348984082</v>
      </c>
      <c r="E11" s="13">
        <f>ROUND(+'Aggregate Screens'!AN6,0)</f>
        <v>24129</v>
      </c>
      <c r="F11" s="11">
        <f t="shared" ref="F11:F74" si="0">IF(D11=0,"",IF(E11=0,"",ROUND(D11/E11,2)))</f>
        <v>14463.26</v>
      </c>
      <c r="G11" s="10">
        <f>ROUND(+'Aggregate Screens'!L111,0)</f>
        <v>371554166</v>
      </c>
      <c r="H11" s="13">
        <f>ROUND(+'Aggregate Screens'!AN111,0)</f>
        <v>28415</v>
      </c>
      <c r="I11" s="11">
        <f t="shared" ref="I11:I74" si="1">IF(G11=0,"",IF(H11=0,"",ROUND(G11/H11,2)))</f>
        <v>13075.99</v>
      </c>
      <c r="K11" s="12">
        <f t="shared" ref="K11:K74" si="2">IF(D11=0,"",IF(E11=0,"",IF(G11=0,"",IF(H11=0,"",+I11/F11-1))))</f>
        <v>-9.5916826496930896E-2</v>
      </c>
    </row>
    <row r="12" spans="1:11" x14ac:dyDescent="0.2">
      <c r="B12">
        <f>+'Aggregate Screens'!A7</f>
        <v>8</v>
      </c>
      <c r="C12" t="str">
        <f>+'Aggregate Screens'!B7</f>
        <v>KLICKITAT VALLEY HEALTH</v>
      </c>
      <c r="D12" s="10">
        <f>ROUND(+'Aggregate Screens'!L7,0)</f>
        <v>17129884</v>
      </c>
      <c r="E12" s="13">
        <f>ROUND(+'Aggregate Screens'!AN7,0)</f>
        <v>1777</v>
      </c>
      <c r="F12" s="11">
        <f t="shared" si="0"/>
        <v>9639.7800000000007</v>
      </c>
      <c r="G12" s="10">
        <f>ROUND(+'Aggregate Screens'!L112,0)</f>
        <v>17482292</v>
      </c>
      <c r="H12" s="13">
        <f>ROUND(+'Aggregate Screens'!AN112,0)</f>
        <v>1281</v>
      </c>
      <c r="I12" s="11">
        <f t="shared" si="1"/>
        <v>13647.38</v>
      </c>
      <c r="K12" s="12">
        <f t="shared" si="2"/>
        <v>0.41573562882140447</v>
      </c>
    </row>
    <row r="13" spans="1:11" x14ac:dyDescent="0.2">
      <c r="B13">
        <f>+'Aggregate Screens'!A8</f>
        <v>10</v>
      </c>
      <c r="C13" t="str">
        <f>+'Aggregate Screens'!B8</f>
        <v>VIRGINIA MASON MEDICAL CENTER</v>
      </c>
      <c r="D13" s="10">
        <f>ROUND(+'Aggregate Screens'!L8,0)</f>
        <v>895357932</v>
      </c>
      <c r="E13" s="13">
        <f>ROUND(+'Aggregate Screens'!AN8,0)</f>
        <v>72231</v>
      </c>
      <c r="F13" s="11">
        <f t="shared" si="0"/>
        <v>12395.76</v>
      </c>
      <c r="G13" s="10">
        <f>ROUND(+'Aggregate Screens'!L113,0)</f>
        <v>917903194</v>
      </c>
      <c r="H13" s="13">
        <f>ROUND(+'Aggregate Screens'!AN113,0)</f>
        <v>70317</v>
      </c>
      <c r="I13" s="11">
        <f t="shared" si="1"/>
        <v>13053.79</v>
      </c>
      <c r="K13" s="12">
        <f t="shared" si="2"/>
        <v>5.3085087158835087E-2</v>
      </c>
    </row>
    <row r="14" spans="1:11" x14ac:dyDescent="0.2">
      <c r="B14">
        <f>+'Aggregate Screens'!A9</f>
        <v>14</v>
      </c>
      <c r="C14" t="str">
        <f>+'Aggregate Screens'!B9</f>
        <v>SEATTLE CHILDRENS HOSPITAL</v>
      </c>
      <c r="D14" s="10">
        <f>ROUND(+'Aggregate Screens'!L9,0)</f>
        <v>813243922</v>
      </c>
      <c r="E14" s="13">
        <f>ROUND(+'Aggregate Screens'!AN9,0)</f>
        <v>30610</v>
      </c>
      <c r="F14" s="11">
        <f t="shared" si="0"/>
        <v>26567.919999999998</v>
      </c>
      <c r="G14" s="10">
        <f>ROUND(+'Aggregate Screens'!L114,0)</f>
        <v>881146191</v>
      </c>
      <c r="H14" s="13">
        <f>ROUND(+'Aggregate Screens'!AN114,0)</f>
        <v>31340</v>
      </c>
      <c r="I14" s="11">
        <f t="shared" si="1"/>
        <v>28115.7</v>
      </c>
      <c r="K14" s="12">
        <f t="shared" si="2"/>
        <v>5.8257477438956595E-2</v>
      </c>
    </row>
    <row r="15" spans="1:11" x14ac:dyDescent="0.2">
      <c r="B15">
        <f>+'Aggregate Screens'!A10</f>
        <v>20</v>
      </c>
      <c r="C15" t="str">
        <f>+'Aggregate Screens'!B10</f>
        <v>GROUP HEALTH CENTRAL HOSPITAL</v>
      </c>
      <c r="D15" s="10">
        <f>ROUND(+'Aggregate Screens'!L10,0)</f>
        <v>32374632</v>
      </c>
      <c r="E15" s="13">
        <f>ROUND(+'Aggregate Screens'!AN10,0)</f>
        <v>1260</v>
      </c>
      <c r="F15" s="11">
        <f t="shared" si="0"/>
        <v>25694.15</v>
      </c>
      <c r="G15" s="10">
        <f>ROUND(+'Aggregate Screens'!L115,0)</f>
        <v>32560639</v>
      </c>
      <c r="H15" s="13">
        <f>ROUND(+'Aggregate Screens'!AN115,0)</f>
        <v>1104</v>
      </c>
      <c r="I15" s="11">
        <f t="shared" si="1"/>
        <v>29493.33</v>
      </c>
      <c r="K15" s="12">
        <f t="shared" si="2"/>
        <v>0.14786167279322338</v>
      </c>
    </row>
    <row r="16" spans="1:11" x14ac:dyDescent="0.2">
      <c r="B16">
        <f>+'Aggregate Screens'!A11</f>
        <v>21</v>
      </c>
      <c r="C16" t="str">
        <f>+'Aggregate Screens'!B11</f>
        <v>NEWPORT HOSPITAL AND HEALTH SERVICES</v>
      </c>
      <c r="D16" s="10">
        <f>ROUND(+'Aggregate Screens'!L11,0)</f>
        <v>22782867</v>
      </c>
      <c r="E16" s="13">
        <f>ROUND(+'Aggregate Screens'!AN11,0)</f>
        <v>1991</v>
      </c>
      <c r="F16" s="11">
        <f t="shared" si="0"/>
        <v>11442.93</v>
      </c>
      <c r="G16" s="10">
        <f>ROUND(+'Aggregate Screens'!L116,0)</f>
        <v>22901495</v>
      </c>
      <c r="H16" s="13">
        <f>ROUND(+'Aggregate Screens'!AN116,0)</f>
        <v>1924</v>
      </c>
      <c r="I16" s="11">
        <f t="shared" si="1"/>
        <v>11903.06</v>
      </c>
      <c r="K16" s="12">
        <f t="shared" si="2"/>
        <v>4.0210855086940001E-2</v>
      </c>
    </row>
    <row r="17" spans="2:11" x14ac:dyDescent="0.2">
      <c r="B17">
        <f>+'Aggregate Screens'!A12</f>
        <v>22</v>
      </c>
      <c r="C17" t="str">
        <f>+'Aggregate Screens'!B12</f>
        <v>LOURDES MEDICAL CENTER</v>
      </c>
      <c r="D17" s="10">
        <f>ROUND(+'Aggregate Screens'!L12,0)</f>
        <v>85010247</v>
      </c>
      <c r="E17" s="13">
        <f>ROUND(+'Aggregate Screens'!AN12,0)</f>
        <v>5695</v>
      </c>
      <c r="F17" s="11">
        <f t="shared" si="0"/>
        <v>14927.17</v>
      </c>
      <c r="G17" s="10">
        <f>ROUND(+'Aggregate Screens'!L117,0)</f>
        <v>87719202</v>
      </c>
      <c r="H17" s="13">
        <f>ROUND(+'Aggregate Screens'!AN117,0)</f>
        <v>7861</v>
      </c>
      <c r="I17" s="11">
        <f t="shared" si="1"/>
        <v>11158.78</v>
      </c>
      <c r="K17" s="12">
        <f t="shared" si="2"/>
        <v>-0.25245173733534221</v>
      </c>
    </row>
    <row r="18" spans="2:11" x14ac:dyDescent="0.2">
      <c r="B18">
        <f>+'Aggregate Screens'!A13</f>
        <v>23</v>
      </c>
      <c r="C18" t="str">
        <f>+'Aggregate Screens'!B13</f>
        <v>THREE RIVERS HOSPITAL</v>
      </c>
      <c r="D18" s="10">
        <f>ROUND(+'Aggregate Screens'!L13,0)</f>
        <v>10788776</v>
      </c>
      <c r="E18" s="13">
        <f>ROUND(+'Aggregate Screens'!AN13,0)</f>
        <v>875</v>
      </c>
      <c r="F18" s="11">
        <f t="shared" si="0"/>
        <v>12330.03</v>
      </c>
      <c r="G18" s="10">
        <f>ROUND(+'Aggregate Screens'!L118,0)</f>
        <v>10031380</v>
      </c>
      <c r="H18" s="13">
        <f>ROUND(+'Aggregate Screens'!AN118,0)</f>
        <v>943</v>
      </c>
      <c r="I18" s="11">
        <f t="shared" si="1"/>
        <v>10637.73</v>
      </c>
      <c r="K18" s="12">
        <f t="shared" si="2"/>
        <v>-0.13725027433023285</v>
      </c>
    </row>
    <row r="19" spans="2:11" x14ac:dyDescent="0.2">
      <c r="B19">
        <f>+'Aggregate Screens'!A14</f>
        <v>26</v>
      </c>
      <c r="C19" t="str">
        <f>+'Aggregate Screens'!B14</f>
        <v>PEACEHEALTH ST JOHN MEDICAL CENTER</v>
      </c>
      <c r="D19" s="10">
        <f>ROUND(+'Aggregate Screens'!L14,0)</f>
        <v>245575926</v>
      </c>
      <c r="E19" s="13">
        <f>ROUND(+'Aggregate Screens'!AN14,0)</f>
        <v>22828</v>
      </c>
      <c r="F19" s="11">
        <f t="shared" si="0"/>
        <v>10757.66</v>
      </c>
      <c r="G19" s="10">
        <f>ROUND(+'Aggregate Screens'!L119,0)</f>
        <v>236766130</v>
      </c>
      <c r="H19" s="13">
        <f>ROUND(+'Aggregate Screens'!AN119,0)</f>
        <v>21531</v>
      </c>
      <c r="I19" s="11">
        <f t="shared" si="1"/>
        <v>10996.52</v>
      </c>
      <c r="K19" s="12">
        <f t="shared" si="2"/>
        <v>2.2203713446976359E-2</v>
      </c>
    </row>
    <row r="20" spans="2:11" x14ac:dyDescent="0.2">
      <c r="B20">
        <f>+'Aggregate Screens'!A15</f>
        <v>29</v>
      </c>
      <c r="C20" t="str">
        <f>+'Aggregate Screens'!B15</f>
        <v>HARBORVIEW MEDICAL CENTER</v>
      </c>
      <c r="D20" s="10">
        <f>ROUND(+'Aggregate Screens'!L15,0)</f>
        <v>702330000</v>
      </c>
      <c r="E20" s="13">
        <f>ROUND(+'Aggregate Screens'!AN15,0)</f>
        <v>43704</v>
      </c>
      <c r="F20" s="11">
        <f t="shared" si="0"/>
        <v>16070.15</v>
      </c>
      <c r="G20" s="10">
        <f>ROUND(+'Aggregate Screens'!L120,0)</f>
        <v>724298000</v>
      </c>
      <c r="H20" s="13">
        <f>ROUND(+'Aggregate Screens'!AN120,0)</f>
        <v>42448</v>
      </c>
      <c r="I20" s="11">
        <f t="shared" si="1"/>
        <v>17063.18</v>
      </c>
      <c r="K20" s="12">
        <f t="shared" si="2"/>
        <v>6.1793449345525664E-2</v>
      </c>
    </row>
    <row r="21" spans="2:11" x14ac:dyDescent="0.2">
      <c r="B21">
        <f>+'Aggregate Screens'!A16</f>
        <v>32</v>
      </c>
      <c r="C21" t="str">
        <f>+'Aggregate Screens'!B16</f>
        <v>ST JOSEPH MEDICAL CENTER</v>
      </c>
      <c r="D21" s="10">
        <f>ROUND(+'Aggregate Screens'!L16,0)</f>
        <v>571099102</v>
      </c>
      <c r="E21" s="13">
        <f>ROUND(+'Aggregate Screens'!AN16,0)</f>
        <v>45992</v>
      </c>
      <c r="F21" s="11">
        <f t="shared" si="0"/>
        <v>12417.36</v>
      </c>
      <c r="G21" s="10">
        <f>ROUND(+'Aggregate Screens'!L121,0)</f>
        <v>558480924</v>
      </c>
      <c r="H21" s="13">
        <f>ROUND(+'Aggregate Screens'!AN121,0)</f>
        <v>43782</v>
      </c>
      <c r="I21" s="11">
        <f t="shared" si="1"/>
        <v>12755.95</v>
      </c>
      <c r="K21" s="12">
        <f t="shared" si="2"/>
        <v>2.7267470702307062E-2</v>
      </c>
    </row>
    <row r="22" spans="2:11" x14ac:dyDescent="0.2">
      <c r="B22">
        <f>+'Aggregate Screens'!A17</f>
        <v>35</v>
      </c>
      <c r="C22" t="str">
        <f>+'Aggregate Screens'!B17</f>
        <v>ST ELIZABETH HOSPITAL</v>
      </c>
      <c r="D22" s="10">
        <f>ROUND(+'Aggregate Screens'!L17,0)</f>
        <v>48966258</v>
      </c>
      <c r="E22" s="13">
        <f>ROUND(+'Aggregate Screens'!AN17,0)</f>
        <v>3807</v>
      </c>
      <c r="F22" s="11">
        <f t="shared" si="0"/>
        <v>12862.16</v>
      </c>
      <c r="G22" s="10">
        <f>ROUND(+'Aggregate Screens'!L122,0)</f>
        <v>46495229</v>
      </c>
      <c r="H22" s="13">
        <f>ROUND(+'Aggregate Screens'!AN122,0)</f>
        <v>3457</v>
      </c>
      <c r="I22" s="11">
        <f t="shared" si="1"/>
        <v>13449.59</v>
      </c>
      <c r="K22" s="12">
        <f t="shared" si="2"/>
        <v>4.5671178091393649E-2</v>
      </c>
    </row>
    <row r="23" spans="2:11" x14ac:dyDescent="0.2">
      <c r="B23">
        <f>+'Aggregate Screens'!A18</f>
        <v>37</v>
      </c>
      <c r="C23" t="str">
        <f>+'Aggregate Screens'!B18</f>
        <v>DEACONESS HOSPITAL</v>
      </c>
      <c r="D23" s="10">
        <f>ROUND(+'Aggregate Screens'!L18,0)</f>
        <v>239559155</v>
      </c>
      <c r="E23" s="13">
        <f>ROUND(+'Aggregate Screens'!AN18,0)</f>
        <v>24589</v>
      </c>
      <c r="F23" s="11">
        <f t="shared" si="0"/>
        <v>9742.5300000000007</v>
      </c>
      <c r="G23" s="10">
        <f>ROUND(+'Aggregate Screens'!L123,0)</f>
        <v>237581612</v>
      </c>
      <c r="H23" s="13">
        <f>ROUND(+'Aggregate Screens'!AN123,0)</f>
        <v>23505</v>
      </c>
      <c r="I23" s="11">
        <f t="shared" si="1"/>
        <v>10107.709999999999</v>
      </c>
      <c r="K23" s="12">
        <f t="shared" si="2"/>
        <v>3.748307677779783E-2</v>
      </c>
    </row>
    <row r="24" spans="2:11" x14ac:dyDescent="0.2">
      <c r="B24">
        <f>+'Aggregate Screens'!A19</f>
        <v>38</v>
      </c>
      <c r="C24" t="str">
        <f>+'Aggregate Screens'!B19</f>
        <v>OLYMPIC MEDICAL CENTER</v>
      </c>
      <c r="D24" s="10">
        <f>ROUND(+'Aggregate Screens'!L19,0)</f>
        <v>127689850</v>
      </c>
      <c r="E24" s="13">
        <f>ROUND(+'Aggregate Screens'!AN19,0)</f>
        <v>12477</v>
      </c>
      <c r="F24" s="11">
        <f t="shared" si="0"/>
        <v>10234.02</v>
      </c>
      <c r="G24" s="10">
        <f>ROUND(+'Aggregate Screens'!L124,0)</f>
        <v>121084156</v>
      </c>
      <c r="H24" s="13">
        <f>ROUND(+'Aggregate Screens'!AN124,0)</f>
        <v>12980</v>
      </c>
      <c r="I24" s="11">
        <f t="shared" si="1"/>
        <v>9328.52</v>
      </c>
      <c r="K24" s="12">
        <f t="shared" si="2"/>
        <v>-8.8479404965008834E-2</v>
      </c>
    </row>
    <row r="25" spans="2:11" x14ac:dyDescent="0.2">
      <c r="B25">
        <f>+'Aggregate Screens'!A20</f>
        <v>39</v>
      </c>
      <c r="C25" t="str">
        <f>+'Aggregate Screens'!B20</f>
        <v>TRIOS HEALTH</v>
      </c>
      <c r="D25" s="10">
        <f>ROUND(+'Aggregate Screens'!L20,0)</f>
        <v>139254554</v>
      </c>
      <c r="E25" s="13">
        <f>ROUND(+'Aggregate Screens'!AN20,0)</f>
        <v>13397</v>
      </c>
      <c r="F25" s="11">
        <f t="shared" si="0"/>
        <v>10394.459999999999</v>
      </c>
      <c r="G25" s="10">
        <f>ROUND(+'Aggregate Screens'!L125,0)</f>
        <v>139228648</v>
      </c>
      <c r="H25" s="13">
        <f>ROUND(+'Aggregate Screens'!AN125,0)</f>
        <v>13307</v>
      </c>
      <c r="I25" s="11">
        <f t="shared" si="1"/>
        <v>10462.81</v>
      </c>
      <c r="K25" s="12">
        <f t="shared" si="2"/>
        <v>6.5756181658307433E-3</v>
      </c>
    </row>
    <row r="26" spans="2:11" x14ac:dyDescent="0.2">
      <c r="B26">
        <f>+'Aggregate Screens'!A21</f>
        <v>43</v>
      </c>
      <c r="C26" t="str">
        <f>+'Aggregate Screens'!B21</f>
        <v>WALLA WALLA GENERAL HOSPITAL</v>
      </c>
      <c r="D26" s="10">
        <f>ROUND(+'Aggregate Screens'!L21,0)</f>
        <v>0</v>
      </c>
      <c r="E26" s="13">
        <f>ROUND(+'Aggregate Screens'!AN21,0)</f>
        <v>0</v>
      </c>
      <c r="F26" s="11" t="str">
        <f t="shared" si="0"/>
        <v/>
      </c>
      <c r="G26" s="10">
        <f>ROUND(+'Aggregate Screens'!L126,0)</f>
        <v>0</v>
      </c>
      <c r="H26" s="13">
        <f>ROUND(+'Aggregate Screens'!AN126,0)</f>
        <v>0</v>
      </c>
      <c r="I26" s="11" t="str">
        <f t="shared" si="1"/>
        <v/>
      </c>
      <c r="K26" s="12" t="str">
        <f t="shared" si="2"/>
        <v/>
      </c>
    </row>
    <row r="27" spans="2:11" x14ac:dyDescent="0.2">
      <c r="B27">
        <f>+'Aggregate Screens'!A22</f>
        <v>45</v>
      </c>
      <c r="C27" t="str">
        <f>+'Aggregate Screens'!B22</f>
        <v>COLUMBIA BASIN HOSPITAL</v>
      </c>
      <c r="D27" s="10">
        <f>ROUND(+'Aggregate Screens'!L22,0)</f>
        <v>11972261</v>
      </c>
      <c r="E27" s="13">
        <f>ROUND(+'Aggregate Screens'!AN22,0)</f>
        <v>1016</v>
      </c>
      <c r="F27" s="11">
        <f t="shared" si="0"/>
        <v>11783.72</v>
      </c>
      <c r="G27" s="10">
        <f>ROUND(+'Aggregate Screens'!L127,0)</f>
        <v>12266995</v>
      </c>
      <c r="H27" s="13">
        <f>ROUND(+'Aggregate Screens'!AN127,0)</f>
        <v>1075</v>
      </c>
      <c r="I27" s="11">
        <f t="shared" si="1"/>
        <v>11411.16</v>
      </c>
      <c r="K27" s="12">
        <f t="shared" si="2"/>
        <v>-3.1616501410420383E-2</v>
      </c>
    </row>
    <row r="28" spans="2:11" x14ac:dyDescent="0.2">
      <c r="B28">
        <f>+'Aggregate Screens'!A23</f>
        <v>46</v>
      </c>
      <c r="C28" t="str">
        <f>+'Aggregate Screens'!B23</f>
        <v>PMH MEDICAL CENTER</v>
      </c>
      <c r="D28" s="10">
        <f>ROUND(+'Aggregate Screens'!L23,0)</f>
        <v>28635796</v>
      </c>
      <c r="E28" s="13">
        <f>ROUND(+'Aggregate Screens'!AN23,0)</f>
        <v>2055</v>
      </c>
      <c r="F28" s="11">
        <f t="shared" si="0"/>
        <v>13934.69</v>
      </c>
      <c r="G28" s="10">
        <f>ROUND(+'Aggregate Screens'!L128,0)</f>
        <v>31366577</v>
      </c>
      <c r="H28" s="13">
        <f>ROUND(+'Aggregate Screens'!AN128,0)</f>
        <v>2094</v>
      </c>
      <c r="I28" s="11">
        <f t="shared" si="1"/>
        <v>14979.26</v>
      </c>
      <c r="K28" s="12">
        <f t="shared" si="2"/>
        <v>7.4961839839996491E-2</v>
      </c>
    </row>
    <row r="29" spans="2:11" x14ac:dyDescent="0.2">
      <c r="B29">
        <f>+'Aggregate Screens'!A24</f>
        <v>50</v>
      </c>
      <c r="C29" t="str">
        <f>+'Aggregate Screens'!B24</f>
        <v>PROVIDENCE ST MARY MEDICAL CENTER</v>
      </c>
      <c r="D29" s="10">
        <f>ROUND(+'Aggregate Screens'!L24,0)</f>
        <v>125724695</v>
      </c>
      <c r="E29" s="13">
        <f>ROUND(+'Aggregate Screens'!AN24,0)</f>
        <v>23451</v>
      </c>
      <c r="F29" s="11">
        <f t="shared" si="0"/>
        <v>5361.17</v>
      </c>
      <c r="G29" s="10">
        <f>ROUND(+'Aggregate Screens'!L129,0)</f>
        <v>122456233</v>
      </c>
      <c r="H29" s="13">
        <f>ROUND(+'Aggregate Screens'!AN129,0)</f>
        <v>9836</v>
      </c>
      <c r="I29" s="11">
        <f t="shared" si="1"/>
        <v>12449.8</v>
      </c>
      <c r="K29" s="12">
        <f t="shared" si="2"/>
        <v>1.3222169787565026</v>
      </c>
    </row>
    <row r="30" spans="2:11" x14ac:dyDescent="0.2">
      <c r="B30">
        <f>+'Aggregate Screens'!A25</f>
        <v>54</v>
      </c>
      <c r="C30" t="str">
        <f>+'Aggregate Screens'!B25</f>
        <v>FORKS COMMUNITY HOSPITAL</v>
      </c>
      <c r="D30" s="10">
        <f>ROUND(+'Aggregate Screens'!L25,0)</f>
        <v>0</v>
      </c>
      <c r="E30" s="13">
        <f>ROUND(+'Aggregate Screens'!AN25,0)</f>
        <v>0</v>
      </c>
      <c r="F30" s="11" t="str">
        <f t="shared" si="0"/>
        <v/>
      </c>
      <c r="G30" s="10">
        <f>ROUND(+'Aggregate Screens'!L130,0)</f>
        <v>0</v>
      </c>
      <c r="H30" s="13">
        <f>ROUND(+'Aggregate Screens'!AN130,0)</f>
        <v>0</v>
      </c>
      <c r="I30" s="11" t="str">
        <f t="shared" si="1"/>
        <v/>
      </c>
      <c r="K30" s="12" t="str">
        <f t="shared" si="2"/>
        <v/>
      </c>
    </row>
    <row r="31" spans="2:11" x14ac:dyDescent="0.2">
      <c r="B31">
        <f>+'Aggregate Screens'!A26</f>
        <v>56</v>
      </c>
      <c r="C31" t="str">
        <f>+'Aggregate Screens'!B26</f>
        <v>WILLAPA HARBOR HOSPITAL</v>
      </c>
      <c r="D31" s="10">
        <f>ROUND(+'Aggregate Screens'!L26,0)</f>
        <v>13207569</v>
      </c>
      <c r="E31" s="13">
        <f>ROUND(+'Aggregate Screens'!AN26,0)</f>
        <v>1945</v>
      </c>
      <c r="F31" s="11">
        <f t="shared" si="0"/>
        <v>6790.52</v>
      </c>
      <c r="G31" s="10">
        <f>ROUND(+'Aggregate Screens'!L131,0)</f>
        <v>14522123</v>
      </c>
      <c r="H31" s="13">
        <f>ROUND(+'Aggregate Screens'!AN131,0)</f>
        <v>1010</v>
      </c>
      <c r="I31" s="11">
        <f t="shared" si="1"/>
        <v>14378.34</v>
      </c>
      <c r="K31" s="12">
        <f t="shared" si="2"/>
        <v>1.1174136884951373</v>
      </c>
    </row>
    <row r="32" spans="2:11" x14ac:dyDescent="0.2">
      <c r="B32">
        <f>+'Aggregate Screens'!A27</f>
        <v>58</v>
      </c>
      <c r="C32" t="str">
        <f>+'Aggregate Screens'!B27</f>
        <v>YAKIMA VALLEY MEMORIAL HOSPITAL</v>
      </c>
      <c r="D32" s="10">
        <f>ROUND(+'Aggregate Screens'!L27,0)</f>
        <v>341353636</v>
      </c>
      <c r="E32" s="13">
        <f>ROUND(+'Aggregate Screens'!AN27,0)</f>
        <v>34726</v>
      </c>
      <c r="F32" s="11">
        <f t="shared" si="0"/>
        <v>9829.92</v>
      </c>
      <c r="G32" s="10">
        <f>ROUND(+'Aggregate Screens'!L132,0)</f>
        <v>349282489</v>
      </c>
      <c r="H32" s="13">
        <f>ROUND(+'Aggregate Screens'!AN132,0)</f>
        <v>33150</v>
      </c>
      <c r="I32" s="11">
        <f t="shared" si="1"/>
        <v>10536.43</v>
      </c>
      <c r="K32" s="12">
        <f t="shared" si="2"/>
        <v>7.1873423181470386E-2</v>
      </c>
    </row>
    <row r="33" spans="2:11" x14ac:dyDescent="0.2">
      <c r="B33">
        <f>+'Aggregate Screens'!A28</f>
        <v>63</v>
      </c>
      <c r="C33" t="str">
        <f>+'Aggregate Screens'!B28</f>
        <v>GRAYS HARBOR COMMUNITY HOSPITAL</v>
      </c>
      <c r="D33" s="10">
        <f>ROUND(+'Aggregate Screens'!L28,0)</f>
        <v>97318765</v>
      </c>
      <c r="E33" s="13">
        <f>ROUND(+'Aggregate Screens'!AN28,0)</f>
        <v>11451</v>
      </c>
      <c r="F33" s="11">
        <f t="shared" si="0"/>
        <v>8498.7099999999991</v>
      </c>
      <c r="G33" s="10">
        <f>ROUND(+'Aggregate Screens'!L133,0)</f>
        <v>92760791</v>
      </c>
      <c r="H33" s="13">
        <f>ROUND(+'Aggregate Screens'!AN133,0)</f>
        <v>10592</v>
      </c>
      <c r="I33" s="11">
        <f t="shared" si="1"/>
        <v>8757.6299999999992</v>
      </c>
      <c r="K33" s="12">
        <f t="shared" si="2"/>
        <v>3.0465800103780527E-2</v>
      </c>
    </row>
    <row r="34" spans="2:11" x14ac:dyDescent="0.2">
      <c r="B34">
        <f>+'Aggregate Screens'!A29</f>
        <v>78</v>
      </c>
      <c r="C34" t="str">
        <f>+'Aggregate Screens'!B29</f>
        <v>SAMARITAN HEALTHCARE</v>
      </c>
      <c r="D34" s="10">
        <f>ROUND(+'Aggregate Screens'!L29,0)</f>
        <v>58098858</v>
      </c>
      <c r="E34" s="13">
        <f>ROUND(+'Aggregate Screens'!AN29,0)</f>
        <v>5725</v>
      </c>
      <c r="F34" s="11">
        <f t="shared" si="0"/>
        <v>10148.27</v>
      </c>
      <c r="G34" s="10">
        <f>ROUND(+'Aggregate Screens'!L134,0)</f>
        <v>64065939</v>
      </c>
      <c r="H34" s="13">
        <f>ROUND(+'Aggregate Screens'!AN134,0)</f>
        <v>5653</v>
      </c>
      <c r="I34" s="11">
        <f t="shared" si="1"/>
        <v>11333.09</v>
      </c>
      <c r="K34" s="12">
        <f t="shared" si="2"/>
        <v>0.11675093390301994</v>
      </c>
    </row>
    <row r="35" spans="2:11" x14ac:dyDescent="0.2">
      <c r="B35">
        <f>+'Aggregate Screens'!A30</f>
        <v>79</v>
      </c>
      <c r="C35" t="str">
        <f>+'Aggregate Screens'!B30</f>
        <v>OCEAN BEACH HOSPITAL</v>
      </c>
      <c r="D35" s="10">
        <f>ROUND(+'Aggregate Screens'!L30,0)</f>
        <v>0</v>
      </c>
      <c r="E35" s="13">
        <f>ROUND(+'Aggregate Screens'!AN30,0)</f>
        <v>0</v>
      </c>
      <c r="F35" s="11" t="str">
        <f t="shared" si="0"/>
        <v/>
      </c>
      <c r="G35" s="10">
        <f>ROUND(+'Aggregate Screens'!L135,0)</f>
        <v>17867300</v>
      </c>
      <c r="H35" s="13">
        <f>ROUND(+'Aggregate Screens'!AN135,0)</f>
        <v>1211</v>
      </c>
      <c r="I35" s="11">
        <f t="shared" si="1"/>
        <v>14754.17</v>
      </c>
      <c r="K35" s="12" t="str">
        <f t="shared" si="2"/>
        <v/>
      </c>
    </row>
    <row r="36" spans="2:11" x14ac:dyDescent="0.2">
      <c r="B36">
        <f>+'Aggregate Screens'!A31</f>
        <v>80</v>
      </c>
      <c r="C36" t="str">
        <f>+'Aggregate Screens'!B31</f>
        <v>ODESSA MEMORIAL HEALTHCARE CENTER</v>
      </c>
      <c r="D36" s="10">
        <f>ROUND(+'Aggregate Screens'!L31,0)</f>
        <v>6689616</v>
      </c>
      <c r="E36" s="13">
        <f>ROUND(+'Aggregate Screens'!AN31,0)</f>
        <v>103</v>
      </c>
      <c r="F36" s="11">
        <f t="shared" si="0"/>
        <v>64947.73</v>
      </c>
      <c r="G36" s="10">
        <f>ROUND(+'Aggregate Screens'!L136,0)</f>
        <v>6511497</v>
      </c>
      <c r="H36" s="13">
        <f>ROUND(+'Aggregate Screens'!AN136,0)</f>
        <v>103</v>
      </c>
      <c r="I36" s="11">
        <f t="shared" si="1"/>
        <v>63218.42</v>
      </c>
      <c r="K36" s="12">
        <f t="shared" si="2"/>
        <v>-2.6626180776449071E-2</v>
      </c>
    </row>
    <row r="37" spans="2:11" x14ac:dyDescent="0.2">
      <c r="B37">
        <f>+'Aggregate Screens'!A32</f>
        <v>81</v>
      </c>
      <c r="C37" t="str">
        <f>+'Aggregate Screens'!B32</f>
        <v>MULTICARE GOOD SAMARITAN</v>
      </c>
      <c r="D37" s="10">
        <f>ROUND(+'Aggregate Screens'!L32,0)</f>
        <v>374463685</v>
      </c>
      <c r="E37" s="13">
        <f>ROUND(+'Aggregate Screens'!AN32,0)</f>
        <v>28945</v>
      </c>
      <c r="F37" s="11">
        <f t="shared" si="0"/>
        <v>12937.08</v>
      </c>
      <c r="G37" s="10">
        <f>ROUND(+'Aggregate Screens'!L137,0)</f>
        <v>403457080</v>
      </c>
      <c r="H37" s="13">
        <f>ROUND(+'Aggregate Screens'!AN137,0)</f>
        <v>30512</v>
      </c>
      <c r="I37" s="11">
        <f t="shared" si="1"/>
        <v>13222.9</v>
      </c>
      <c r="K37" s="12">
        <f t="shared" si="2"/>
        <v>2.2093084374526617E-2</v>
      </c>
    </row>
    <row r="38" spans="2:11" x14ac:dyDescent="0.2">
      <c r="B38">
        <f>+'Aggregate Screens'!A33</f>
        <v>82</v>
      </c>
      <c r="C38" t="str">
        <f>+'Aggregate Screens'!B33</f>
        <v>GARFIELD COUNTY MEMORIAL HOSPITAL</v>
      </c>
      <c r="D38" s="10">
        <f>ROUND(+'Aggregate Screens'!L33,0)</f>
        <v>5567551</v>
      </c>
      <c r="E38" s="13">
        <f>ROUND(+'Aggregate Screens'!AN33,0)</f>
        <v>130</v>
      </c>
      <c r="F38" s="11">
        <f t="shared" si="0"/>
        <v>42827.32</v>
      </c>
      <c r="G38" s="10">
        <f>ROUND(+'Aggregate Screens'!L138,0)</f>
        <v>6301949</v>
      </c>
      <c r="H38" s="13">
        <f>ROUND(+'Aggregate Screens'!AN138,0)</f>
        <v>131</v>
      </c>
      <c r="I38" s="11">
        <f t="shared" si="1"/>
        <v>48106.48</v>
      </c>
      <c r="K38" s="12">
        <f t="shared" si="2"/>
        <v>0.12326617682357899</v>
      </c>
    </row>
    <row r="39" spans="2:11" x14ac:dyDescent="0.2">
      <c r="B39">
        <f>+'Aggregate Screens'!A34</f>
        <v>84</v>
      </c>
      <c r="C39" t="str">
        <f>+'Aggregate Screens'!B34</f>
        <v>PROVIDENCE REGIONAL MEDICAL CENTER EVERETT</v>
      </c>
      <c r="D39" s="10">
        <f>ROUND(+'Aggregate Screens'!L34,0)</f>
        <v>519893724</v>
      </c>
      <c r="E39" s="13">
        <f>ROUND(+'Aggregate Screens'!AN34,0)</f>
        <v>75807</v>
      </c>
      <c r="F39" s="11">
        <f t="shared" si="0"/>
        <v>6858.12</v>
      </c>
      <c r="G39" s="10">
        <f>ROUND(+'Aggregate Screens'!L139,0)</f>
        <v>555861740</v>
      </c>
      <c r="H39" s="13">
        <f>ROUND(+'Aggregate Screens'!AN139,0)</f>
        <v>49191</v>
      </c>
      <c r="I39" s="11">
        <f t="shared" si="1"/>
        <v>11300.07</v>
      </c>
      <c r="K39" s="12">
        <f t="shared" si="2"/>
        <v>0.64769207887875968</v>
      </c>
    </row>
    <row r="40" spans="2:11" x14ac:dyDescent="0.2">
      <c r="B40">
        <f>+'Aggregate Screens'!A35</f>
        <v>85</v>
      </c>
      <c r="C40" t="str">
        <f>+'Aggregate Screens'!B35</f>
        <v>JEFFERSON HEALTHCARE</v>
      </c>
      <c r="D40" s="10">
        <f>ROUND(+'Aggregate Screens'!L35,0)</f>
        <v>67936841</v>
      </c>
      <c r="E40" s="13">
        <f>ROUND(+'Aggregate Screens'!AN35,0)</f>
        <v>4691</v>
      </c>
      <c r="F40" s="11">
        <f t="shared" si="0"/>
        <v>14482.38</v>
      </c>
      <c r="G40" s="10">
        <f>ROUND(+'Aggregate Screens'!L140,0)</f>
        <v>71100744</v>
      </c>
      <c r="H40" s="13">
        <f>ROUND(+'Aggregate Screens'!AN140,0)</f>
        <v>4845</v>
      </c>
      <c r="I40" s="11">
        <f t="shared" si="1"/>
        <v>14675.08</v>
      </c>
      <c r="K40" s="12">
        <f t="shared" si="2"/>
        <v>1.3305824042733283E-2</v>
      </c>
    </row>
    <row r="41" spans="2:11" x14ac:dyDescent="0.2">
      <c r="B41">
        <f>+'Aggregate Screens'!A36</f>
        <v>96</v>
      </c>
      <c r="C41" t="str">
        <f>+'Aggregate Screens'!B36</f>
        <v>SKYLINE HOSPITAL</v>
      </c>
      <c r="D41" s="10">
        <f>ROUND(+'Aggregate Screens'!L36,0)</f>
        <v>16161784</v>
      </c>
      <c r="E41" s="13">
        <f>ROUND(+'Aggregate Screens'!AN36,0)</f>
        <v>1282</v>
      </c>
      <c r="F41" s="11">
        <f t="shared" si="0"/>
        <v>12606.7</v>
      </c>
      <c r="G41" s="10">
        <f>ROUND(+'Aggregate Screens'!L141,0)</f>
        <v>15203636</v>
      </c>
      <c r="H41" s="13">
        <f>ROUND(+'Aggregate Screens'!AN141,0)</f>
        <v>1213</v>
      </c>
      <c r="I41" s="11">
        <f t="shared" si="1"/>
        <v>12533.91</v>
      </c>
      <c r="K41" s="12">
        <f t="shared" si="2"/>
        <v>-5.773913871195524E-3</v>
      </c>
    </row>
    <row r="42" spans="2:11" x14ac:dyDescent="0.2">
      <c r="B42">
        <f>+'Aggregate Screens'!A37</f>
        <v>102</v>
      </c>
      <c r="C42" t="str">
        <f>+'Aggregate Screens'!B37</f>
        <v>YAKIMA REGIONAL MEDICAL AND CARDIAC CENTER</v>
      </c>
      <c r="D42" s="10">
        <f>ROUND(+'Aggregate Screens'!L37,0)</f>
        <v>122218495</v>
      </c>
      <c r="E42" s="13">
        <f>ROUND(+'Aggregate Screens'!AN37,0)</f>
        <v>13611</v>
      </c>
      <c r="F42" s="11">
        <f t="shared" si="0"/>
        <v>8979.39</v>
      </c>
      <c r="G42" s="10">
        <f>ROUND(+'Aggregate Screens'!L142,0)</f>
        <v>116524785</v>
      </c>
      <c r="H42" s="13">
        <f>ROUND(+'Aggregate Screens'!AN142,0)</f>
        <v>12486</v>
      </c>
      <c r="I42" s="11">
        <f t="shared" si="1"/>
        <v>9332.44</v>
      </c>
      <c r="K42" s="12">
        <f t="shared" si="2"/>
        <v>3.9317815575445669E-2</v>
      </c>
    </row>
    <row r="43" spans="2:11" x14ac:dyDescent="0.2">
      <c r="B43">
        <f>+'Aggregate Screens'!A38</f>
        <v>104</v>
      </c>
      <c r="C43" t="str">
        <f>+'Aggregate Screens'!B38</f>
        <v>VALLEY GENERAL HOSPITAL</v>
      </c>
      <c r="D43" s="10">
        <f>ROUND(+'Aggregate Screens'!L38,0)</f>
        <v>0</v>
      </c>
      <c r="E43" s="13">
        <f>ROUND(+'Aggregate Screens'!AN38,0)</f>
        <v>0</v>
      </c>
      <c r="F43" s="11" t="str">
        <f t="shared" si="0"/>
        <v/>
      </c>
      <c r="G43" s="10">
        <f>ROUND(+'Aggregate Screens'!L143,0)</f>
        <v>0</v>
      </c>
      <c r="H43" s="13">
        <f>ROUND(+'Aggregate Screens'!AN143,0)</f>
        <v>0</v>
      </c>
      <c r="I43" s="11" t="str">
        <f t="shared" si="1"/>
        <v/>
      </c>
      <c r="K43" s="12" t="str">
        <f t="shared" si="2"/>
        <v/>
      </c>
    </row>
    <row r="44" spans="2:11" x14ac:dyDescent="0.2">
      <c r="B44">
        <f>+'Aggregate Screens'!A39</f>
        <v>106</v>
      </c>
      <c r="C44" t="str">
        <f>+'Aggregate Screens'!B39</f>
        <v>CASCADE VALLEY HOSPITAL</v>
      </c>
      <c r="D44" s="10">
        <f>ROUND(+'Aggregate Screens'!L39,0)</f>
        <v>42113075</v>
      </c>
      <c r="E44" s="13">
        <f>ROUND(+'Aggregate Screens'!AN39,0)</f>
        <v>4364</v>
      </c>
      <c r="F44" s="11">
        <f t="shared" si="0"/>
        <v>9650.11</v>
      </c>
      <c r="G44" s="10">
        <f>ROUND(+'Aggregate Screens'!L144,0)</f>
        <v>38287793</v>
      </c>
      <c r="H44" s="13">
        <f>ROUND(+'Aggregate Screens'!AN144,0)</f>
        <v>3957</v>
      </c>
      <c r="I44" s="11">
        <f t="shared" si="1"/>
        <v>9675.9599999999991</v>
      </c>
      <c r="K44" s="12">
        <f t="shared" si="2"/>
        <v>2.6787259419840392E-3</v>
      </c>
    </row>
    <row r="45" spans="2:11" x14ac:dyDescent="0.2">
      <c r="B45">
        <f>+'Aggregate Screens'!A40</f>
        <v>107</v>
      </c>
      <c r="C45" t="str">
        <f>+'Aggregate Screens'!B40</f>
        <v>NORTH VALLEY HOSPITAL</v>
      </c>
      <c r="D45" s="10">
        <f>ROUND(+'Aggregate Screens'!L40,0)</f>
        <v>18139950</v>
      </c>
      <c r="E45" s="13">
        <f>ROUND(+'Aggregate Screens'!AN40,0)</f>
        <v>2329</v>
      </c>
      <c r="F45" s="11">
        <f t="shared" si="0"/>
        <v>7788.73</v>
      </c>
      <c r="G45" s="10">
        <f>ROUND(+'Aggregate Screens'!L145,0)</f>
        <v>17784351</v>
      </c>
      <c r="H45" s="13">
        <f>ROUND(+'Aggregate Screens'!AN145,0)</f>
        <v>2549</v>
      </c>
      <c r="I45" s="11">
        <f t="shared" si="1"/>
        <v>6976.99</v>
      </c>
      <c r="K45" s="12">
        <f t="shared" si="2"/>
        <v>-0.10421981504044942</v>
      </c>
    </row>
    <row r="46" spans="2:11" x14ac:dyDescent="0.2">
      <c r="B46">
        <f>+'Aggregate Screens'!A41</f>
        <v>108</v>
      </c>
      <c r="C46" t="str">
        <f>+'Aggregate Screens'!B41</f>
        <v>TRI-STATE MEMORIAL HOSPITAL</v>
      </c>
      <c r="D46" s="10">
        <f>ROUND(+'Aggregate Screens'!L41,0)</f>
        <v>56189724</v>
      </c>
      <c r="E46" s="13">
        <f>ROUND(+'Aggregate Screens'!AN41,0)</f>
        <v>5258</v>
      </c>
      <c r="F46" s="11">
        <f t="shared" si="0"/>
        <v>10686.52</v>
      </c>
      <c r="G46" s="10">
        <f>ROUND(+'Aggregate Screens'!L146,0)</f>
        <v>58276704</v>
      </c>
      <c r="H46" s="13">
        <f>ROUND(+'Aggregate Screens'!AN146,0)</f>
        <v>5633</v>
      </c>
      <c r="I46" s="11">
        <f t="shared" si="1"/>
        <v>10345.59</v>
      </c>
      <c r="K46" s="12">
        <f t="shared" si="2"/>
        <v>-3.190280839786952E-2</v>
      </c>
    </row>
    <row r="47" spans="2:11" x14ac:dyDescent="0.2">
      <c r="B47">
        <f>+'Aggregate Screens'!A42</f>
        <v>111</v>
      </c>
      <c r="C47" t="str">
        <f>+'Aggregate Screens'!B42</f>
        <v>EAST ADAMS RURAL HEALTHCARE</v>
      </c>
      <c r="D47" s="10">
        <f>ROUND(+'Aggregate Screens'!L42,0)</f>
        <v>4032439</v>
      </c>
      <c r="E47" s="13">
        <f>ROUND(+'Aggregate Screens'!AN42,0)</f>
        <v>285</v>
      </c>
      <c r="F47" s="11">
        <f t="shared" si="0"/>
        <v>14148.91</v>
      </c>
      <c r="G47" s="10">
        <f>ROUND(+'Aggregate Screens'!L147,0)</f>
        <v>3680875</v>
      </c>
      <c r="H47" s="13">
        <f>ROUND(+'Aggregate Screens'!AN147,0)</f>
        <v>318</v>
      </c>
      <c r="I47" s="11">
        <f t="shared" si="1"/>
        <v>11575.08</v>
      </c>
      <c r="K47" s="12">
        <f t="shared" si="2"/>
        <v>-0.18191012593902989</v>
      </c>
    </row>
    <row r="48" spans="2:11" x14ac:dyDescent="0.2">
      <c r="B48">
        <f>+'Aggregate Screens'!A43</f>
        <v>125</v>
      </c>
      <c r="C48" t="str">
        <f>+'Aggregate Screens'!B43</f>
        <v>OTHELLO COMMUNITY HOSPITAL</v>
      </c>
      <c r="D48" s="10">
        <f>ROUND(+'Aggregate Screens'!L43,0)</f>
        <v>0</v>
      </c>
      <c r="E48" s="13">
        <f>ROUND(+'Aggregate Screens'!AN43,0)</f>
        <v>0</v>
      </c>
      <c r="F48" s="11" t="str">
        <f t="shared" si="0"/>
        <v/>
      </c>
      <c r="G48" s="10">
        <f>ROUND(+'Aggregate Screens'!L148,0)</f>
        <v>0</v>
      </c>
      <c r="H48" s="13">
        <f>ROUND(+'Aggregate Screens'!AN148,0)</f>
        <v>0</v>
      </c>
      <c r="I48" s="11" t="str">
        <f t="shared" si="1"/>
        <v/>
      </c>
      <c r="K48" s="12" t="str">
        <f t="shared" si="2"/>
        <v/>
      </c>
    </row>
    <row r="49" spans="2:11" x14ac:dyDescent="0.2">
      <c r="B49">
        <f>+'Aggregate Screens'!A44</f>
        <v>126</v>
      </c>
      <c r="C49" t="str">
        <f>+'Aggregate Screens'!B44</f>
        <v>HIGHLINE MEDICAL CENTER</v>
      </c>
      <c r="D49" s="10">
        <f>ROUND(+'Aggregate Screens'!L44,0)</f>
        <v>180850543</v>
      </c>
      <c r="E49" s="13">
        <f>ROUND(+'Aggregate Screens'!AN44,0)</f>
        <v>17455</v>
      </c>
      <c r="F49" s="11">
        <f t="shared" si="0"/>
        <v>10360.959999999999</v>
      </c>
      <c r="G49" s="10">
        <f>ROUND(+'Aggregate Screens'!L149,0)</f>
        <v>89743088</v>
      </c>
      <c r="H49" s="13">
        <f>ROUND(+'Aggregate Screens'!AN149,0)</f>
        <v>9121</v>
      </c>
      <c r="I49" s="11">
        <f t="shared" si="1"/>
        <v>9839.17</v>
      </c>
      <c r="K49" s="12">
        <f t="shared" si="2"/>
        <v>-5.0361163444313961E-2</v>
      </c>
    </row>
    <row r="50" spans="2:11" x14ac:dyDescent="0.2">
      <c r="B50">
        <f>+'Aggregate Screens'!A45</f>
        <v>128</v>
      </c>
      <c r="C50" t="str">
        <f>+'Aggregate Screens'!B45</f>
        <v>UNIVERSITY OF WASHINGTON MEDICAL CENTER</v>
      </c>
      <c r="D50" s="10">
        <f>ROUND(+'Aggregate Screens'!L45,0)</f>
        <v>842591388</v>
      </c>
      <c r="E50" s="13">
        <f>ROUND(+'Aggregate Screens'!AN45,0)</f>
        <v>50232</v>
      </c>
      <c r="F50" s="11">
        <f t="shared" si="0"/>
        <v>16774</v>
      </c>
      <c r="G50" s="10">
        <f>ROUND(+'Aggregate Screens'!L150,0)</f>
        <v>885655015</v>
      </c>
      <c r="H50" s="13">
        <f>ROUND(+'Aggregate Screens'!AN150,0)</f>
        <v>51747</v>
      </c>
      <c r="I50" s="11">
        <f t="shared" si="1"/>
        <v>17115.099999999999</v>
      </c>
      <c r="K50" s="12">
        <f t="shared" si="2"/>
        <v>2.0335042327411346E-2</v>
      </c>
    </row>
    <row r="51" spans="2:11" x14ac:dyDescent="0.2">
      <c r="B51">
        <f>+'Aggregate Screens'!A46</f>
        <v>129</v>
      </c>
      <c r="C51" t="str">
        <f>+'Aggregate Screens'!B46</f>
        <v>QUINCY VALLEY MEDICAL CENTER</v>
      </c>
      <c r="D51" s="10">
        <f>ROUND(+'Aggregate Screens'!L46,0)</f>
        <v>9866240</v>
      </c>
      <c r="E51" s="13">
        <f>ROUND(+'Aggregate Screens'!AN46,0)</f>
        <v>391</v>
      </c>
      <c r="F51" s="11">
        <f t="shared" si="0"/>
        <v>25233.35</v>
      </c>
      <c r="G51" s="10">
        <f>ROUND(+'Aggregate Screens'!L151,0)</f>
        <v>0</v>
      </c>
      <c r="H51" s="13">
        <f>ROUND(+'Aggregate Screens'!AN151,0)</f>
        <v>0</v>
      </c>
      <c r="I51" s="11" t="str">
        <f t="shared" si="1"/>
        <v/>
      </c>
      <c r="K51" s="12" t="str">
        <f t="shared" si="2"/>
        <v/>
      </c>
    </row>
    <row r="52" spans="2:11" x14ac:dyDescent="0.2">
      <c r="B52">
        <f>+'Aggregate Screens'!A47</f>
        <v>130</v>
      </c>
      <c r="C52" t="str">
        <f>+'Aggregate Screens'!B47</f>
        <v>UW MEDICINE/NORTHWEST HOSPITAL</v>
      </c>
      <c r="D52" s="10">
        <f>ROUND(+'Aggregate Screens'!L47,0)</f>
        <v>246815552</v>
      </c>
      <c r="E52" s="13">
        <f>ROUND(+'Aggregate Screens'!AN47,0)</f>
        <v>22493</v>
      </c>
      <c r="F52" s="11">
        <f t="shared" si="0"/>
        <v>10972.99</v>
      </c>
      <c r="G52" s="10">
        <f>ROUND(+'Aggregate Screens'!L152,0)</f>
        <v>275774912</v>
      </c>
      <c r="H52" s="13">
        <f>ROUND(+'Aggregate Screens'!AN152,0)</f>
        <v>23935</v>
      </c>
      <c r="I52" s="11">
        <f t="shared" si="1"/>
        <v>11521.83</v>
      </c>
      <c r="K52" s="12">
        <f t="shared" si="2"/>
        <v>5.0017360810499234E-2</v>
      </c>
    </row>
    <row r="53" spans="2:11" x14ac:dyDescent="0.2">
      <c r="B53">
        <f>+'Aggregate Screens'!A48</f>
        <v>131</v>
      </c>
      <c r="C53" t="str">
        <f>+'Aggregate Screens'!B48</f>
        <v>OVERLAKE HOSPITAL MEDICAL CENTER</v>
      </c>
      <c r="D53" s="10">
        <f>ROUND(+'Aggregate Screens'!L48,0)</f>
        <v>403076570</v>
      </c>
      <c r="E53" s="13">
        <f>ROUND(+'Aggregate Screens'!AN48,0)</f>
        <v>38887</v>
      </c>
      <c r="F53" s="11">
        <f t="shared" si="0"/>
        <v>10365.33</v>
      </c>
      <c r="G53" s="10">
        <f>ROUND(+'Aggregate Screens'!L153,0)</f>
        <v>412754225</v>
      </c>
      <c r="H53" s="13">
        <f>ROUND(+'Aggregate Screens'!AN153,0)</f>
        <v>36167</v>
      </c>
      <c r="I53" s="11">
        <f t="shared" si="1"/>
        <v>11412.45</v>
      </c>
      <c r="K53" s="12">
        <f t="shared" si="2"/>
        <v>0.10102138571565034</v>
      </c>
    </row>
    <row r="54" spans="2:11" x14ac:dyDescent="0.2">
      <c r="B54">
        <f>+'Aggregate Screens'!A49</f>
        <v>132</v>
      </c>
      <c r="C54" t="str">
        <f>+'Aggregate Screens'!B49</f>
        <v>ST CLARE HOSPITAL</v>
      </c>
      <c r="D54" s="10">
        <f>ROUND(+'Aggregate Screens'!L49,0)</f>
        <v>122406043</v>
      </c>
      <c r="E54" s="13">
        <f>ROUND(+'Aggregate Screens'!AN49,0)</f>
        <v>12826</v>
      </c>
      <c r="F54" s="11">
        <f t="shared" si="0"/>
        <v>9543.59</v>
      </c>
      <c r="G54" s="10">
        <f>ROUND(+'Aggregate Screens'!L154,0)</f>
        <v>117712950</v>
      </c>
      <c r="H54" s="13">
        <f>ROUND(+'Aggregate Screens'!AN154,0)</f>
        <v>11781</v>
      </c>
      <c r="I54" s="11">
        <f t="shared" si="1"/>
        <v>9991.76</v>
      </c>
      <c r="K54" s="12">
        <f t="shared" si="2"/>
        <v>4.696031577215698E-2</v>
      </c>
    </row>
    <row r="55" spans="2:11" x14ac:dyDescent="0.2">
      <c r="B55">
        <f>+'Aggregate Screens'!A50</f>
        <v>134</v>
      </c>
      <c r="C55" t="str">
        <f>+'Aggregate Screens'!B50</f>
        <v>ISLAND HOSPITAL</v>
      </c>
      <c r="D55" s="10">
        <f>ROUND(+'Aggregate Screens'!L50,0)</f>
        <v>77618582</v>
      </c>
      <c r="E55" s="13">
        <f>ROUND(+'Aggregate Screens'!AN50,0)</f>
        <v>9561</v>
      </c>
      <c r="F55" s="11">
        <f t="shared" si="0"/>
        <v>8118.25</v>
      </c>
      <c r="G55" s="10">
        <f>ROUND(+'Aggregate Screens'!L155,0)</f>
        <v>79279411</v>
      </c>
      <c r="H55" s="13">
        <f>ROUND(+'Aggregate Screens'!AN155,0)</f>
        <v>9429</v>
      </c>
      <c r="I55" s="11">
        <f t="shared" si="1"/>
        <v>8408.0400000000009</v>
      </c>
      <c r="K55" s="12">
        <f t="shared" si="2"/>
        <v>3.569611677393536E-2</v>
      </c>
    </row>
    <row r="56" spans="2:11" x14ac:dyDescent="0.2">
      <c r="B56">
        <f>+'Aggregate Screens'!A51</f>
        <v>137</v>
      </c>
      <c r="C56" t="str">
        <f>+'Aggregate Screens'!B51</f>
        <v>LINCOLN HOSPITAL</v>
      </c>
      <c r="D56" s="10">
        <f>ROUND(+'Aggregate Screens'!L51,0)</f>
        <v>18440684</v>
      </c>
      <c r="E56" s="13">
        <f>ROUND(+'Aggregate Screens'!AN51,0)</f>
        <v>1220</v>
      </c>
      <c r="F56" s="11">
        <f t="shared" si="0"/>
        <v>15115.31</v>
      </c>
      <c r="G56" s="10">
        <f>ROUND(+'Aggregate Screens'!L156,0)</f>
        <v>18929521</v>
      </c>
      <c r="H56" s="13">
        <f>ROUND(+'Aggregate Screens'!AN156,0)</f>
        <v>1029</v>
      </c>
      <c r="I56" s="11">
        <f t="shared" si="1"/>
        <v>18396.04</v>
      </c>
      <c r="K56" s="12">
        <f t="shared" si="2"/>
        <v>0.21704682206319292</v>
      </c>
    </row>
    <row r="57" spans="2:11" x14ac:dyDescent="0.2">
      <c r="B57">
        <f>+'Aggregate Screens'!A52</f>
        <v>138</v>
      </c>
      <c r="C57" t="str">
        <f>+'Aggregate Screens'!B52</f>
        <v>SWEDISH EDMONDS</v>
      </c>
      <c r="D57" s="10">
        <f>ROUND(+'Aggregate Screens'!L52,0)</f>
        <v>190597930</v>
      </c>
      <c r="E57" s="13">
        <f>ROUND(+'Aggregate Screens'!AN52,0)</f>
        <v>9622</v>
      </c>
      <c r="F57" s="11">
        <f t="shared" si="0"/>
        <v>19808.560000000001</v>
      </c>
      <c r="G57" s="10">
        <f>ROUND(+'Aggregate Screens'!L157,0)</f>
        <v>187103330</v>
      </c>
      <c r="H57" s="13">
        <f>ROUND(+'Aggregate Screens'!AN157,0)</f>
        <v>17222</v>
      </c>
      <c r="I57" s="11">
        <f t="shared" si="1"/>
        <v>10864.2</v>
      </c>
      <c r="K57" s="12">
        <f t="shared" si="2"/>
        <v>-0.45154014224153594</v>
      </c>
    </row>
    <row r="58" spans="2:11" x14ac:dyDescent="0.2">
      <c r="B58">
        <f>+'Aggregate Screens'!A53</f>
        <v>139</v>
      </c>
      <c r="C58" t="str">
        <f>+'Aggregate Screens'!B53</f>
        <v>PROVIDENCE HOLY FAMILY HOSPITAL</v>
      </c>
      <c r="D58" s="10">
        <f>ROUND(+'Aggregate Screens'!L53,0)</f>
        <v>170913441</v>
      </c>
      <c r="E58" s="13">
        <f>ROUND(+'Aggregate Screens'!AN53,0)</f>
        <v>20054</v>
      </c>
      <c r="F58" s="11">
        <f t="shared" si="0"/>
        <v>8522.66</v>
      </c>
      <c r="G58" s="10">
        <f>ROUND(+'Aggregate Screens'!L158,0)</f>
        <v>167670484</v>
      </c>
      <c r="H58" s="13">
        <f>ROUND(+'Aggregate Screens'!AN158,0)</f>
        <v>18640</v>
      </c>
      <c r="I58" s="11">
        <f t="shared" si="1"/>
        <v>8995.2000000000007</v>
      </c>
      <c r="K58" s="12">
        <f t="shared" si="2"/>
        <v>5.5445130980233959E-2</v>
      </c>
    </row>
    <row r="59" spans="2:11" x14ac:dyDescent="0.2">
      <c r="B59">
        <f>+'Aggregate Screens'!A54</f>
        <v>140</v>
      </c>
      <c r="C59" t="str">
        <f>+'Aggregate Screens'!B54</f>
        <v>KITTITAS VALLEY HEALTHCARE</v>
      </c>
      <c r="D59" s="10">
        <f>ROUND(+'Aggregate Screens'!L54,0)</f>
        <v>56319517</v>
      </c>
      <c r="E59" s="13">
        <f>ROUND(+'Aggregate Screens'!AN54,0)</f>
        <v>4943</v>
      </c>
      <c r="F59" s="11">
        <f t="shared" si="0"/>
        <v>11393.79</v>
      </c>
      <c r="G59" s="10">
        <f>ROUND(+'Aggregate Screens'!L159,0)</f>
        <v>61854476</v>
      </c>
      <c r="H59" s="13">
        <f>ROUND(+'Aggregate Screens'!AN159,0)</f>
        <v>5064</v>
      </c>
      <c r="I59" s="11">
        <f t="shared" si="1"/>
        <v>12214.55</v>
      </c>
      <c r="K59" s="12">
        <f t="shared" si="2"/>
        <v>7.2035731745099696E-2</v>
      </c>
    </row>
    <row r="60" spans="2:11" x14ac:dyDescent="0.2">
      <c r="B60">
        <f>+'Aggregate Screens'!A55</f>
        <v>141</v>
      </c>
      <c r="C60" t="str">
        <f>+'Aggregate Screens'!B55</f>
        <v>DAYTON GENERAL HOSPITAL</v>
      </c>
      <c r="D60" s="10">
        <f>ROUND(+'Aggregate Screens'!L55,0)</f>
        <v>10076528</v>
      </c>
      <c r="E60" s="13">
        <f>ROUND(+'Aggregate Screens'!AN55,0)</f>
        <v>122</v>
      </c>
      <c r="F60" s="11">
        <f t="shared" si="0"/>
        <v>82594.490000000005</v>
      </c>
      <c r="G60" s="10">
        <f>ROUND(+'Aggregate Screens'!L160,0)</f>
        <v>0</v>
      </c>
      <c r="H60" s="13">
        <f>ROUND(+'Aggregate Screens'!AN160,0)</f>
        <v>0</v>
      </c>
      <c r="I60" s="11" t="str">
        <f t="shared" si="1"/>
        <v/>
      </c>
      <c r="K60" s="12" t="str">
        <f t="shared" si="2"/>
        <v/>
      </c>
    </row>
    <row r="61" spans="2:11" x14ac:dyDescent="0.2">
      <c r="B61">
        <f>+'Aggregate Screens'!A56</f>
        <v>142</v>
      </c>
      <c r="C61" t="str">
        <f>+'Aggregate Screens'!B56</f>
        <v>HARRISON MEDICAL CENTER</v>
      </c>
      <c r="D61" s="10">
        <f>ROUND(+'Aggregate Screens'!L56,0)</f>
        <v>340213741</v>
      </c>
      <c r="E61" s="13">
        <f>ROUND(+'Aggregate Screens'!AN56,0)</f>
        <v>28256</v>
      </c>
      <c r="F61" s="11">
        <f t="shared" si="0"/>
        <v>12040.41</v>
      </c>
      <c r="G61" s="10">
        <f>ROUND(+'Aggregate Screens'!L161,0)</f>
        <v>351110254</v>
      </c>
      <c r="H61" s="13">
        <f>ROUND(+'Aggregate Screens'!AN161,0)</f>
        <v>27923</v>
      </c>
      <c r="I61" s="11">
        <f t="shared" si="1"/>
        <v>12574.23</v>
      </c>
      <c r="K61" s="12">
        <f t="shared" si="2"/>
        <v>4.4335699531826478E-2</v>
      </c>
    </row>
    <row r="62" spans="2:11" x14ac:dyDescent="0.2">
      <c r="B62">
        <f>+'Aggregate Screens'!A57</f>
        <v>145</v>
      </c>
      <c r="C62" t="str">
        <f>+'Aggregate Screens'!B57</f>
        <v>PEACEHEALTH ST JOSEPH HOSPITAL</v>
      </c>
      <c r="D62" s="10">
        <f>ROUND(+'Aggregate Screens'!L57,0)</f>
        <v>413592974</v>
      </c>
      <c r="E62" s="13">
        <f>ROUND(+'Aggregate Screens'!AN57,0)</f>
        <v>33112</v>
      </c>
      <c r="F62" s="11">
        <f t="shared" si="0"/>
        <v>12490.73</v>
      </c>
      <c r="G62" s="10">
        <f>ROUND(+'Aggregate Screens'!L162,0)</f>
        <v>431121159</v>
      </c>
      <c r="H62" s="13">
        <f>ROUND(+'Aggregate Screens'!AN162,0)</f>
        <v>32561</v>
      </c>
      <c r="I62" s="11">
        <f t="shared" si="1"/>
        <v>13240.42</v>
      </c>
      <c r="K62" s="12">
        <f t="shared" si="2"/>
        <v>6.0019710617393862E-2</v>
      </c>
    </row>
    <row r="63" spans="2:11" x14ac:dyDescent="0.2">
      <c r="B63">
        <f>+'Aggregate Screens'!A58</f>
        <v>147</v>
      </c>
      <c r="C63" t="str">
        <f>+'Aggregate Screens'!B58</f>
        <v>MID VALLEY HOSPITAL</v>
      </c>
      <c r="D63" s="10">
        <f>ROUND(+'Aggregate Screens'!L58,0)</f>
        <v>28011546</v>
      </c>
      <c r="E63" s="13">
        <f>ROUND(+'Aggregate Screens'!AN58,0)</f>
        <v>2585</v>
      </c>
      <c r="F63" s="11">
        <f t="shared" si="0"/>
        <v>10836.19</v>
      </c>
      <c r="G63" s="10">
        <f>ROUND(+'Aggregate Screens'!L163,0)</f>
        <v>28544821</v>
      </c>
      <c r="H63" s="13">
        <f>ROUND(+'Aggregate Screens'!AN163,0)</f>
        <v>2557</v>
      </c>
      <c r="I63" s="11">
        <f t="shared" si="1"/>
        <v>11163.4</v>
      </c>
      <c r="K63" s="12">
        <f t="shared" si="2"/>
        <v>3.0196037537178588E-2</v>
      </c>
    </row>
    <row r="64" spans="2:11" x14ac:dyDescent="0.2">
      <c r="B64">
        <f>+'Aggregate Screens'!A59</f>
        <v>148</v>
      </c>
      <c r="C64" t="str">
        <f>+'Aggregate Screens'!B59</f>
        <v>KINDRED HOSPITAL SEATTLE - NORTHGATE</v>
      </c>
      <c r="D64" s="10">
        <f>ROUND(+'Aggregate Screens'!L59,0)</f>
        <v>29429552</v>
      </c>
      <c r="E64" s="13">
        <f>ROUND(+'Aggregate Screens'!AN59,0)</f>
        <v>1133</v>
      </c>
      <c r="F64" s="11">
        <f t="shared" si="0"/>
        <v>25974.89</v>
      </c>
      <c r="G64" s="10">
        <f>ROUND(+'Aggregate Screens'!L164,0)</f>
        <v>38825350</v>
      </c>
      <c r="H64" s="13">
        <f>ROUND(+'Aggregate Screens'!AN164,0)</f>
        <v>898</v>
      </c>
      <c r="I64" s="11">
        <f t="shared" si="1"/>
        <v>43235.360000000001</v>
      </c>
      <c r="K64" s="12">
        <f t="shared" si="2"/>
        <v>0.66450599020823575</v>
      </c>
    </row>
    <row r="65" spans="2:11" x14ac:dyDescent="0.2">
      <c r="B65">
        <f>+'Aggregate Screens'!A60</f>
        <v>150</v>
      </c>
      <c r="C65" t="str">
        <f>+'Aggregate Screens'!B60</f>
        <v>COULEE MEDICAL CENTER</v>
      </c>
      <c r="D65" s="10">
        <f>ROUND(+'Aggregate Screens'!L60,0)</f>
        <v>21020567</v>
      </c>
      <c r="E65" s="13">
        <f>ROUND(+'Aggregate Screens'!AN60,0)</f>
        <v>1419</v>
      </c>
      <c r="F65" s="11">
        <f t="shared" si="0"/>
        <v>14813.65</v>
      </c>
      <c r="G65" s="10">
        <f>ROUND(+'Aggregate Screens'!L165,0)</f>
        <v>21379650</v>
      </c>
      <c r="H65" s="13">
        <f>ROUND(+'Aggregate Screens'!AN165,0)</f>
        <v>1288</v>
      </c>
      <c r="I65" s="11">
        <f t="shared" si="1"/>
        <v>16599.11</v>
      </c>
      <c r="K65" s="12">
        <f t="shared" si="2"/>
        <v>0.12052802651608485</v>
      </c>
    </row>
    <row r="66" spans="2:11" x14ac:dyDescent="0.2">
      <c r="B66">
        <f>+'Aggregate Screens'!A61</f>
        <v>152</v>
      </c>
      <c r="C66" t="str">
        <f>+'Aggregate Screens'!B61</f>
        <v>MASON GENERAL HOSPITAL</v>
      </c>
      <c r="D66" s="10">
        <f>ROUND(+'Aggregate Screens'!L61,0)</f>
        <v>66474029</v>
      </c>
      <c r="E66" s="13">
        <f>ROUND(+'Aggregate Screens'!AN61,0)</f>
        <v>4217</v>
      </c>
      <c r="F66" s="11">
        <f t="shared" si="0"/>
        <v>15763.35</v>
      </c>
      <c r="G66" s="10">
        <f>ROUND(+'Aggregate Screens'!L166,0)</f>
        <v>67957777</v>
      </c>
      <c r="H66" s="13">
        <f>ROUND(+'Aggregate Screens'!AN166,0)</f>
        <v>4287</v>
      </c>
      <c r="I66" s="11">
        <f t="shared" si="1"/>
        <v>15852.06</v>
      </c>
      <c r="K66" s="12">
        <f t="shared" si="2"/>
        <v>5.6276108822046478E-3</v>
      </c>
    </row>
    <row r="67" spans="2:11" x14ac:dyDescent="0.2">
      <c r="B67">
        <f>+'Aggregate Screens'!A62</f>
        <v>153</v>
      </c>
      <c r="C67" t="str">
        <f>+'Aggregate Screens'!B62</f>
        <v>WHITMAN HOSPITAL AND MEDICAL CENTER</v>
      </c>
      <c r="D67" s="10">
        <f>ROUND(+'Aggregate Screens'!L62,0)</f>
        <v>23629734</v>
      </c>
      <c r="E67" s="13">
        <f>ROUND(+'Aggregate Screens'!AN62,0)</f>
        <v>1426</v>
      </c>
      <c r="F67" s="11">
        <f t="shared" si="0"/>
        <v>16570.64</v>
      </c>
      <c r="G67" s="10">
        <f>ROUND(+'Aggregate Screens'!L167,0)</f>
        <v>23020572</v>
      </c>
      <c r="H67" s="13">
        <f>ROUND(+'Aggregate Screens'!AN167,0)</f>
        <v>1377</v>
      </c>
      <c r="I67" s="11">
        <f t="shared" si="1"/>
        <v>16717.919999999998</v>
      </c>
      <c r="K67" s="12">
        <f t="shared" si="2"/>
        <v>8.8880091535390449E-3</v>
      </c>
    </row>
    <row r="68" spans="2:11" x14ac:dyDescent="0.2">
      <c r="B68">
        <f>+'Aggregate Screens'!A63</f>
        <v>155</v>
      </c>
      <c r="C68" t="str">
        <f>+'Aggregate Screens'!B63</f>
        <v>UW MEDICINE/VALLEY MEDICAL CENTER</v>
      </c>
      <c r="D68" s="10">
        <f>ROUND(+'Aggregate Screens'!L63,0)</f>
        <v>206039352</v>
      </c>
      <c r="E68" s="13">
        <f>ROUND(+'Aggregate Screens'!AN63,0)</f>
        <v>17416</v>
      </c>
      <c r="F68" s="11">
        <f t="shared" si="0"/>
        <v>11830.46</v>
      </c>
      <c r="G68" s="10">
        <f>ROUND(+'Aggregate Screens'!L168,0)</f>
        <v>416324354</v>
      </c>
      <c r="H68" s="13">
        <f>ROUND(+'Aggregate Screens'!AN168,0)</f>
        <v>37373</v>
      </c>
      <c r="I68" s="11">
        <f t="shared" si="1"/>
        <v>11139.71</v>
      </c>
      <c r="K68" s="12">
        <f t="shared" si="2"/>
        <v>-5.8387416888269761E-2</v>
      </c>
    </row>
    <row r="69" spans="2:11" x14ac:dyDescent="0.2">
      <c r="B69">
        <f>+'Aggregate Screens'!A64</f>
        <v>156</v>
      </c>
      <c r="C69" t="str">
        <f>+'Aggregate Screens'!B64</f>
        <v>WHIDBEY GENERAL HOSPITAL</v>
      </c>
      <c r="D69" s="10">
        <f>ROUND(+'Aggregate Screens'!L64,0)</f>
        <v>73378545</v>
      </c>
      <c r="E69" s="13">
        <f>ROUND(+'Aggregate Screens'!AN64,0)</f>
        <v>8294</v>
      </c>
      <c r="F69" s="11">
        <f t="shared" si="0"/>
        <v>8847.18</v>
      </c>
      <c r="G69" s="10">
        <f>ROUND(+'Aggregate Screens'!L169,0)</f>
        <v>0</v>
      </c>
      <c r="H69" s="13">
        <f>ROUND(+'Aggregate Screens'!AN169,0)</f>
        <v>0</v>
      </c>
      <c r="I69" s="11" t="str">
        <f t="shared" si="1"/>
        <v/>
      </c>
      <c r="K69" s="12" t="str">
        <f t="shared" si="2"/>
        <v/>
      </c>
    </row>
    <row r="70" spans="2:11" x14ac:dyDescent="0.2">
      <c r="B70">
        <f>+'Aggregate Screens'!A65</f>
        <v>157</v>
      </c>
      <c r="C70" t="str">
        <f>+'Aggregate Screens'!B65</f>
        <v>ST LUKES REHABILIATION INSTITUTE</v>
      </c>
      <c r="D70" s="10">
        <f>ROUND(+'Aggregate Screens'!L65,0)</f>
        <v>37170568</v>
      </c>
      <c r="E70" s="13">
        <f>ROUND(+'Aggregate Screens'!AN65,0)</f>
        <v>2559</v>
      </c>
      <c r="F70" s="11">
        <f t="shared" si="0"/>
        <v>14525.43</v>
      </c>
      <c r="G70" s="10">
        <f>ROUND(+'Aggregate Screens'!L170,0)</f>
        <v>36741188</v>
      </c>
      <c r="H70" s="13">
        <f>ROUND(+'Aggregate Screens'!AN170,0)</f>
        <v>2467</v>
      </c>
      <c r="I70" s="11">
        <f t="shared" si="1"/>
        <v>14893.06</v>
      </c>
      <c r="K70" s="12">
        <f t="shared" si="2"/>
        <v>2.5309405642380156E-2</v>
      </c>
    </row>
    <row r="71" spans="2:11" x14ac:dyDescent="0.2">
      <c r="B71">
        <f>+'Aggregate Screens'!A66</f>
        <v>158</v>
      </c>
      <c r="C71" t="str">
        <f>+'Aggregate Screens'!B66</f>
        <v>CASCADE MEDICAL CENTER</v>
      </c>
      <c r="D71" s="10">
        <f>ROUND(+'Aggregate Screens'!L66,0)</f>
        <v>10567006</v>
      </c>
      <c r="E71" s="13">
        <f>ROUND(+'Aggregate Screens'!AN66,0)</f>
        <v>472</v>
      </c>
      <c r="F71" s="11">
        <f t="shared" si="0"/>
        <v>22387.72</v>
      </c>
      <c r="G71" s="10">
        <f>ROUND(+'Aggregate Screens'!L171,0)</f>
        <v>10763590</v>
      </c>
      <c r="H71" s="13">
        <f>ROUND(+'Aggregate Screens'!AN171,0)</f>
        <v>573</v>
      </c>
      <c r="I71" s="11">
        <f t="shared" si="1"/>
        <v>18784.62</v>
      </c>
      <c r="K71" s="12">
        <f t="shared" si="2"/>
        <v>-0.16094090867672106</v>
      </c>
    </row>
    <row r="72" spans="2:11" x14ac:dyDescent="0.2">
      <c r="B72">
        <f>+'Aggregate Screens'!A67</f>
        <v>159</v>
      </c>
      <c r="C72" t="str">
        <f>+'Aggregate Screens'!B67</f>
        <v>PROVIDENCE ST PETER HOSPITAL</v>
      </c>
      <c r="D72" s="10">
        <f>ROUND(+'Aggregate Screens'!L67,0)</f>
        <v>367760143</v>
      </c>
      <c r="E72" s="13">
        <f>ROUND(+'Aggregate Screens'!AN67,0)</f>
        <v>36893</v>
      </c>
      <c r="F72" s="11">
        <f t="shared" si="0"/>
        <v>9968.2900000000009</v>
      </c>
      <c r="G72" s="10">
        <f>ROUND(+'Aggregate Screens'!L172,0)</f>
        <v>371992990</v>
      </c>
      <c r="H72" s="13">
        <f>ROUND(+'Aggregate Screens'!AN172,0)</f>
        <v>33274</v>
      </c>
      <c r="I72" s="11">
        <f t="shared" si="1"/>
        <v>11179.69</v>
      </c>
      <c r="K72" s="12">
        <f t="shared" si="2"/>
        <v>0.12152535690675137</v>
      </c>
    </row>
    <row r="73" spans="2:11" x14ac:dyDescent="0.2">
      <c r="B73">
        <f>+'Aggregate Screens'!A68</f>
        <v>161</v>
      </c>
      <c r="C73" t="str">
        <f>+'Aggregate Screens'!B68</f>
        <v>KADLEC REGIONAL MEDICAL CENTER</v>
      </c>
      <c r="D73" s="10">
        <f>ROUND(+'Aggregate Screens'!L68,0)</f>
        <v>304943537</v>
      </c>
      <c r="E73" s="13">
        <f>ROUND(+'Aggregate Screens'!AN68,0)</f>
        <v>31196</v>
      </c>
      <c r="F73" s="11">
        <f t="shared" si="0"/>
        <v>9775.08</v>
      </c>
      <c r="G73" s="10">
        <f>ROUND(+'Aggregate Screens'!L173,0)</f>
        <v>367916681</v>
      </c>
      <c r="H73" s="13">
        <f>ROUND(+'Aggregate Screens'!AN173,0)</f>
        <v>35689</v>
      </c>
      <c r="I73" s="11">
        <f t="shared" si="1"/>
        <v>10308.969999999999</v>
      </c>
      <c r="K73" s="12">
        <f t="shared" si="2"/>
        <v>5.4617455816218241E-2</v>
      </c>
    </row>
    <row r="74" spans="2:11" x14ac:dyDescent="0.2">
      <c r="B74">
        <f>+'Aggregate Screens'!A69</f>
        <v>162</v>
      </c>
      <c r="C74" t="str">
        <f>+'Aggregate Screens'!B69</f>
        <v>PROVIDENCE SACRED HEART MEDICAL CENTER</v>
      </c>
      <c r="D74" s="10">
        <f>ROUND(+'Aggregate Screens'!L69,0)</f>
        <v>684986487</v>
      </c>
      <c r="E74" s="13">
        <f>ROUND(+'Aggregate Screens'!AN69,0)</f>
        <v>63456</v>
      </c>
      <c r="F74" s="11">
        <f t="shared" si="0"/>
        <v>10794.67</v>
      </c>
      <c r="G74" s="10">
        <f>ROUND(+'Aggregate Screens'!L174,0)</f>
        <v>673361319</v>
      </c>
      <c r="H74" s="13">
        <f>ROUND(+'Aggregate Screens'!AN174,0)</f>
        <v>61703</v>
      </c>
      <c r="I74" s="11">
        <f t="shared" si="1"/>
        <v>10912.94</v>
      </c>
      <c r="K74" s="12">
        <f t="shared" si="2"/>
        <v>1.0956333079195524E-2</v>
      </c>
    </row>
    <row r="75" spans="2:11" x14ac:dyDescent="0.2">
      <c r="B75">
        <f>+'Aggregate Screens'!A70</f>
        <v>164</v>
      </c>
      <c r="C75" t="str">
        <f>+'Aggregate Screens'!B70</f>
        <v>EVERGREENHEALTH MEDICAL CENTER</v>
      </c>
      <c r="D75" s="10">
        <f>ROUND(+'Aggregate Screens'!L70,0)</f>
        <v>413667171</v>
      </c>
      <c r="E75" s="13">
        <f>ROUND(+'Aggregate Screens'!AN70,0)</f>
        <v>32912</v>
      </c>
      <c r="F75" s="11">
        <f t="shared" ref="F75:F107" si="3">IF(D75=0,"",IF(E75=0,"",ROUND(D75/E75,2)))</f>
        <v>12568.89</v>
      </c>
      <c r="G75" s="10">
        <f>ROUND(+'Aggregate Screens'!L175,0)</f>
        <v>465287514</v>
      </c>
      <c r="H75" s="13">
        <f>ROUND(+'Aggregate Screens'!AN175,0)</f>
        <v>33213</v>
      </c>
      <c r="I75" s="11">
        <f t="shared" ref="I75:I107" si="4">IF(G75=0,"",IF(H75=0,"",ROUND(G75/H75,2)))</f>
        <v>14009.2</v>
      </c>
      <c r="K75" s="12">
        <f t="shared" ref="K75:K107" si="5">IF(D75=0,"",IF(E75=0,"",IF(G75=0,"",IF(H75=0,"",+I75/F75-1))))</f>
        <v>0.11459325366042683</v>
      </c>
    </row>
    <row r="76" spans="2:11" x14ac:dyDescent="0.2">
      <c r="B76">
        <f>+'Aggregate Screens'!A71</f>
        <v>165</v>
      </c>
      <c r="C76" t="str">
        <f>+'Aggregate Screens'!B71</f>
        <v>LAKE CHELAN COMMUNITY HOSPITAL</v>
      </c>
      <c r="D76" s="10">
        <f>ROUND(+'Aggregate Screens'!L71,0)</f>
        <v>19109140</v>
      </c>
      <c r="E76" s="13">
        <f>ROUND(+'Aggregate Screens'!AN71,0)</f>
        <v>1504</v>
      </c>
      <c r="F76" s="11">
        <f t="shared" si="3"/>
        <v>12705.55</v>
      </c>
      <c r="G76" s="10">
        <f>ROUND(+'Aggregate Screens'!L176,0)</f>
        <v>19108188</v>
      </c>
      <c r="H76" s="13">
        <f>ROUND(+'Aggregate Screens'!AN176,0)</f>
        <v>1122</v>
      </c>
      <c r="I76" s="11">
        <f t="shared" si="4"/>
        <v>17030.47</v>
      </c>
      <c r="K76" s="12">
        <f t="shared" si="5"/>
        <v>0.34039612610237269</v>
      </c>
    </row>
    <row r="77" spans="2:11" x14ac:dyDescent="0.2">
      <c r="B77">
        <f>+'Aggregate Screens'!A72</f>
        <v>167</v>
      </c>
      <c r="C77" t="str">
        <f>+'Aggregate Screens'!B72</f>
        <v>FERRY COUNTY MEMORIAL HOSPITAL</v>
      </c>
      <c r="D77" s="10">
        <f>ROUND(+'Aggregate Screens'!L72,0)</f>
        <v>0</v>
      </c>
      <c r="E77" s="13">
        <f>ROUND(+'Aggregate Screens'!AN72,0)</f>
        <v>0</v>
      </c>
      <c r="F77" s="11" t="str">
        <f t="shared" si="3"/>
        <v/>
      </c>
      <c r="G77" s="10">
        <f>ROUND(+'Aggregate Screens'!L177,0)</f>
        <v>0</v>
      </c>
      <c r="H77" s="13">
        <f>ROUND(+'Aggregate Screens'!AN177,0)</f>
        <v>0</v>
      </c>
      <c r="I77" s="11" t="str">
        <f t="shared" si="4"/>
        <v/>
      </c>
      <c r="K77" s="12" t="str">
        <f t="shared" si="5"/>
        <v/>
      </c>
    </row>
    <row r="78" spans="2:11" x14ac:dyDescent="0.2">
      <c r="B78">
        <f>+'Aggregate Screens'!A73</f>
        <v>168</v>
      </c>
      <c r="C78" t="str">
        <f>+'Aggregate Screens'!B73</f>
        <v>CENTRAL WASHINGTON HOSPITAL</v>
      </c>
      <c r="D78" s="10">
        <f>ROUND(+'Aggregate Screens'!L73,0)</f>
        <v>199907486</v>
      </c>
      <c r="E78" s="13">
        <f>ROUND(+'Aggregate Screens'!AN73,0)</f>
        <v>19877</v>
      </c>
      <c r="F78" s="11">
        <f t="shared" si="3"/>
        <v>10057.23</v>
      </c>
      <c r="G78" s="10">
        <f>ROUND(+'Aggregate Screens'!L178,0)</f>
        <v>228342923</v>
      </c>
      <c r="H78" s="13">
        <f>ROUND(+'Aggregate Screens'!AN178,0)</f>
        <v>20242</v>
      </c>
      <c r="I78" s="11">
        <f t="shared" si="4"/>
        <v>11280.65</v>
      </c>
      <c r="K78" s="12">
        <f t="shared" si="5"/>
        <v>0.12164582096660803</v>
      </c>
    </row>
    <row r="79" spans="2:11" x14ac:dyDescent="0.2">
      <c r="B79">
        <f>+'Aggregate Screens'!A74</f>
        <v>170</v>
      </c>
      <c r="C79" t="str">
        <f>+'Aggregate Screens'!B74</f>
        <v>PEACEHEALTH SOUTHWEST MEDICAL CENTER</v>
      </c>
      <c r="D79" s="10">
        <f>ROUND(+'Aggregate Screens'!L74,0)</f>
        <v>500965112</v>
      </c>
      <c r="E79" s="13">
        <f>ROUND(+'Aggregate Screens'!AN74,0)</f>
        <v>50767</v>
      </c>
      <c r="F79" s="11">
        <f t="shared" si="3"/>
        <v>9867.93</v>
      </c>
      <c r="G79" s="10">
        <f>ROUND(+'Aggregate Screens'!L179,0)</f>
        <v>503765983</v>
      </c>
      <c r="H79" s="13">
        <f>ROUND(+'Aggregate Screens'!AN179,0)</f>
        <v>48533</v>
      </c>
      <c r="I79" s="11">
        <f t="shared" si="4"/>
        <v>10379.86</v>
      </c>
      <c r="K79" s="12">
        <f t="shared" si="5"/>
        <v>5.1878154790315767E-2</v>
      </c>
    </row>
    <row r="80" spans="2:11" x14ac:dyDescent="0.2">
      <c r="B80">
        <f>+'Aggregate Screens'!A75</f>
        <v>172</v>
      </c>
      <c r="C80" t="str">
        <f>+'Aggregate Screens'!B75</f>
        <v>PULLMAN REGIONAL HOSPITAL</v>
      </c>
      <c r="D80" s="10">
        <f>ROUND(+'Aggregate Screens'!L75,0)</f>
        <v>46915730</v>
      </c>
      <c r="E80" s="13">
        <f>ROUND(+'Aggregate Screens'!AN75,0)</f>
        <v>3623</v>
      </c>
      <c r="F80" s="11">
        <f t="shared" si="3"/>
        <v>12949.41</v>
      </c>
      <c r="G80" s="10">
        <f>ROUND(+'Aggregate Screens'!L180,0)</f>
        <v>48095207</v>
      </c>
      <c r="H80" s="13">
        <f>ROUND(+'Aggregate Screens'!AN180,0)</f>
        <v>3914</v>
      </c>
      <c r="I80" s="11">
        <f t="shared" si="4"/>
        <v>12287.99</v>
      </c>
      <c r="K80" s="12">
        <f t="shared" si="5"/>
        <v>-5.107723054563873E-2</v>
      </c>
    </row>
    <row r="81" spans="2:11" x14ac:dyDescent="0.2">
      <c r="B81">
        <f>+'Aggregate Screens'!A76</f>
        <v>173</v>
      </c>
      <c r="C81" t="str">
        <f>+'Aggregate Screens'!B76</f>
        <v>MORTON GENERAL HOSPITAL</v>
      </c>
      <c r="D81" s="10">
        <f>ROUND(+'Aggregate Screens'!L76,0)</f>
        <v>20179465</v>
      </c>
      <c r="E81" s="13">
        <f>ROUND(+'Aggregate Screens'!AN76,0)</f>
        <v>1101</v>
      </c>
      <c r="F81" s="11">
        <f t="shared" si="3"/>
        <v>18328.310000000001</v>
      </c>
      <c r="G81" s="10">
        <f>ROUND(+'Aggregate Screens'!L181,0)</f>
        <v>21735266</v>
      </c>
      <c r="H81" s="13">
        <f>ROUND(+'Aggregate Screens'!AN181,0)</f>
        <v>1070</v>
      </c>
      <c r="I81" s="11">
        <f t="shared" si="4"/>
        <v>20313.330000000002</v>
      </c>
      <c r="K81" s="12">
        <f t="shared" si="5"/>
        <v>0.10830349333899303</v>
      </c>
    </row>
    <row r="82" spans="2:11" x14ac:dyDescent="0.2">
      <c r="B82">
        <f>+'Aggregate Screens'!A77</f>
        <v>175</v>
      </c>
      <c r="C82" t="str">
        <f>+'Aggregate Screens'!B77</f>
        <v>MARY BRIDGE CHILDRENS HEALTH CENTER</v>
      </c>
      <c r="D82" s="10">
        <f>ROUND(+'Aggregate Screens'!L77,0)</f>
        <v>201770087</v>
      </c>
      <c r="E82" s="13">
        <f>ROUND(+'Aggregate Screens'!AN77,0)</f>
        <v>9620</v>
      </c>
      <c r="F82" s="11">
        <f t="shared" si="3"/>
        <v>20974.02</v>
      </c>
      <c r="G82" s="10">
        <f>ROUND(+'Aggregate Screens'!L182,0)</f>
        <v>201807217</v>
      </c>
      <c r="H82" s="13">
        <f>ROUND(+'Aggregate Screens'!AN182,0)</f>
        <v>10786</v>
      </c>
      <c r="I82" s="11">
        <f t="shared" si="4"/>
        <v>18710.11</v>
      </c>
      <c r="K82" s="12">
        <f t="shared" si="5"/>
        <v>-0.10793877377822658</v>
      </c>
    </row>
    <row r="83" spans="2:11" x14ac:dyDescent="0.2">
      <c r="B83">
        <f>+'Aggregate Screens'!A78</f>
        <v>176</v>
      </c>
      <c r="C83" t="str">
        <f>+'Aggregate Screens'!B78</f>
        <v>TACOMA GENERAL/ALLENMORE HOSPITAL</v>
      </c>
      <c r="D83" s="10">
        <f>ROUND(+'Aggregate Screens'!L78,0)</f>
        <v>665030592</v>
      </c>
      <c r="E83" s="13">
        <f>ROUND(+'Aggregate Screens'!AN78,0)</f>
        <v>48651</v>
      </c>
      <c r="F83" s="11">
        <f t="shared" si="3"/>
        <v>13669.41</v>
      </c>
      <c r="G83" s="10">
        <f>ROUND(+'Aggregate Screens'!L183,0)</f>
        <v>677997444</v>
      </c>
      <c r="H83" s="13">
        <f>ROUND(+'Aggregate Screens'!AN183,0)</f>
        <v>41823</v>
      </c>
      <c r="I83" s="11">
        <f t="shared" si="4"/>
        <v>16211.11</v>
      </c>
      <c r="K83" s="12">
        <f t="shared" si="5"/>
        <v>0.18594072458138289</v>
      </c>
    </row>
    <row r="84" spans="2:11" x14ac:dyDescent="0.2">
      <c r="B84">
        <f>+'Aggregate Screens'!A79</f>
        <v>180</v>
      </c>
      <c r="C84" t="str">
        <f>+'Aggregate Screens'!B79</f>
        <v>VALLEY HOSPITAL</v>
      </c>
      <c r="D84" s="10">
        <f>ROUND(+'Aggregate Screens'!L79,0)</f>
        <v>100869655</v>
      </c>
      <c r="E84" s="13">
        <f>ROUND(+'Aggregate Screens'!AN79,0)</f>
        <v>10946</v>
      </c>
      <c r="F84" s="11">
        <f t="shared" si="3"/>
        <v>9215.2099999999991</v>
      </c>
      <c r="G84" s="10">
        <f>ROUND(+'Aggregate Screens'!L184,0)</f>
        <v>106443754</v>
      </c>
      <c r="H84" s="13">
        <f>ROUND(+'Aggregate Screens'!AN184,0)</f>
        <v>11479</v>
      </c>
      <c r="I84" s="11">
        <f t="shared" si="4"/>
        <v>9272.91</v>
      </c>
      <c r="K84" s="12">
        <f t="shared" si="5"/>
        <v>6.2613874236181477E-3</v>
      </c>
    </row>
    <row r="85" spans="2:11" x14ac:dyDescent="0.2">
      <c r="B85">
        <f>+'Aggregate Screens'!A80</f>
        <v>183</v>
      </c>
      <c r="C85" t="str">
        <f>+'Aggregate Screens'!B80</f>
        <v>MULTICARE AUBURN MEDICAL CENTER</v>
      </c>
      <c r="D85" s="10">
        <f>ROUND(+'Aggregate Screens'!L80,0)</f>
        <v>105319076</v>
      </c>
      <c r="E85" s="13">
        <f>ROUND(+'Aggregate Screens'!AN80,0)</f>
        <v>11784</v>
      </c>
      <c r="F85" s="11">
        <f t="shared" si="3"/>
        <v>8937.4599999999991</v>
      </c>
      <c r="G85" s="10">
        <f>ROUND(+'Aggregate Screens'!L185,0)</f>
        <v>111421226</v>
      </c>
      <c r="H85" s="13">
        <f>ROUND(+'Aggregate Screens'!AN185,0)</f>
        <v>10417</v>
      </c>
      <c r="I85" s="11">
        <f t="shared" si="4"/>
        <v>10696.1</v>
      </c>
      <c r="K85" s="12">
        <f t="shared" si="5"/>
        <v>0.19677178974787046</v>
      </c>
    </row>
    <row r="86" spans="2:11" x14ac:dyDescent="0.2">
      <c r="B86">
        <f>+'Aggregate Screens'!A81</f>
        <v>186</v>
      </c>
      <c r="C86" t="str">
        <f>+'Aggregate Screens'!B81</f>
        <v>SUMMIT PACIFIC MEDICAL CENTER</v>
      </c>
      <c r="D86" s="10">
        <f>ROUND(+'Aggregate Screens'!L81,0)</f>
        <v>9650691</v>
      </c>
      <c r="E86" s="13">
        <f>ROUND(+'Aggregate Screens'!AN81,0)</f>
        <v>1238</v>
      </c>
      <c r="F86" s="11">
        <f t="shared" si="3"/>
        <v>7795.39</v>
      </c>
      <c r="G86" s="10">
        <f>ROUND(+'Aggregate Screens'!L186,0)</f>
        <v>15554058</v>
      </c>
      <c r="H86" s="13">
        <f>ROUND(+'Aggregate Screens'!AN186,0)</f>
        <v>1042</v>
      </c>
      <c r="I86" s="11">
        <f t="shared" si="4"/>
        <v>14927.12</v>
      </c>
      <c r="K86" s="12">
        <f t="shared" si="5"/>
        <v>0.91486506768744102</v>
      </c>
    </row>
    <row r="87" spans="2:11" x14ac:dyDescent="0.2">
      <c r="B87">
        <f>+'Aggregate Screens'!A82</f>
        <v>191</v>
      </c>
      <c r="C87" t="str">
        <f>+'Aggregate Screens'!B82</f>
        <v>PROVIDENCE CENTRALIA HOSPITAL</v>
      </c>
      <c r="D87" s="10">
        <f>ROUND(+'Aggregate Screens'!L82,0)</f>
        <v>127153588</v>
      </c>
      <c r="E87" s="13">
        <f>ROUND(+'Aggregate Screens'!AN82,0)</f>
        <v>12024</v>
      </c>
      <c r="F87" s="11">
        <f t="shared" si="3"/>
        <v>10574.98</v>
      </c>
      <c r="G87" s="10">
        <f>ROUND(+'Aggregate Screens'!L187,0)</f>
        <v>134164804</v>
      </c>
      <c r="H87" s="13">
        <f>ROUND(+'Aggregate Screens'!AN187,0)</f>
        <v>12339</v>
      </c>
      <c r="I87" s="11">
        <f t="shared" si="4"/>
        <v>10873.23</v>
      </c>
      <c r="K87" s="12">
        <f t="shared" si="5"/>
        <v>2.8203363032365036E-2</v>
      </c>
    </row>
    <row r="88" spans="2:11" x14ac:dyDescent="0.2">
      <c r="B88">
        <f>+'Aggregate Screens'!A83</f>
        <v>193</v>
      </c>
      <c r="C88" t="str">
        <f>+'Aggregate Screens'!B83</f>
        <v>PROVIDENCE MOUNT CARMEL HOSPITAL</v>
      </c>
      <c r="D88" s="10">
        <f>ROUND(+'Aggregate Screens'!L83,0)</f>
        <v>39690444</v>
      </c>
      <c r="E88" s="13">
        <f>ROUND(+'Aggregate Screens'!AN83,0)</f>
        <v>3409</v>
      </c>
      <c r="F88" s="11">
        <f t="shared" si="3"/>
        <v>11642.84</v>
      </c>
      <c r="G88" s="10">
        <f>ROUND(+'Aggregate Screens'!L188,0)</f>
        <v>43319139</v>
      </c>
      <c r="H88" s="13">
        <f>ROUND(+'Aggregate Screens'!AN188,0)</f>
        <v>3543</v>
      </c>
      <c r="I88" s="11">
        <f t="shared" si="4"/>
        <v>12226.68</v>
      </c>
      <c r="K88" s="12">
        <f t="shared" si="5"/>
        <v>5.0145840705532407E-2</v>
      </c>
    </row>
    <row r="89" spans="2:11" x14ac:dyDescent="0.2">
      <c r="B89">
        <f>+'Aggregate Screens'!A84</f>
        <v>194</v>
      </c>
      <c r="C89" t="str">
        <f>+'Aggregate Screens'!B84</f>
        <v>PROVIDENCE ST JOSEPHS HOSPITAL</v>
      </c>
      <c r="D89" s="10">
        <f>ROUND(+'Aggregate Screens'!L84,0)</f>
        <v>18929124</v>
      </c>
      <c r="E89" s="13">
        <f>ROUND(+'Aggregate Screens'!AN84,0)</f>
        <v>1183</v>
      </c>
      <c r="F89" s="11">
        <f t="shared" si="3"/>
        <v>16000.95</v>
      </c>
      <c r="G89" s="10">
        <f>ROUND(+'Aggregate Screens'!L189,0)</f>
        <v>18224576</v>
      </c>
      <c r="H89" s="13">
        <f>ROUND(+'Aggregate Screens'!AN189,0)</f>
        <v>1316</v>
      </c>
      <c r="I89" s="11">
        <f t="shared" si="4"/>
        <v>13848.46</v>
      </c>
      <c r="K89" s="12">
        <f t="shared" si="5"/>
        <v>-0.13452263771838557</v>
      </c>
    </row>
    <row r="90" spans="2:11" x14ac:dyDescent="0.2">
      <c r="B90">
        <f>+'Aggregate Screens'!A85</f>
        <v>195</v>
      </c>
      <c r="C90" t="str">
        <f>+'Aggregate Screens'!B85</f>
        <v>SNOQUALMIE VALLEY HOSPITAL</v>
      </c>
      <c r="D90" s="10">
        <f>ROUND(+'Aggregate Screens'!L85,0)</f>
        <v>22128634</v>
      </c>
      <c r="E90" s="13">
        <f>ROUND(+'Aggregate Screens'!AN85,0)</f>
        <v>2523</v>
      </c>
      <c r="F90" s="11">
        <f t="shared" si="3"/>
        <v>8770.76</v>
      </c>
      <c r="G90" s="10">
        <f>ROUND(+'Aggregate Screens'!L190,0)</f>
        <v>23469695</v>
      </c>
      <c r="H90" s="13">
        <f>ROUND(+'Aggregate Screens'!AN190,0)</f>
        <v>1874</v>
      </c>
      <c r="I90" s="11">
        <f t="shared" si="4"/>
        <v>12523.85</v>
      </c>
      <c r="K90" s="12">
        <f t="shared" si="5"/>
        <v>0.42790932598771381</v>
      </c>
    </row>
    <row r="91" spans="2:11" x14ac:dyDescent="0.2">
      <c r="B91">
        <f>+'Aggregate Screens'!A86</f>
        <v>197</v>
      </c>
      <c r="C91" t="str">
        <f>+'Aggregate Screens'!B86</f>
        <v>CAPITAL MEDICAL CENTER</v>
      </c>
      <c r="D91" s="10">
        <f>ROUND(+'Aggregate Screens'!L86,0)</f>
        <v>91396867</v>
      </c>
      <c r="E91" s="13">
        <f>ROUND(+'Aggregate Screens'!AN86,0)</f>
        <v>10176</v>
      </c>
      <c r="F91" s="11">
        <f t="shared" si="3"/>
        <v>8981.61</v>
      </c>
      <c r="G91" s="10">
        <f>ROUND(+'Aggregate Screens'!L191,0)</f>
        <v>97425344</v>
      </c>
      <c r="H91" s="13">
        <f>ROUND(+'Aggregate Screens'!AN191,0)</f>
        <v>10620</v>
      </c>
      <c r="I91" s="11">
        <f t="shared" si="4"/>
        <v>9173.76</v>
      </c>
      <c r="K91" s="12">
        <f t="shared" si="5"/>
        <v>2.1393714489940985E-2</v>
      </c>
    </row>
    <row r="92" spans="2:11" x14ac:dyDescent="0.2">
      <c r="B92">
        <f>+'Aggregate Screens'!A87</f>
        <v>198</v>
      </c>
      <c r="C92" t="str">
        <f>+'Aggregate Screens'!B87</f>
        <v>SUNNYSIDE COMMUNITY HOSPITAL</v>
      </c>
      <c r="D92" s="10">
        <f>ROUND(+'Aggregate Screens'!L87,0)</f>
        <v>47524982</v>
      </c>
      <c r="E92" s="13">
        <f>ROUND(+'Aggregate Screens'!AN87,0)</f>
        <v>3877</v>
      </c>
      <c r="F92" s="11">
        <f t="shared" si="3"/>
        <v>12258.18</v>
      </c>
      <c r="G92" s="10">
        <f>ROUND(+'Aggregate Screens'!L192,0)</f>
        <v>0</v>
      </c>
      <c r="H92" s="13">
        <f>ROUND(+'Aggregate Screens'!AN192,0)</f>
        <v>0</v>
      </c>
      <c r="I92" s="11" t="str">
        <f t="shared" si="4"/>
        <v/>
      </c>
      <c r="K92" s="12" t="str">
        <f t="shared" si="5"/>
        <v/>
      </c>
    </row>
    <row r="93" spans="2:11" x14ac:dyDescent="0.2">
      <c r="B93">
        <f>+'Aggregate Screens'!A88</f>
        <v>199</v>
      </c>
      <c r="C93" t="str">
        <f>+'Aggregate Screens'!B88</f>
        <v>TOPPENISH COMMUNITY HOSPITAL</v>
      </c>
      <c r="D93" s="10">
        <f>ROUND(+'Aggregate Screens'!L88,0)</f>
        <v>21116587</v>
      </c>
      <c r="E93" s="13">
        <f>ROUND(+'Aggregate Screens'!AN88,0)</f>
        <v>2956</v>
      </c>
      <c r="F93" s="11">
        <f t="shared" si="3"/>
        <v>7143.64</v>
      </c>
      <c r="G93" s="10">
        <f>ROUND(+'Aggregate Screens'!L193,0)</f>
        <v>18628725</v>
      </c>
      <c r="H93" s="13">
        <f>ROUND(+'Aggregate Screens'!AN193,0)</f>
        <v>2554</v>
      </c>
      <c r="I93" s="11">
        <f t="shared" si="4"/>
        <v>7293.94</v>
      </c>
      <c r="K93" s="12">
        <f t="shared" si="5"/>
        <v>2.1039694049532098E-2</v>
      </c>
    </row>
    <row r="94" spans="2:11" x14ac:dyDescent="0.2">
      <c r="B94">
        <f>+'Aggregate Screens'!A89</f>
        <v>201</v>
      </c>
      <c r="C94" t="str">
        <f>+'Aggregate Screens'!B89</f>
        <v>ST FRANCIS COMMUNITY HOSPITAL</v>
      </c>
      <c r="D94" s="10">
        <f>ROUND(+'Aggregate Screens'!L89,0)</f>
        <v>185019312</v>
      </c>
      <c r="E94" s="13">
        <f>ROUND(+'Aggregate Screens'!AN89,0)</f>
        <v>16708</v>
      </c>
      <c r="F94" s="11">
        <f t="shared" si="3"/>
        <v>11073.7</v>
      </c>
      <c r="G94" s="10">
        <f>ROUND(+'Aggregate Screens'!L194,0)</f>
        <v>197603930</v>
      </c>
      <c r="H94" s="13">
        <f>ROUND(+'Aggregate Screens'!AN194,0)</f>
        <v>15975</v>
      </c>
      <c r="I94" s="11">
        <f t="shared" si="4"/>
        <v>12369.57</v>
      </c>
      <c r="K94" s="12">
        <f t="shared" si="5"/>
        <v>0.11702231413168129</v>
      </c>
    </row>
    <row r="95" spans="2:11" x14ac:dyDescent="0.2">
      <c r="B95">
        <f>+'Aggregate Screens'!A90</f>
        <v>202</v>
      </c>
      <c r="C95" t="str">
        <f>+'Aggregate Screens'!B90</f>
        <v>REGIONAL HOSPITAL</v>
      </c>
      <c r="D95" s="10">
        <f>ROUND(+'Aggregate Screens'!L90,0)</f>
        <v>15458282</v>
      </c>
      <c r="E95" s="13">
        <f>ROUND(+'Aggregate Screens'!AN90,0)</f>
        <v>694</v>
      </c>
      <c r="F95" s="11">
        <f t="shared" si="3"/>
        <v>22274.18</v>
      </c>
      <c r="G95" s="10">
        <f>ROUND(+'Aggregate Screens'!L195,0)</f>
        <v>17627472</v>
      </c>
      <c r="H95" s="13">
        <f>ROUND(+'Aggregate Screens'!AN195,0)</f>
        <v>707</v>
      </c>
      <c r="I95" s="11">
        <f t="shared" si="4"/>
        <v>24932.78</v>
      </c>
      <c r="K95" s="12">
        <f t="shared" si="5"/>
        <v>0.11935792922567745</v>
      </c>
    </row>
    <row r="96" spans="2:11" x14ac:dyDescent="0.2">
      <c r="B96">
        <f>+'Aggregate Screens'!A91</f>
        <v>204</v>
      </c>
      <c r="C96" t="str">
        <f>+'Aggregate Screens'!B91</f>
        <v>SEATTLE CANCER CARE ALLIANCE</v>
      </c>
      <c r="D96" s="10">
        <f>ROUND(+'Aggregate Screens'!L91,0)</f>
        <v>321921697</v>
      </c>
      <c r="E96" s="13">
        <f>ROUND(+'Aggregate Screens'!AN91,0)</f>
        <v>14038</v>
      </c>
      <c r="F96" s="11">
        <f t="shared" si="3"/>
        <v>22932.16</v>
      </c>
      <c r="G96" s="10">
        <f>ROUND(+'Aggregate Screens'!L196,0)</f>
        <v>367449380</v>
      </c>
      <c r="H96" s="13">
        <f>ROUND(+'Aggregate Screens'!AN196,0)</f>
        <v>13817</v>
      </c>
      <c r="I96" s="11">
        <f t="shared" si="4"/>
        <v>26594.01</v>
      </c>
      <c r="K96" s="12">
        <f t="shared" si="5"/>
        <v>0.15968186163012987</v>
      </c>
    </row>
    <row r="97" spans="2:11" x14ac:dyDescent="0.2">
      <c r="B97">
        <f>+'Aggregate Screens'!A92</f>
        <v>205</v>
      </c>
      <c r="C97" t="str">
        <f>+'Aggregate Screens'!B92</f>
        <v>WENATCHEE VALLEY HOSPITAL</v>
      </c>
      <c r="D97" s="10">
        <f>ROUND(+'Aggregate Screens'!L92,0)</f>
        <v>0</v>
      </c>
      <c r="E97" s="13">
        <f>ROUND(+'Aggregate Screens'!AN92,0)</f>
        <v>0</v>
      </c>
      <c r="F97" s="11" t="str">
        <f t="shared" si="3"/>
        <v/>
      </c>
      <c r="G97" s="10">
        <f>ROUND(+'Aggregate Screens'!L197,0)</f>
        <v>99811809</v>
      </c>
      <c r="H97" s="13">
        <f>ROUND(+'Aggregate Screens'!AN197,0)</f>
        <v>12549</v>
      </c>
      <c r="I97" s="11">
        <f t="shared" si="4"/>
        <v>7953.77</v>
      </c>
      <c r="K97" s="12" t="str">
        <f t="shared" si="5"/>
        <v/>
      </c>
    </row>
    <row r="98" spans="2:11" x14ac:dyDescent="0.2">
      <c r="B98">
        <f>+'Aggregate Screens'!A93</f>
        <v>206</v>
      </c>
      <c r="C98" t="str">
        <f>+'Aggregate Screens'!B93</f>
        <v>PEACEHEALTH UNITED GENERAL MEDICAL CENTER</v>
      </c>
      <c r="D98" s="10">
        <f>ROUND(+'Aggregate Screens'!L93,0)</f>
        <v>38022267</v>
      </c>
      <c r="E98" s="13">
        <f>ROUND(+'Aggregate Screens'!AN93,0)</f>
        <v>3520</v>
      </c>
      <c r="F98" s="11">
        <f t="shared" si="3"/>
        <v>10801.78</v>
      </c>
      <c r="G98" s="10">
        <f>ROUND(+'Aggregate Screens'!L198,0)</f>
        <v>42458725</v>
      </c>
      <c r="H98" s="13">
        <f>ROUND(+'Aggregate Screens'!AN198,0)</f>
        <v>3615</v>
      </c>
      <c r="I98" s="11">
        <f t="shared" si="4"/>
        <v>11745.15</v>
      </c>
      <c r="K98" s="12">
        <f t="shared" si="5"/>
        <v>8.7334680024958811E-2</v>
      </c>
    </row>
    <row r="99" spans="2:11" x14ac:dyDescent="0.2">
      <c r="B99">
        <f>+'Aggregate Screens'!A94</f>
        <v>207</v>
      </c>
      <c r="C99" t="str">
        <f>+'Aggregate Screens'!B94</f>
        <v>SKAGIT VALLEY HOSPITAL</v>
      </c>
      <c r="D99" s="10">
        <f>ROUND(+'Aggregate Screens'!L94,0)</f>
        <v>228911289</v>
      </c>
      <c r="E99" s="13">
        <f>ROUND(+'Aggregate Screens'!AN94,0)</f>
        <v>21062</v>
      </c>
      <c r="F99" s="11">
        <f t="shared" si="3"/>
        <v>10868.45</v>
      </c>
      <c r="G99" s="10">
        <f>ROUND(+'Aggregate Screens'!L199,0)</f>
        <v>237079402</v>
      </c>
      <c r="H99" s="13">
        <f>ROUND(+'Aggregate Screens'!AN199,0)</f>
        <v>20806</v>
      </c>
      <c r="I99" s="11">
        <f t="shared" si="4"/>
        <v>11394.76</v>
      </c>
      <c r="K99" s="12">
        <f t="shared" si="5"/>
        <v>4.8425488455115406E-2</v>
      </c>
    </row>
    <row r="100" spans="2:11" x14ac:dyDescent="0.2">
      <c r="B100">
        <f>+'Aggregate Screens'!A95</f>
        <v>208</v>
      </c>
      <c r="C100" t="str">
        <f>+'Aggregate Screens'!B95</f>
        <v>LEGACY SALMON CREEK HOSPITAL</v>
      </c>
      <c r="D100" s="10">
        <f>ROUND(+'Aggregate Screens'!L95,0)</f>
        <v>193000433</v>
      </c>
      <c r="E100" s="13">
        <f>ROUND(+'Aggregate Screens'!AN95,0)</f>
        <v>18153</v>
      </c>
      <c r="F100" s="11">
        <f t="shared" si="3"/>
        <v>10631.88</v>
      </c>
      <c r="G100" s="10">
        <f>ROUND(+'Aggregate Screens'!L200,0)</f>
        <v>199576054</v>
      </c>
      <c r="H100" s="13">
        <f>ROUND(+'Aggregate Screens'!AN200,0)</f>
        <v>18334</v>
      </c>
      <c r="I100" s="11">
        <f t="shared" si="4"/>
        <v>10885.57</v>
      </c>
      <c r="K100" s="12">
        <f t="shared" si="5"/>
        <v>2.3861255017927352E-2</v>
      </c>
    </row>
    <row r="101" spans="2:11" x14ac:dyDescent="0.2">
      <c r="B101">
        <f>+'Aggregate Screens'!A96</f>
        <v>209</v>
      </c>
      <c r="C101" t="str">
        <f>+'Aggregate Screens'!B96</f>
        <v>ST ANTHONY HOSPITAL</v>
      </c>
      <c r="D101" s="10">
        <f>ROUND(+'Aggregate Screens'!L96,0)</f>
        <v>99275691</v>
      </c>
      <c r="E101" s="13">
        <f>ROUND(+'Aggregate Screens'!AN96,0)</f>
        <v>9478</v>
      </c>
      <c r="F101" s="11">
        <f t="shared" si="3"/>
        <v>10474.33</v>
      </c>
      <c r="G101" s="10">
        <f>ROUND(+'Aggregate Screens'!L201,0)</f>
        <v>105654258</v>
      </c>
      <c r="H101" s="13">
        <f>ROUND(+'Aggregate Screens'!AN201,0)</f>
        <v>9231</v>
      </c>
      <c r="I101" s="11">
        <f t="shared" si="4"/>
        <v>11445.59</v>
      </c>
      <c r="K101" s="12">
        <f t="shared" si="5"/>
        <v>9.2727649405737633E-2</v>
      </c>
    </row>
    <row r="102" spans="2:11" x14ac:dyDescent="0.2">
      <c r="B102">
        <f>+'Aggregate Screens'!A97</f>
        <v>210</v>
      </c>
      <c r="C102" t="str">
        <f>+'Aggregate Screens'!B97</f>
        <v>SWEDISH MEDICAL CENTER - ISSAQUAH CAMPUS</v>
      </c>
      <c r="D102" s="10">
        <f>ROUND(+'Aggregate Screens'!L97,0)</f>
        <v>122374216</v>
      </c>
      <c r="E102" s="13">
        <f>ROUND(+'Aggregate Screens'!AN97,0)</f>
        <v>10561</v>
      </c>
      <c r="F102" s="11">
        <f t="shared" si="3"/>
        <v>11587.37</v>
      </c>
      <c r="G102" s="10">
        <f>ROUND(+'Aggregate Screens'!L202,0)</f>
        <v>151257037</v>
      </c>
      <c r="H102" s="13">
        <f>ROUND(+'Aggregate Screens'!AN202,0)</f>
        <v>12277</v>
      </c>
      <c r="I102" s="11">
        <f t="shared" si="4"/>
        <v>12320.36</v>
      </c>
      <c r="K102" s="12">
        <f t="shared" si="5"/>
        <v>6.3257667615688407E-2</v>
      </c>
    </row>
    <row r="103" spans="2:11" x14ac:dyDescent="0.2">
      <c r="B103">
        <f>+'Aggregate Screens'!A98</f>
        <v>211</v>
      </c>
      <c r="C103" t="str">
        <f>+'Aggregate Screens'!B98</f>
        <v>PEACEHEALTH PEACE ISLAND MEDICAL CENTER</v>
      </c>
      <c r="D103" s="10">
        <f>ROUND(+'Aggregate Screens'!L98,0)</f>
        <v>0</v>
      </c>
      <c r="E103" s="13">
        <f>ROUND(+'Aggregate Screens'!AN98,0)</f>
        <v>0</v>
      </c>
      <c r="F103" s="11" t="str">
        <f t="shared" si="3"/>
        <v/>
      </c>
      <c r="G103" s="10">
        <f>ROUND(+'Aggregate Screens'!L203,0)</f>
        <v>3191998</v>
      </c>
      <c r="H103" s="13">
        <f>ROUND(+'Aggregate Screens'!AN203,0)</f>
        <v>433</v>
      </c>
      <c r="I103" s="11">
        <f t="shared" si="4"/>
        <v>7371.82</v>
      </c>
      <c r="K103" s="12" t="str">
        <f t="shared" si="5"/>
        <v/>
      </c>
    </row>
    <row r="104" spans="2:11" x14ac:dyDescent="0.2">
      <c r="B104">
        <f>+'Aggregate Screens'!A99</f>
        <v>904</v>
      </c>
      <c r="C104" t="str">
        <f>+'Aggregate Screens'!B99</f>
        <v>BHC FAIRFAX HOSPITAL</v>
      </c>
      <c r="D104" s="10">
        <f>ROUND(+'Aggregate Screens'!L99,0)</f>
        <v>29541439</v>
      </c>
      <c r="E104" s="13">
        <f>ROUND(+'Aggregate Screens'!AN99,0)</f>
        <v>2399</v>
      </c>
      <c r="F104" s="11">
        <f t="shared" si="3"/>
        <v>12314.06</v>
      </c>
      <c r="G104" s="10">
        <f>ROUND(+'Aggregate Screens'!L204,0)</f>
        <v>31440878</v>
      </c>
      <c r="H104" s="13">
        <f>ROUND(+'Aggregate Screens'!AN204,0)</f>
        <v>2354</v>
      </c>
      <c r="I104" s="11">
        <f t="shared" si="4"/>
        <v>13356.36</v>
      </c>
      <c r="K104" s="12">
        <f t="shared" si="5"/>
        <v>8.4643082785044177E-2</v>
      </c>
    </row>
    <row r="105" spans="2:11" x14ac:dyDescent="0.2">
      <c r="B105">
        <f>+'Aggregate Screens'!A100</f>
        <v>915</v>
      </c>
      <c r="C105" t="str">
        <f>+'Aggregate Screens'!B100</f>
        <v>LOURDES COUNSELING CENTER</v>
      </c>
      <c r="D105" s="10">
        <f>ROUND(+'Aggregate Screens'!L100,0)</f>
        <v>14593000</v>
      </c>
      <c r="E105" s="13">
        <f>ROUND(+'Aggregate Screens'!AN100,0)</f>
        <v>846</v>
      </c>
      <c r="F105" s="11">
        <f t="shared" si="3"/>
        <v>17249.41</v>
      </c>
      <c r="G105" s="10">
        <f>ROUND(+'Aggregate Screens'!L205,0)</f>
        <v>13998025</v>
      </c>
      <c r="H105" s="13">
        <f>ROUND(+'Aggregate Screens'!AN205,0)</f>
        <v>744</v>
      </c>
      <c r="I105" s="11">
        <f t="shared" si="4"/>
        <v>18814.55</v>
      </c>
      <c r="K105" s="12">
        <f t="shared" si="5"/>
        <v>9.0735857052502089E-2</v>
      </c>
    </row>
    <row r="106" spans="2:11" x14ac:dyDescent="0.2">
      <c r="B106">
        <f>+'Aggregate Screens'!A101</f>
        <v>919</v>
      </c>
      <c r="C106" t="str">
        <f>+'Aggregate Screens'!B101</f>
        <v>NAVOS</v>
      </c>
      <c r="D106" s="10">
        <f>ROUND(+'Aggregate Screens'!L101,0)</f>
        <v>10599846</v>
      </c>
      <c r="E106" s="13">
        <f>ROUND(+'Aggregate Screens'!AN101,0)</f>
        <v>962</v>
      </c>
      <c r="F106" s="11">
        <f t="shared" si="3"/>
        <v>11018.55</v>
      </c>
      <c r="G106" s="10">
        <f>ROUND(+'Aggregate Screens'!L206,0)</f>
        <v>12510143</v>
      </c>
      <c r="H106" s="13">
        <f>ROUND(+'Aggregate Screens'!AN206,0)</f>
        <v>1090</v>
      </c>
      <c r="I106" s="11">
        <f t="shared" si="4"/>
        <v>11477.2</v>
      </c>
      <c r="K106" s="12">
        <f t="shared" si="5"/>
        <v>4.1625259221948596E-2</v>
      </c>
    </row>
    <row r="107" spans="2:11" x14ac:dyDescent="0.2">
      <c r="B107">
        <f>+'Aggregate Screens'!A102</f>
        <v>921</v>
      </c>
      <c r="C107" t="str">
        <f>+'Aggregate Screens'!B102</f>
        <v>Cascade Behavioral Health</v>
      </c>
      <c r="D107" s="10">
        <f>ROUND(+'Aggregate Screens'!L102,0)</f>
        <v>0</v>
      </c>
      <c r="E107" s="13">
        <f>ROUND(+'Aggregate Screens'!AN102,0)</f>
        <v>0</v>
      </c>
      <c r="F107" s="11" t="str">
        <f t="shared" si="3"/>
        <v/>
      </c>
      <c r="G107" s="10">
        <f>ROUND(+'Aggregate Screens'!L207,0)</f>
        <v>436112</v>
      </c>
      <c r="H107" s="13">
        <f>ROUND(+'Aggregate Screens'!AN207,0)</f>
        <v>93</v>
      </c>
      <c r="I107" s="11">
        <f t="shared" si="4"/>
        <v>4689.38</v>
      </c>
      <c r="K107" s="12" t="str">
        <f t="shared" si="5"/>
        <v/>
      </c>
    </row>
    <row r="108" spans="2:11" x14ac:dyDescent="0.2">
      <c r="D108" s="10"/>
      <c r="E108" s="13"/>
      <c r="F108" s="11"/>
      <c r="G108" s="10"/>
      <c r="H108" s="13"/>
      <c r="I108" s="11"/>
      <c r="K108" s="12"/>
    </row>
    <row r="109" spans="2:11" x14ac:dyDescent="0.2">
      <c r="D109" s="10"/>
      <c r="E109" s="13"/>
      <c r="F109" s="11"/>
      <c r="G109" s="10"/>
      <c r="H109" s="13"/>
      <c r="I109" s="11"/>
      <c r="K109" s="12"/>
    </row>
  </sheetData>
  <phoneticPr fontId="0" type="noConversion"/>
  <printOptions horizontalCentered="1" verticalCentered="1" gridLines="1"/>
  <pageMargins left="0" right="0" top="0" bottom="0" header="0" footer="0"/>
  <pageSetup paperSize="5" scale="7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zoomScale="75" workbookViewId="0">
      <selection activeCell="B10" sqref="B10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1.88671875" customWidth="1"/>
    <col min="5" max="5" width="7.88671875" bestFit="1" customWidth="1"/>
    <col min="6" max="6" width="9.88671875" bestFit="1" customWidth="1"/>
    <col min="7" max="7" width="11.88671875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9" t="s">
        <v>8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4"/>
      <c r="F2" s="2"/>
      <c r="K2" s="5" t="s">
        <v>71</v>
      </c>
    </row>
    <row r="3" spans="1:11" x14ac:dyDescent="0.2">
      <c r="A3" s="4"/>
      <c r="D3" s="3"/>
      <c r="F3" s="2"/>
      <c r="K3">
        <v>7</v>
      </c>
    </row>
    <row r="4" spans="1:11" x14ac:dyDescent="0.2">
      <c r="A4" s="7" t="s">
        <v>0</v>
      </c>
      <c r="B4" s="6"/>
      <c r="C4" s="6"/>
      <c r="D4" s="6"/>
      <c r="E4" s="7"/>
      <c r="F4" s="6"/>
      <c r="G4" s="6"/>
      <c r="H4" s="6"/>
      <c r="I4" s="6"/>
    </row>
    <row r="5" spans="1:11" x14ac:dyDescent="0.2">
      <c r="A5" s="7" t="s">
        <v>56</v>
      </c>
      <c r="B5" s="6"/>
      <c r="C5" s="6"/>
      <c r="D5" s="6"/>
      <c r="E5" s="7"/>
      <c r="F5" s="6"/>
      <c r="G5" s="6"/>
      <c r="H5" s="6"/>
      <c r="I5" s="6"/>
    </row>
    <row r="7" spans="1:11" x14ac:dyDescent="0.2">
      <c r="E7" s="77">
        <f>ROUND(+'Aggregate Screens'!C5,0)</f>
        <v>2012</v>
      </c>
      <c r="F7" s="5">
        <f>+E7</f>
        <v>2012</v>
      </c>
      <c r="G7" s="5"/>
      <c r="H7" s="2">
        <f>+F7+1</f>
        <v>2013</v>
      </c>
      <c r="I7" s="5">
        <f>+H7</f>
        <v>2013</v>
      </c>
    </row>
    <row r="8" spans="1:11" x14ac:dyDescent="0.2">
      <c r="A8" s="5"/>
      <c r="B8" s="5"/>
      <c r="C8" s="5"/>
      <c r="D8" s="2" t="s">
        <v>9</v>
      </c>
      <c r="F8" s="14" t="s">
        <v>182</v>
      </c>
      <c r="G8" s="2" t="s">
        <v>9</v>
      </c>
      <c r="I8" s="14" t="s">
        <v>182</v>
      </c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10</v>
      </c>
      <c r="E9" s="2" t="s">
        <v>3</v>
      </c>
      <c r="F9" s="2" t="s">
        <v>3</v>
      </c>
      <c r="G9" s="2" t="s">
        <v>10</v>
      </c>
      <c r="H9" s="2" t="s">
        <v>3</v>
      </c>
      <c r="I9" s="2" t="s">
        <v>3</v>
      </c>
      <c r="K9" s="5" t="s">
        <v>181</v>
      </c>
    </row>
    <row r="10" spans="1:11" x14ac:dyDescent="0.2">
      <c r="B10">
        <f>+'Aggregate Screens'!A5</f>
        <v>1</v>
      </c>
      <c r="C10" t="str">
        <f>+'Aggregate Screens'!B5</f>
        <v>SWEDISH MEDICAL CENTER - FIRST HILL</v>
      </c>
      <c r="D10" s="10">
        <f>ROUND(+'Aggregate Screens'!AC5-'Aggregate Screens'!M5,0)</f>
        <v>797182137</v>
      </c>
      <c r="E10" s="13">
        <f>ROUND(+'Aggregate Screens'!AN5,0)</f>
        <v>69385</v>
      </c>
      <c r="F10" s="11">
        <f>IF(D10=0,"",IF(E10=0,"",ROUND(D10/E10,2)))</f>
        <v>11489.26</v>
      </c>
      <c r="G10" s="10">
        <f>ROUND(+'Aggregate Screens'!AC110-'Aggregate Screens'!M110,0)</f>
        <v>843126223</v>
      </c>
      <c r="H10" s="13">
        <f>ROUND(+'Aggregate Screens'!AN110,0)</f>
        <v>67759</v>
      </c>
      <c r="I10" s="11">
        <f>IF(G10=0,"",IF(H10=0,"",ROUND(G10/H10,2)))</f>
        <v>12443.01</v>
      </c>
      <c r="K10" s="12">
        <f>IF(D10=0,"",IF(E10=0,"",IF(G10=0,"",IF(H10=0,"",+I10/F10-1))))</f>
        <v>8.3012308886734276E-2</v>
      </c>
    </row>
    <row r="11" spans="1:11" x14ac:dyDescent="0.2">
      <c r="B11">
        <f>+'Aggregate Screens'!A6</f>
        <v>3</v>
      </c>
      <c r="C11" t="str">
        <f>+'Aggregate Screens'!B6</f>
        <v>SWEDISH MEDICAL CENTER - CHERRY HILL</v>
      </c>
      <c r="D11" s="10">
        <f>ROUND(+'Aggregate Screens'!AC6-'Aggregate Screens'!M6,0)</f>
        <v>302019800</v>
      </c>
      <c r="E11" s="13">
        <f>ROUND(+'Aggregate Screens'!AN6,0)</f>
        <v>24129</v>
      </c>
      <c r="F11" s="11">
        <f t="shared" ref="F11:F74" si="0">IF(D11=0,"",IF(E11=0,"",ROUND(D11/E11,2)))</f>
        <v>12516.88</v>
      </c>
      <c r="G11" s="10">
        <f>ROUND(+'Aggregate Screens'!AC111-'Aggregate Screens'!M111,0)</f>
        <v>331783144</v>
      </c>
      <c r="H11" s="13">
        <f>ROUND(+'Aggregate Screens'!AN111,0)</f>
        <v>28415</v>
      </c>
      <c r="I11" s="11">
        <f t="shared" ref="I11:I74" si="1">IF(G11=0,"",IF(H11=0,"",ROUND(G11/H11,2)))</f>
        <v>11676.34</v>
      </c>
      <c r="K11" s="12">
        <f t="shared" ref="K11:K74" si="2">IF(D11=0,"",IF(E11=0,"",IF(G11=0,"",IF(H11=0,"",+I11/F11-1))))</f>
        <v>-6.7152517240718024E-2</v>
      </c>
    </row>
    <row r="12" spans="1:11" x14ac:dyDescent="0.2">
      <c r="B12">
        <f>+'Aggregate Screens'!A7</f>
        <v>8</v>
      </c>
      <c r="C12" t="str">
        <f>+'Aggregate Screens'!B7</f>
        <v>KLICKITAT VALLEY HEALTH</v>
      </c>
      <c r="D12" s="10">
        <f>ROUND(+'Aggregate Screens'!AC7-'Aggregate Screens'!M7,0)</f>
        <v>18252412</v>
      </c>
      <c r="E12" s="13">
        <f>ROUND(+'Aggregate Screens'!AN7,0)</f>
        <v>1777</v>
      </c>
      <c r="F12" s="11">
        <f t="shared" si="0"/>
        <v>10271.48</v>
      </c>
      <c r="G12" s="10">
        <f>ROUND(+'Aggregate Screens'!AC112-'Aggregate Screens'!M112,0)</f>
        <v>18666000</v>
      </c>
      <c r="H12" s="13">
        <f>ROUND(+'Aggregate Screens'!AN112,0)</f>
        <v>1281</v>
      </c>
      <c r="I12" s="11">
        <f t="shared" si="1"/>
        <v>14571.43</v>
      </c>
      <c r="K12" s="12">
        <f t="shared" si="2"/>
        <v>0.41863003189413805</v>
      </c>
    </row>
    <row r="13" spans="1:11" x14ac:dyDescent="0.2">
      <c r="B13">
        <f>+'Aggregate Screens'!A8</f>
        <v>10</v>
      </c>
      <c r="C13" t="str">
        <f>+'Aggregate Screens'!B8</f>
        <v>VIRGINIA MASON MEDICAL CENTER</v>
      </c>
      <c r="D13" s="10">
        <f>ROUND(+'Aggregate Screens'!AC8-'Aggregate Screens'!M8,0)</f>
        <v>867215946</v>
      </c>
      <c r="E13" s="13">
        <f>ROUND(+'Aggregate Screens'!AN8,0)</f>
        <v>72231</v>
      </c>
      <c r="F13" s="11">
        <f t="shared" si="0"/>
        <v>12006.15</v>
      </c>
      <c r="G13" s="10">
        <f>ROUND(+'Aggregate Screens'!AC113-'Aggregate Screens'!M113,0)</f>
        <v>891637427</v>
      </c>
      <c r="H13" s="13">
        <f>ROUND(+'Aggregate Screens'!AN113,0)</f>
        <v>70317</v>
      </c>
      <c r="I13" s="11">
        <f t="shared" si="1"/>
        <v>12680.25</v>
      </c>
      <c r="K13" s="12">
        <f t="shared" si="2"/>
        <v>5.614622505965694E-2</v>
      </c>
    </row>
    <row r="14" spans="1:11" x14ac:dyDescent="0.2">
      <c r="B14">
        <f>+'Aggregate Screens'!A9</f>
        <v>14</v>
      </c>
      <c r="C14" t="str">
        <f>+'Aggregate Screens'!B9</f>
        <v>SEATTLE CHILDRENS HOSPITAL</v>
      </c>
      <c r="D14" s="10">
        <f>ROUND(+'Aggregate Screens'!AC9-'Aggregate Screens'!M9,0)</f>
        <v>684944068</v>
      </c>
      <c r="E14" s="13">
        <f>ROUND(+'Aggregate Screens'!AN9,0)</f>
        <v>30610</v>
      </c>
      <c r="F14" s="11">
        <f t="shared" si="0"/>
        <v>22376.48</v>
      </c>
      <c r="G14" s="10">
        <f>ROUND(+'Aggregate Screens'!AC114-'Aggregate Screens'!M114,0)</f>
        <v>753487378</v>
      </c>
      <c r="H14" s="13">
        <f>ROUND(+'Aggregate Screens'!AN114,0)</f>
        <v>31340</v>
      </c>
      <c r="I14" s="11">
        <f t="shared" si="1"/>
        <v>24042.35</v>
      </c>
      <c r="K14" s="12">
        <f t="shared" si="2"/>
        <v>7.4447366163042483E-2</v>
      </c>
    </row>
    <row r="15" spans="1:11" x14ac:dyDescent="0.2">
      <c r="B15">
        <f>+'Aggregate Screens'!A10</f>
        <v>20</v>
      </c>
      <c r="C15" t="str">
        <f>+'Aggregate Screens'!B10</f>
        <v>GROUP HEALTH CENTRAL HOSPITAL</v>
      </c>
      <c r="D15" s="10">
        <f>ROUND(+'Aggregate Screens'!AC10-'Aggregate Screens'!M10,0)</f>
        <v>32374632</v>
      </c>
      <c r="E15" s="13">
        <f>ROUND(+'Aggregate Screens'!AN10,0)</f>
        <v>1260</v>
      </c>
      <c r="F15" s="11">
        <f t="shared" si="0"/>
        <v>25694.15</v>
      </c>
      <c r="G15" s="10">
        <f>ROUND(+'Aggregate Screens'!AC115-'Aggregate Screens'!M115,0)</f>
        <v>32560638</v>
      </c>
      <c r="H15" s="13">
        <f>ROUND(+'Aggregate Screens'!AN115,0)</f>
        <v>1104</v>
      </c>
      <c r="I15" s="11">
        <f t="shared" si="1"/>
        <v>29493.33</v>
      </c>
      <c r="K15" s="12">
        <f t="shared" si="2"/>
        <v>0.14786167279322338</v>
      </c>
    </row>
    <row r="16" spans="1:11" x14ac:dyDescent="0.2">
      <c r="B16">
        <f>+'Aggregate Screens'!A11</f>
        <v>21</v>
      </c>
      <c r="C16" t="str">
        <f>+'Aggregate Screens'!B11</f>
        <v>NEWPORT HOSPITAL AND HEALTH SERVICES</v>
      </c>
      <c r="D16" s="10">
        <f>ROUND(+'Aggregate Screens'!AC11-'Aggregate Screens'!M11,0)</f>
        <v>23100773</v>
      </c>
      <c r="E16" s="13">
        <f>ROUND(+'Aggregate Screens'!AN11,0)</f>
        <v>1991</v>
      </c>
      <c r="F16" s="11">
        <f t="shared" si="0"/>
        <v>11602.6</v>
      </c>
      <c r="G16" s="10">
        <f>ROUND(+'Aggregate Screens'!AC116-'Aggregate Screens'!M116,0)</f>
        <v>23451311</v>
      </c>
      <c r="H16" s="13">
        <f>ROUND(+'Aggregate Screens'!AN116,0)</f>
        <v>1924</v>
      </c>
      <c r="I16" s="11">
        <f t="shared" si="1"/>
        <v>12188.83</v>
      </c>
      <c r="K16" s="12">
        <f t="shared" si="2"/>
        <v>5.0525744229741543E-2</v>
      </c>
    </row>
    <row r="17" spans="2:11" x14ac:dyDescent="0.2">
      <c r="B17">
        <f>+'Aggregate Screens'!A12</f>
        <v>22</v>
      </c>
      <c r="C17" t="str">
        <f>+'Aggregate Screens'!B12</f>
        <v>LOURDES MEDICAL CENTER</v>
      </c>
      <c r="D17" s="10">
        <f>ROUND(+'Aggregate Screens'!AC12-'Aggregate Screens'!M12,0)</f>
        <v>85621814</v>
      </c>
      <c r="E17" s="13">
        <f>ROUND(+'Aggregate Screens'!AN12,0)</f>
        <v>5695</v>
      </c>
      <c r="F17" s="11">
        <f t="shared" si="0"/>
        <v>15034.56</v>
      </c>
      <c r="G17" s="10">
        <f>ROUND(+'Aggregate Screens'!AC117-'Aggregate Screens'!M117,0)</f>
        <v>87339782</v>
      </c>
      <c r="H17" s="13">
        <f>ROUND(+'Aggregate Screens'!AN117,0)</f>
        <v>7861</v>
      </c>
      <c r="I17" s="11">
        <f t="shared" si="1"/>
        <v>11110.52</v>
      </c>
      <c r="K17" s="12">
        <f t="shared" si="2"/>
        <v>-0.26100131962624773</v>
      </c>
    </row>
    <row r="18" spans="2:11" x14ac:dyDescent="0.2">
      <c r="B18">
        <f>+'Aggregate Screens'!A13</f>
        <v>23</v>
      </c>
      <c r="C18" t="str">
        <f>+'Aggregate Screens'!B13</f>
        <v>THREE RIVERS HOSPITAL</v>
      </c>
      <c r="D18" s="10">
        <f>ROUND(+'Aggregate Screens'!AC13-'Aggregate Screens'!M13,0)</f>
        <v>12131624</v>
      </c>
      <c r="E18" s="13">
        <f>ROUND(+'Aggregate Screens'!AN13,0)</f>
        <v>875</v>
      </c>
      <c r="F18" s="11">
        <f t="shared" si="0"/>
        <v>13864.71</v>
      </c>
      <c r="G18" s="10">
        <f>ROUND(+'Aggregate Screens'!AC118-'Aggregate Screens'!M118,0)</f>
        <v>11828835</v>
      </c>
      <c r="H18" s="13">
        <f>ROUND(+'Aggregate Screens'!AN118,0)</f>
        <v>943</v>
      </c>
      <c r="I18" s="11">
        <f t="shared" si="1"/>
        <v>12543.83</v>
      </c>
      <c r="K18" s="12">
        <f t="shared" si="2"/>
        <v>-9.526921226625007E-2</v>
      </c>
    </row>
    <row r="19" spans="2:11" x14ac:dyDescent="0.2">
      <c r="B19">
        <f>+'Aggregate Screens'!A14</f>
        <v>26</v>
      </c>
      <c r="C19" t="str">
        <f>+'Aggregate Screens'!B14</f>
        <v>PEACEHEALTH ST JOHN MEDICAL CENTER</v>
      </c>
      <c r="D19" s="10">
        <f>ROUND(+'Aggregate Screens'!AC14-'Aggregate Screens'!M14,0)</f>
        <v>235624301</v>
      </c>
      <c r="E19" s="13">
        <f>ROUND(+'Aggregate Screens'!AN14,0)</f>
        <v>22828</v>
      </c>
      <c r="F19" s="11">
        <f t="shared" si="0"/>
        <v>10321.719999999999</v>
      </c>
      <c r="G19" s="10">
        <f>ROUND(+'Aggregate Screens'!AC119-'Aggregate Screens'!M119,0)</f>
        <v>233596055</v>
      </c>
      <c r="H19" s="13">
        <f>ROUND(+'Aggregate Screens'!AN119,0)</f>
        <v>21531</v>
      </c>
      <c r="I19" s="11">
        <f t="shared" si="1"/>
        <v>10849.29</v>
      </c>
      <c r="K19" s="12">
        <f t="shared" si="2"/>
        <v>5.1112605263464062E-2</v>
      </c>
    </row>
    <row r="20" spans="2:11" x14ac:dyDescent="0.2">
      <c r="B20">
        <f>+'Aggregate Screens'!A15</f>
        <v>29</v>
      </c>
      <c r="C20" t="str">
        <f>+'Aggregate Screens'!B15</f>
        <v>HARBORVIEW MEDICAL CENTER</v>
      </c>
      <c r="D20" s="10">
        <f>ROUND(+'Aggregate Screens'!AC15-'Aggregate Screens'!M15,0)</f>
        <v>684279000</v>
      </c>
      <c r="E20" s="13">
        <f>ROUND(+'Aggregate Screens'!AN15,0)</f>
        <v>43704</v>
      </c>
      <c r="F20" s="11">
        <f t="shared" si="0"/>
        <v>15657.13</v>
      </c>
      <c r="G20" s="10">
        <f>ROUND(+'Aggregate Screens'!AC120-'Aggregate Screens'!M120,0)</f>
        <v>733000000</v>
      </c>
      <c r="H20" s="13">
        <f>ROUND(+'Aggregate Screens'!AN120,0)</f>
        <v>42448</v>
      </c>
      <c r="I20" s="11">
        <f t="shared" si="1"/>
        <v>17268.189999999999</v>
      </c>
      <c r="K20" s="12">
        <f t="shared" si="2"/>
        <v>0.10289625237830946</v>
      </c>
    </row>
    <row r="21" spans="2:11" x14ac:dyDescent="0.2">
      <c r="B21">
        <f>+'Aggregate Screens'!A16</f>
        <v>32</v>
      </c>
      <c r="C21" t="str">
        <f>+'Aggregate Screens'!B16</f>
        <v>ST JOSEPH MEDICAL CENTER</v>
      </c>
      <c r="D21" s="10">
        <f>ROUND(+'Aggregate Screens'!AC16-'Aggregate Screens'!M16,0)</f>
        <v>491416958</v>
      </c>
      <c r="E21" s="13">
        <f>ROUND(+'Aggregate Screens'!AN16,0)</f>
        <v>45992</v>
      </c>
      <c r="F21" s="11">
        <f t="shared" si="0"/>
        <v>10684.84</v>
      </c>
      <c r="G21" s="10">
        <f>ROUND(+'Aggregate Screens'!AC121-'Aggregate Screens'!M121,0)</f>
        <v>508109339</v>
      </c>
      <c r="H21" s="13">
        <f>ROUND(+'Aggregate Screens'!AN121,0)</f>
        <v>43782</v>
      </c>
      <c r="I21" s="11">
        <f t="shared" si="1"/>
        <v>11605.44</v>
      </c>
      <c r="K21" s="12">
        <f t="shared" si="2"/>
        <v>8.6159455827134579E-2</v>
      </c>
    </row>
    <row r="22" spans="2:11" x14ac:dyDescent="0.2">
      <c r="B22">
        <f>+'Aggregate Screens'!A17</f>
        <v>35</v>
      </c>
      <c r="C22" t="str">
        <f>+'Aggregate Screens'!B17</f>
        <v>ST ELIZABETH HOSPITAL</v>
      </c>
      <c r="D22" s="10">
        <f>ROUND(+'Aggregate Screens'!AC17-'Aggregate Screens'!M17,0)</f>
        <v>41357774</v>
      </c>
      <c r="E22" s="13">
        <f>ROUND(+'Aggregate Screens'!AN17,0)</f>
        <v>3807</v>
      </c>
      <c r="F22" s="11">
        <f t="shared" si="0"/>
        <v>10863.61</v>
      </c>
      <c r="G22" s="10">
        <f>ROUND(+'Aggregate Screens'!AC122-'Aggregate Screens'!M122,0)</f>
        <v>43014705</v>
      </c>
      <c r="H22" s="13">
        <f>ROUND(+'Aggregate Screens'!AN122,0)</f>
        <v>3457</v>
      </c>
      <c r="I22" s="11">
        <f t="shared" si="1"/>
        <v>12442.78</v>
      </c>
      <c r="K22" s="12">
        <f t="shared" si="2"/>
        <v>0.1453632816347421</v>
      </c>
    </row>
    <row r="23" spans="2:11" x14ac:dyDescent="0.2">
      <c r="B23">
        <f>+'Aggregate Screens'!A18</f>
        <v>37</v>
      </c>
      <c r="C23" t="str">
        <f>+'Aggregate Screens'!B18</f>
        <v>DEACONESS HOSPITAL</v>
      </c>
      <c r="D23" s="10">
        <f>ROUND(+'Aggregate Screens'!AC18-'Aggregate Screens'!M18,0)</f>
        <v>256101927</v>
      </c>
      <c r="E23" s="13">
        <f>ROUND(+'Aggregate Screens'!AN18,0)</f>
        <v>24589</v>
      </c>
      <c r="F23" s="11">
        <f t="shared" si="0"/>
        <v>10415.299999999999</v>
      </c>
      <c r="G23" s="10">
        <f>ROUND(+'Aggregate Screens'!AC123-'Aggregate Screens'!M123,0)</f>
        <v>248294475</v>
      </c>
      <c r="H23" s="13">
        <f>ROUND(+'Aggregate Screens'!AN123,0)</f>
        <v>23505</v>
      </c>
      <c r="I23" s="11">
        <f t="shared" si="1"/>
        <v>10563.47</v>
      </c>
      <c r="K23" s="12">
        <f t="shared" si="2"/>
        <v>1.4226186475665648E-2</v>
      </c>
    </row>
    <row r="24" spans="2:11" x14ac:dyDescent="0.2">
      <c r="B24">
        <f>+'Aggregate Screens'!A19</f>
        <v>38</v>
      </c>
      <c r="C24" t="str">
        <f>+'Aggregate Screens'!B19</f>
        <v>OLYMPIC MEDICAL CENTER</v>
      </c>
      <c r="D24" s="10">
        <f>ROUND(+'Aggregate Screens'!AC19-'Aggregate Screens'!M19,0)</f>
        <v>131568844</v>
      </c>
      <c r="E24" s="13">
        <f>ROUND(+'Aggregate Screens'!AN19,0)</f>
        <v>12477</v>
      </c>
      <c r="F24" s="11">
        <f t="shared" si="0"/>
        <v>10544.91</v>
      </c>
      <c r="G24" s="10">
        <f>ROUND(+'Aggregate Screens'!AC124-'Aggregate Screens'!M124,0)</f>
        <v>137784902</v>
      </c>
      <c r="H24" s="13">
        <f>ROUND(+'Aggregate Screens'!AN124,0)</f>
        <v>12980</v>
      </c>
      <c r="I24" s="11">
        <f t="shared" si="1"/>
        <v>10615.17</v>
      </c>
      <c r="K24" s="12">
        <f t="shared" si="2"/>
        <v>6.6629302668301804E-3</v>
      </c>
    </row>
    <row r="25" spans="2:11" x14ac:dyDescent="0.2">
      <c r="B25">
        <f>+'Aggregate Screens'!A20</f>
        <v>39</v>
      </c>
      <c r="C25" t="str">
        <f>+'Aggregate Screens'!B20</f>
        <v>TRIOS HEALTH</v>
      </c>
      <c r="D25" s="10">
        <f>ROUND(+'Aggregate Screens'!AC20-'Aggregate Screens'!M20,0)</f>
        <v>140024478</v>
      </c>
      <c r="E25" s="13">
        <f>ROUND(+'Aggregate Screens'!AN20,0)</f>
        <v>13397</v>
      </c>
      <c r="F25" s="11">
        <f t="shared" si="0"/>
        <v>10451.93</v>
      </c>
      <c r="G25" s="10">
        <f>ROUND(+'Aggregate Screens'!AC125-'Aggregate Screens'!M125,0)</f>
        <v>143627395</v>
      </c>
      <c r="H25" s="13">
        <f>ROUND(+'Aggregate Screens'!AN125,0)</f>
        <v>13307</v>
      </c>
      <c r="I25" s="11">
        <f t="shared" si="1"/>
        <v>10793.37</v>
      </c>
      <c r="K25" s="12">
        <f t="shared" si="2"/>
        <v>3.2667650854913965E-2</v>
      </c>
    </row>
    <row r="26" spans="2:11" x14ac:dyDescent="0.2">
      <c r="B26">
        <f>+'Aggregate Screens'!A21</f>
        <v>43</v>
      </c>
      <c r="C26" t="str">
        <f>+'Aggregate Screens'!B21</f>
        <v>WALLA WALLA GENERAL HOSPITAL</v>
      </c>
      <c r="D26" s="10">
        <f>ROUND(+'Aggregate Screens'!AC21-'Aggregate Screens'!M21,0)</f>
        <v>0</v>
      </c>
      <c r="E26" s="13">
        <f>ROUND(+'Aggregate Screens'!AN21,0)</f>
        <v>0</v>
      </c>
      <c r="F26" s="11" t="str">
        <f t="shared" si="0"/>
        <v/>
      </c>
      <c r="G26" s="10">
        <f>ROUND(+'Aggregate Screens'!AC126-'Aggregate Screens'!M126,0)</f>
        <v>0</v>
      </c>
      <c r="H26" s="13">
        <f>ROUND(+'Aggregate Screens'!AN126,0)</f>
        <v>0</v>
      </c>
      <c r="I26" s="11" t="str">
        <f t="shared" si="1"/>
        <v/>
      </c>
      <c r="K26" s="12" t="str">
        <f t="shared" si="2"/>
        <v/>
      </c>
    </row>
    <row r="27" spans="2:11" x14ac:dyDescent="0.2">
      <c r="B27">
        <f>+'Aggregate Screens'!A22</f>
        <v>45</v>
      </c>
      <c r="C27" t="str">
        <f>+'Aggregate Screens'!B22</f>
        <v>COLUMBIA BASIN HOSPITAL</v>
      </c>
      <c r="D27" s="10">
        <f>ROUND(+'Aggregate Screens'!AC22-'Aggregate Screens'!M22,0)</f>
        <v>13556761</v>
      </c>
      <c r="E27" s="13">
        <f>ROUND(+'Aggregate Screens'!AN22,0)</f>
        <v>1016</v>
      </c>
      <c r="F27" s="11">
        <f t="shared" si="0"/>
        <v>13343.27</v>
      </c>
      <c r="G27" s="10">
        <f>ROUND(+'Aggregate Screens'!AC127-'Aggregate Screens'!M127,0)</f>
        <v>13605040</v>
      </c>
      <c r="H27" s="13">
        <f>ROUND(+'Aggregate Screens'!AN127,0)</f>
        <v>1075</v>
      </c>
      <c r="I27" s="11">
        <f t="shared" si="1"/>
        <v>12655.85</v>
      </c>
      <c r="K27" s="12">
        <f t="shared" si="2"/>
        <v>-5.1518106131405617E-2</v>
      </c>
    </row>
    <row r="28" spans="2:11" x14ac:dyDescent="0.2">
      <c r="B28">
        <f>+'Aggregate Screens'!A23</f>
        <v>46</v>
      </c>
      <c r="C28" t="str">
        <f>+'Aggregate Screens'!B23</f>
        <v>PMH MEDICAL CENTER</v>
      </c>
      <c r="D28" s="10">
        <f>ROUND(+'Aggregate Screens'!AC23-'Aggregate Screens'!M23,0)</f>
        <v>28737113</v>
      </c>
      <c r="E28" s="13">
        <f>ROUND(+'Aggregate Screens'!AN23,0)</f>
        <v>2055</v>
      </c>
      <c r="F28" s="11">
        <f t="shared" si="0"/>
        <v>13984</v>
      </c>
      <c r="G28" s="10">
        <f>ROUND(+'Aggregate Screens'!AC128-'Aggregate Screens'!M128,0)</f>
        <v>31274453</v>
      </c>
      <c r="H28" s="13">
        <f>ROUND(+'Aggregate Screens'!AN128,0)</f>
        <v>2094</v>
      </c>
      <c r="I28" s="11">
        <f t="shared" si="1"/>
        <v>14935.27</v>
      </c>
      <c r="K28" s="12">
        <f t="shared" si="2"/>
        <v>6.8025600686498988E-2</v>
      </c>
    </row>
    <row r="29" spans="2:11" x14ac:dyDescent="0.2">
      <c r="B29">
        <f>+'Aggregate Screens'!A24</f>
        <v>50</v>
      </c>
      <c r="C29" t="str">
        <f>+'Aggregate Screens'!B24</f>
        <v>PROVIDENCE ST MARY MEDICAL CENTER</v>
      </c>
      <c r="D29" s="10">
        <f>ROUND(+'Aggregate Screens'!AC24-'Aggregate Screens'!M24,0)</f>
        <v>117674691</v>
      </c>
      <c r="E29" s="13">
        <f>ROUND(+'Aggregate Screens'!AN24,0)</f>
        <v>23451</v>
      </c>
      <c r="F29" s="11">
        <f t="shared" si="0"/>
        <v>5017.8999999999996</v>
      </c>
      <c r="G29" s="10">
        <f>ROUND(+'Aggregate Screens'!AC129-'Aggregate Screens'!M129,0)</f>
        <v>111810806</v>
      </c>
      <c r="H29" s="13">
        <f>ROUND(+'Aggregate Screens'!AN129,0)</f>
        <v>9836</v>
      </c>
      <c r="I29" s="11">
        <f t="shared" si="1"/>
        <v>11367.51</v>
      </c>
      <c r="K29" s="12">
        <f t="shared" si="2"/>
        <v>1.2653918970087092</v>
      </c>
    </row>
    <row r="30" spans="2:11" x14ac:dyDescent="0.2">
      <c r="B30">
        <f>+'Aggregate Screens'!A25</f>
        <v>54</v>
      </c>
      <c r="C30" t="str">
        <f>+'Aggregate Screens'!B25</f>
        <v>FORKS COMMUNITY HOSPITAL</v>
      </c>
      <c r="D30" s="10">
        <f>ROUND(+'Aggregate Screens'!AC25-'Aggregate Screens'!M25,0)</f>
        <v>0</v>
      </c>
      <c r="E30" s="13">
        <f>ROUND(+'Aggregate Screens'!AN25,0)</f>
        <v>0</v>
      </c>
      <c r="F30" s="11" t="str">
        <f t="shared" si="0"/>
        <v/>
      </c>
      <c r="G30" s="10">
        <f>ROUND(+'Aggregate Screens'!AC130-'Aggregate Screens'!M130,0)</f>
        <v>0</v>
      </c>
      <c r="H30" s="13">
        <f>ROUND(+'Aggregate Screens'!AN130,0)</f>
        <v>0</v>
      </c>
      <c r="I30" s="11" t="str">
        <f t="shared" si="1"/>
        <v/>
      </c>
      <c r="K30" s="12" t="str">
        <f t="shared" si="2"/>
        <v/>
      </c>
    </row>
    <row r="31" spans="2:11" x14ac:dyDescent="0.2">
      <c r="B31">
        <f>+'Aggregate Screens'!A26</f>
        <v>56</v>
      </c>
      <c r="C31" t="str">
        <f>+'Aggregate Screens'!B26</f>
        <v>WILLAPA HARBOR HOSPITAL</v>
      </c>
      <c r="D31" s="10">
        <f>ROUND(+'Aggregate Screens'!AC26-'Aggregate Screens'!M26,0)</f>
        <v>14985584</v>
      </c>
      <c r="E31" s="13">
        <f>ROUND(+'Aggregate Screens'!AN26,0)</f>
        <v>1945</v>
      </c>
      <c r="F31" s="11">
        <f t="shared" si="0"/>
        <v>7704.67</v>
      </c>
      <c r="G31" s="10">
        <f>ROUND(+'Aggregate Screens'!AC131-'Aggregate Screens'!M131,0)</f>
        <v>15290159</v>
      </c>
      <c r="H31" s="13">
        <f>ROUND(+'Aggregate Screens'!AN131,0)</f>
        <v>1010</v>
      </c>
      <c r="I31" s="11">
        <f t="shared" si="1"/>
        <v>15138.77</v>
      </c>
      <c r="K31" s="12">
        <f t="shared" si="2"/>
        <v>0.96488233759525066</v>
      </c>
    </row>
    <row r="32" spans="2:11" x14ac:dyDescent="0.2">
      <c r="B32">
        <f>+'Aggregate Screens'!A27</f>
        <v>58</v>
      </c>
      <c r="C32" t="str">
        <f>+'Aggregate Screens'!B27</f>
        <v>YAKIMA VALLEY MEMORIAL HOSPITAL</v>
      </c>
      <c r="D32" s="10">
        <f>ROUND(+'Aggregate Screens'!AC27-'Aggregate Screens'!M27,0)</f>
        <v>338496596</v>
      </c>
      <c r="E32" s="13">
        <f>ROUND(+'Aggregate Screens'!AN27,0)</f>
        <v>34726</v>
      </c>
      <c r="F32" s="11">
        <f t="shared" si="0"/>
        <v>9747.64</v>
      </c>
      <c r="G32" s="10">
        <f>ROUND(+'Aggregate Screens'!AC132-'Aggregate Screens'!M132,0)</f>
        <v>342474442</v>
      </c>
      <c r="H32" s="13">
        <f>ROUND(+'Aggregate Screens'!AN132,0)</f>
        <v>33150</v>
      </c>
      <c r="I32" s="11">
        <f t="shared" si="1"/>
        <v>10331.049999999999</v>
      </c>
      <c r="K32" s="12">
        <f t="shared" si="2"/>
        <v>5.9851410187491627E-2</v>
      </c>
    </row>
    <row r="33" spans="2:11" x14ac:dyDescent="0.2">
      <c r="B33">
        <f>+'Aggregate Screens'!A28</f>
        <v>63</v>
      </c>
      <c r="C33" t="str">
        <f>+'Aggregate Screens'!B28</f>
        <v>GRAYS HARBOR COMMUNITY HOSPITAL</v>
      </c>
      <c r="D33" s="10">
        <f>ROUND(+'Aggregate Screens'!AC28-'Aggregate Screens'!M28,0)</f>
        <v>102355570</v>
      </c>
      <c r="E33" s="13">
        <f>ROUND(+'Aggregate Screens'!AN28,0)</f>
        <v>11451</v>
      </c>
      <c r="F33" s="11">
        <f t="shared" si="0"/>
        <v>8938.57</v>
      </c>
      <c r="G33" s="10">
        <f>ROUND(+'Aggregate Screens'!AC133-'Aggregate Screens'!M133,0)</f>
        <v>97997102</v>
      </c>
      <c r="H33" s="13">
        <f>ROUND(+'Aggregate Screens'!AN133,0)</f>
        <v>10592</v>
      </c>
      <c r="I33" s="11">
        <f t="shared" si="1"/>
        <v>9251.99</v>
      </c>
      <c r="K33" s="12">
        <f t="shared" si="2"/>
        <v>3.506377418311879E-2</v>
      </c>
    </row>
    <row r="34" spans="2:11" x14ac:dyDescent="0.2">
      <c r="B34">
        <f>+'Aggregate Screens'!A29</f>
        <v>78</v>
      </c>
      <c r="C34" t="str">
        <f>+'Aggregate Screens'!B29</f>
        <v>SAMARITAN HEALTHCARE</v>
      </c>
      <c r="D34" s="10">
        <f>ROUND(+'Aggregate Screens'!AC29-'Aggregate Screens'!M29,0)</f>
        <v>55817767</v>
      </c>
      <c r="E34" s="13">
        <f>ROUND(+'Aggregate Screens'!AN29,0)</f>
        <v>5725</v>
      </c>
      <c r="F34" s="11">
        <f t="shared" si="0"/>
        <v>9749.83</v>
      </c>
      <c r="G34" s="10">
        <f>ROUND(+'Aggregate Screens'!AC134-'Aggregate Screens'!M134,0)</f>
        <v>59647355</v>
      </c>
      <c r="H34" s="13">
        <f>ROUND(+'Aggregate Screens'!AN134,0)</f>
        <v>5653</v>
      </c>
      <c r="I34" s="11">
        <f t="shared" si="1"/>
        <v>10551.45</v>
      </c>
      <c r="K34" s="12">
        <f t="shared" si="2"/>
        <v>8.2218869457211241E-2</v>
      </c>
    </row>
    <row r="35" spans="2:11" x14ac:dyDescent="0.2">
      <c r="B35">
        <f>+'Aggregate Screens'!A30</f>
        <v>79</v>
      </c>
      <c r="C35" t="str">
        <f>+'Aggregate Screens'!B30</f>
        <v>OCEAN BEACH HOSPITAL</v>
      </c>
      <c r="D35" s="10">
        <f>ROUND(+'Aggregate Screens'!AC30-'Aggregate Screens'!M30,0)</f>
        <v>0</v>
      </c>
      <c r="E35" s="13">
        <f>ROUND(+'Aggregate Screens'!AN30,0)</f>
        <v>0</v>
      </c>
      <c r="F35" s="11" t="str">
        <f t="shared" si="0"/>
        <v/>
      </c>
      <c r="G35" s="10">
        <f>ROUND(+'Aggregate Screens'!AC135-'Aggregate Screens'!M135,0)</f>
        <v>20116155</v>
      </c>
      <c r="H35" s="13">
        <f>ROUND(+'Aggregate Screens'!AN135,0)</f>
        <v>1211</v>
      </c>
      <c r="I35" s="11">
        <f t="shared" si="1"/>
        <v>16611.189999999999</v>
      </c>
      <c r="K35" s="12" t="str">
        <f t="shared" si="2"/>
        <v/>
      </c>
    </row>
    <row r="36" spans="2:11" x14ac:dyDescent="0.2">
      <c r="B36">
        <f>+'Aggregate Screens'!A31</f>
        <v>80</v>
      </c>
      <c r="C36" t="str">
        <f>+'Aggregate Screens'!B31</f>
        <v>ODESSA MEMORIAL HEALTHCARE CENTER</v>
      </c>
      <c r="D36" s="10">
        <f>ROUND(+'Aggregate Screens'!AC31-'Aggregate Screens'!M31,0)</f>
        <v>6527423</v>
      </c>
      <c r="E36" s="13">
        <f>ROUND(+'Aggregate Screens'!AN31,0)</f>
        <v>103</v>
      </c>
      <c r="F36" s="11">
        <f t="shared" si="0"/>
        <v>63373.04</v>
      </c>
      <c r="G36" s="10">
        <f>ROUND(+'Aggregate Screens'!AC136-'Aggregate Screens'!M136,0)</f>
        <v>6806060</v>
      </c>
      <c r="H36" s="13">
        <f>ROUND(+'Aggregate Screens'!AN136,0)</f>
        <v>103</v>
      </c>
      <c r="I36" s="11">
        <f t="shared" si="1"/>
        <v>66078.25</v>
      </c>
      <c r="K36" s="12">
        <f t="shared" si="2"/>
        <v>4.2687079553071827E-2</v>
      </c>
    </row>
    <row r="37" spans="2:11" x14ac:dyDescent="0.2">
      <c r="B37">
        <f>+'Aggregate Screens'!A32</f>
        <v>81</v>
      </c>
      <c r="C37" t="str">
        <f>+'Aggregate Screens'!B32</f>
        <v>MULTICARE GOOD SAMARITAN</v>
      </c>
      <c r="D37" s="10">
        <f>ROUND(+'Aggregate Screens'!AC32-'Aggregate Screens'!M32,0)</f>
        <v>351440899</v>
      </c>
      <c r="E37" s="13">
        <f>ROUND(+'Aggregate Screens'!AN32,0)</f>
        <v>28945</v>
      </c>
      <c r="F37" s="11">
        <f t="shared" si="0"/>
        <v>12141.68</v>
      </c>
      <c r="G37" s="10">
        <f>ROUND(+'Aggregate Screens'!AC137-'Aggregate Screens'!M137,0)</f>
        <v>370444987</v>
      </c>
      <c r="H37" s="13">
        <f>ROUND(+'Aggregate Screens'!AN137,0)</f>
        <v>30512</v>
      </c>
      <c r="I37" s="11">
        <f t="shared" si="1"/>
        <v>12140.96</v>
      </c>
      <c r="K37" s="12">
        <f t="shared" si="2"/>
        <v>-5.9299866245976496E-5</v>
      </c>
    </row>
    <row r="38" spans="2:11" x14ac:dyDescent="0.2">
      <c r="B38">
        <f>+'Aggregate Screens'!A33</f>
        <v>82</v>
      </c>
      <c r="C38" t="str">
        <f>+'Aggregate Screens'!B33</f>
        <v>GARFIELD COUNTY MEMORIAL HOSPITAL</v>
      </c>
      <c r="D38" s="10">
        <f>ROUND(+'Aggregate Screens'!AC33-'Aggregate Screens'!M33,0)</f>
        <v>5623785</v>
      </c>
      <c r="E38" s="13">
        <f>ROUND(+'Aggregate Screens'!AN33,0)</f>
        <v>130</v>
      </c>
      <c r="F38" s="11">
        <f t="shared" si="0"/>
        <v>43259.88</v>
      </c>
      <c r="G38" s="10">
        <f>ROUND(+'Aggregate Screens'!AC138-'Aggregate Screens'!M138,0)</f>
        <v>6060351</v>
      </c>
      <c r="H38" s="13">
        <f>ROUND(+'Aggregate Screens'!AN138,0)</f>
        <v>131</v>
      </c>
      <c r="I38" s="11">
        <f t="shared" si="1"/>
        <v>46262.22</v>
      </c>
      <c r="K38" s="12">
        <f t="shared" si="2"/>
        <v>6.94024116571752E-2</v>
      </c>
    </row>
    <row r="39" spans="2:11" x14ac:dyDescent="0.2">
      <c r="B39">
        <f>+'Aggregate Screens'!A34</f>
        <v>84</v>
      </c>
      <c r="C39" t="str">
        <f>+'Aggregate Screens'!B34</f>
        <v>PROVIDENCE REGIONAL MEDICAL CENTER EVERETT</v>
      </c>
      <c r="D39" s="10">
        <f>ROUND(+'Aggregate Screens'!AC34-'Aggregate Screens'!M34,0)</f>
        <v>516022361</v>
      </c>
      <c r="E39" s="13">
        <f>ROUND(+'Aggregate Screens'!AN34,0)</f>
        <v>75807</v>
      </c>
      <c r="F39" s="11">
        <f t="shared" si="0"/>
        <v>6807.05</v>
      </c>
      <c r="G39" s="10">
        <f>ROUND(+'Aggregate Screens'!AC139-'Aggregate Screens'!M139,0)</f>
        <v>530469595</v>
      </c>
      <c r="H39" s="13">
        <f>ROUND(+'Aggregate Screens'!AN139,0)</f>
        <v>49191</v>
      </c>
      <c r="I39" s="11">
        <f t="shared" si="1"/>
        <v>10783.87</v>
      </c>
      <c r="K39" s="12">
        <f t="shared" si="2"/>
        <v>0.58422077111230286</v>
      </c>
    </row>
    <row r="40" spans="2:11" x14ac:dyDescent="0.2">
      <c r="B40">
        <f>+'Aggregate Screens'!A35</f>
        <v>85</v>
      </c>
      <c r="C40" t="str">
        <f>+'Aggregate Screens'!B35</f>
        <v>JEFFERSON HEALTHCARE</v>
      </c>
      <c r="D40" s="10">
        <f>ROUND(+'Aggregate Screens'!AC35-'Aggregate Screens'!M35,0)</f>
        <v>63245362</v>
      </c>
      <c r="E40" s="13">
        <f>ROUND(+'Aggregate Screens'!AN35,0)</f>
        <v>4691</v>
      </c>
      <c r="F40" s="11">
        <f t="shared" si="0"/>
        <v>13482.28</v>
      </c>
      <c r="G40" s="10">
        <f>ROUND(+'Aggregate Screens'!AC140-'Aggregate Screens'!M140,0)</f>
        <v>69048538</v>
      </c>
      <c r="H40" s="13">
        <f>ROUND(+'Aggregate Screens'!AN140,0)</f>
        <v>4845</v>
      </c>
      <c r="I40" s="11">
        <f t="shared" si="1"/>
        <v>14251.5</v>
      </c>
      <c r="K40" s="12">
        <f t="shared" si="2"/>
        <v>5.7054148111447045E-2</v>
      </c>
    </row>
    <row r="41" spans="2:11" x14ac:dyDescent="0.2">
      <c r="B41">
        <f>+'Aggregate Screens'!A36</f>
        <v>96</v>
      </c>
      <c r="C41" t="str">
        <f>+'Aggregate Screens'!B36</f>
        <v>SKYLINE HOSPITAL</v>
      </c>
      <c r="D41" s="10">
        <f>ROUND(+'Aggregate Screens'!AC36-'Aggregate Screens'!M36,0)</f>
        <v>16615459</v>
      </c>
      <c r="E41" s="13">
        <f>ROUND(+'Aggregate Screens'!AN36,0)</f>
        <v>1282</v>
      </c>
      <c r="F41" s="11">
        <f t="shared" si="0"/>
        <v>12960.58</v>
      </c>
      <c r="G41" s="10">
        <f>ROUND(+'Aggregate Screens'!AC141-'Aggregate Screens'!M141,0)</f>
        <v>18215318</v>
      </c>
      <c r="H41" s="13">
        <f>ROUND(+'Aggregate Screens'!AN141,0)</f>
        <v>1213</v>
      </c>
      <c r="I41" s="11">
        <f t="shared" si="1"/>
        <v>15016.75</v>
      </c>
      <c r="K41" s="12">
        <f t="shared" si="2"/>
        <v>0.15864799260526929</v>
      </c>
    </row>
    <row r="42" spans="2:11" x14ac:dyDescent="0.2">
      <c r="B42">
        <f>+'Aggregate Screens'!A37</f>
        <v>102</v>
      </c>
      <c r="C42" t="str">
        <f>+'Aggregate Screens'!B37</f>
        <v>YAKIMA REGIONAL MEDICAL AND CARDIAC CENTER</v>
      </c>
      <c r="D42" s="10">
        <f>ROUND(+'Aggregate Screens'!AC37-'Aggregate Screens'!M37,0)</f>
        <v>110111629</v>
      </c>
      <c r="E42" s="13">
        <f>ROUND(+'Aggregate Screens'!AN37,0)</f>
        <v>13611</v>
      </c>
      <c r="F42" s="11">
        <f t="shared" si="0"/>
        <v>8089.9</v>
      </c>
      <c r="G42" s="10">
        <f>ROUND(+'Aggregate Screens'!AC142-'Aggregate Screens'!M142,0)</f>
        <v>104341951</v>
      </c>
      <c r="H42" s="13">
        <f>ROUND(+'Aggregate Screens'!AN142,0)</f>
        <v>12486</v>
      </c>
      <c r="I42" s="11">
        <f t="shared" si="1"/>
        <v>8356.7199999999993</v>
      </c>
      <c r="K42" s="12">
        <f t="shared" si="2"/>
        <v>3.2981866277704164E-2</v>
      </c>
    </row>
    <row r="43" spans="2:11" x14ac:dyDescent="0.2">
      <c r="B43">
        <f>+'Aggregate Screens'!A38</f>
        <v>104</v>
      </c>
      <c r="C43" t="str">
        <f>+'Aggregate Screens'!B38</f>
        <v>VALLEY GENERAL HOSPITAL</v>
      </c>
      <c r="D43" s="10">
        <f>ROUND(+'Aggregate Screens'!AC38-'Aggregate Screens'!M38,0)</f>
        <v>0</v>
      </c>
      <c r="E43" s="13">
        <f>ROUND(+'Aggregate Screens'!AN38,0)</f>
        <v>0</v>
      </c>
      <c r="F43" s="11" t="str">
        <f t="shared" si="0"/>
        <v/>
      </c>
      <c r="G43" s="10">
        <f>ROUND(+'Aggregate Screens'!AC143-'Aggregate Screens'!M143,0)</f>
        <v>0</v>
      </c>
      <c r="H43" s="13">
        <f>ROUND(+'Aggregate Screens'!AN143,0)</f>
        <v>0</v>
      </c>
      <c r="I43" s="11" t="str">
        <f t="shared" si="1"/>
        <v/>
      </c>
      <c r="K43" s="12" t="str">
        <f t="shared" si="2"/>
        <v/>
      </c>
    </row>
    <row r="44" spans="2:11" x14ac:dyDescent="0.2">
      <c r="B44">
        <f>+'Aggregate Screens'!A39</f>
        <v>106</v>
      </c>
      <c r="C44" t="str">
        <f>+'Aggregate Screens'!B39</f>
        <v>CASCADE VALLEY HOSPITAL</v>
      </c>
      <c r="D44" s="10">
        <f>ROUND(+'Aggregate Screens'!AC39-'Aggregate Screens'!M39,0)</f>
        <v>40897468</v>
      </c>
      <c r="E44" s="13">
        <f>ROUND(+'Aggregate Screens'!AN39,0)</f>
        <v>4364</v>
      </c>
      <c r="F44" s="11">
        <f t="shared" si="0"/>
        <v>9371.56</v>
      </c>
      <c r="G44" s="10">
        <f>ROUND(+'Aggregate Screens'!AC144-'Aggregate Screens'!M144,0)</f>
        <v>40503360</v>
      </c>
      <c r="H44" s="13">
        <f>ROUND(+'Aggregate Screens'!AN144,0)</f>
        <v>3957</v>
      </c>
      <c r="I44" s="11">
        <f t="shared" si="1"/>
        <v>10235.879999999999</v>
      </c>
      <c r="K44" s="12">
        <f t="shared" si="2"/>
        <v>9.2227974851572192E-2</v>
      </c>
    </row>
    <row r="45" spans="2:11" x14ac:dyDescent="0.2">
      <c r="B45">
        <f>+'Aggregate Screens'!A40</f>
        <v>107</v>
      </c>
      <c r="C45" t="str">
        <f>+'Aggregate Screens'!B40</f>
        <v>NORTH VALLEY HOSPITAL</v>
      </c>
      <c r="D45" s="10">
        <f>ROUND(+'Aggregate Screens'!AC40-'Aggregate Screens'!M40,0)</f>
        <v>19545255</v>
      </c>
      <c r="E45" s="13">
        <f>ROUND(+'Aggregate Screens'!AN40,0)</f>
        <v>2329</v>
      </c>
      <c r="F45" s="11">
        <f t="shared" si="0"/>
        <v>8392.1200000000008</v>
      </c>
      <c r="G45" s="10">
        <f>ROUND(+'Aggregate Screens'!AC145-'Aggregate Screens'!M145,0)</f>
        <v>20369284</v>
      </c>
      <c r="H45" s="13">
        <f>ROUND(+'Aggregate Screens'!AN145,0)</f>
        <v>2549</v>
      </c>
      <c r="I45" s="11">
        <f t="shared" si="1"/>
        <v>7991.09</v>
      </c>
      <c r="K45" s="12">
        <f t="shared" si="2"/>
        <v>-4.7786494950024627E-2</v>
      </c>
    </row>
    <row r="46" spans="2:11" x14ac:dyDescent="0.2">
      <c r="B46">
        <f>+'Aggregate Screens'!A41</f>
        <v>108</v>
      </c>
      <c r="C46" t="str">
        <f>+'Aggregate Screens'!B41</f>
        <v>TRI-STATE MEMORIAL HOSPITAL</v>
      </c>
      <c r="D46" s="10">
        <f>ROUND(+'Aggregate Screens'!AC41-'Aggregate Screens'!M41,0)</f>
        <v>55120472</v>
      </c>
      <c r="E46" s="13">
        <f>ROUND(+'Aggregate Screens'!AN41,0)</f>
        <v>5258</v>
      </c>
      <c r="F46" s="11">
        <f t="shared" si="0"/>
        <v>10483.16</v>
      </c>
      <c r="G46" s="10">
        <f>ROUND(+'Aggregate Screens'!AC146-'Aggregate Screens'!M146,0)</f>
        <v>56166630</v>
      </c>
      <c r="H46" s="13">
        <f>ROUND(+'Aggregate Screens'!AN146,0)</f>
        <v>5633</v>
      </c>
      <c r="I46" s="11">
        <f t="shared" si="1"/>
        <v>9971</v>
      </c>
      <c r="K46" s="12">
        <f t="shared" si="2"/>
        <v>-4.8855497769756395E-2</v>
      </c>
    </row>
    <row r="47" spans="2:11" x14ac:dyDescent="0.2">
      <c r="B47">
        <f>+'Aggregate Screens'!A42</f>
        <v>111</v>
      </c>
      <c r="C47" t="str">
        <f>+'Aggregate Screens'!B42</f>
        <v>EAST ADAMS RURAL HEALTHCARE</v>
      </c>
      <c r="D47" s="10">
        <f>ROUND(+'Aggregate Screens'!AC42-'Aggregate Screens'!M42,0)</f>
        <v>5331542</v>
      </c>
      <c r="E47" s="13">
        <f>ROUND(+'Aggregate Screens'!AN42,0)</f>
        <v>285</v>
      </c>
      <c r="F47" s="11">
        <f t="shared" si="0"/>
        <v>18707.16</v>
      </c>
      <c r="G47" s="10">
        <f>ROUND(+'Aggregate Screens'!AC147-'Aggregate Screens'!M147,0)</f>
        <v>4641179</v>
      </c>
      <c r="H47" s="13">
        <f>ROUND(+'Aggregate Screens'!AN147,0)</f>
        <v>318</v>
      </c>
      <c r="I47" s="11">
        <f t="shared" si="1"/>
        <v>14594.9</v>
      </c>
      <c r="K47" s="12">
        <f t="shared" si="2"/>
        <v>-0.21982278443120173</v>
      </c>
    </row>
    <row r="48" spans="2:11" x14ac:dyDescent="0.2">
      <c r="B48">
        <f>+'Aggregate Screens'!A43</f>
        <v>125</v>
      </c>
      <c r="C48" t="str">
        <f>+'Aggregate Screens'!B43</f>
        <v>OTHELLO COMMUNITY HOSPITAL</v>
      </c>
      <c r="D48" s="10">
        <f>ROUND(+'Aggregate Screens'!AC43-'Aggregate Screens'!M43,0)</f>
        <v>0</v>
      </c>
      <c r="E48" s="13">
        <f>ROUND(+'Aggregate Screens'!AN43,0)</f>
        <v>0</v>
      </c>
      <c r="F48" s="11" t="str">
        <f t="shared" si="0"/>
        <v/>
      </c>
      <c r="G48" s="10">
        <f>ROUND(+'Aggregate Screens'!AC148-'Aggregate Screens'!M148,0)</f>
        <v>0</v>
      </c>
      <c r="H48" s="13">
        <f>ROUND(+'Aggregate Screens'!AN148,0)</f>
        <v>0</v>
      </c>
      <c r="I48" s="11" t="str">
        <f t="shared" si="1"/>
        <v/>
      </c>
      <c r="K48" s="12" t="str">
        <f t="shared" si="2"/>
        <v/>
      </c>
    </row>
    <row r="49" spans="2:11" x14ac:dyDescent="0.2">
      <c r="B49">
        <f>+'Aggregate Screens'!A44</f>
        <v>126</v>
      </c>
      <c r="C49" t="str">
        <f>+'Aggregate Screens'!B44</f>
        <v>HIGHLINE MEDICAL CENTER</v>
      </c>
      <c r="D49" s="10">
        <f>ROUND(+'Aggregate Screens'!AC44-'Aggregate Screens'!M44,0)</f>
        <v>193612926</v>
      </c>
      <c r="E49" s="13">
        <f>ROUND(+'Aggregate Screens'!AN44,0)</f>
        <v>17455</v>
      </c>
      <c r="F49" s="11">
        <f t="shared" si="0"/>
        <v>11092.12</v>
      </c>
      <c r="G49" s="10">
        <f>ROUND(+'Aggregate Screens'!AC149-'Aggregate Screens'!M149,0)</f>
        <v>99209682</v>
      </c>
      <c r="H49" s="13">
        <f>ROUND(+'Aggregate Screens'!AN149,0)</f>
        <v>9121</v>
      </c>
      <c r="I49" s="11">
        <f t="shared" si="1"/>
        <v>10877.06</v>
      </c>
      <c r="K49" s="12">
        <f t="shared" si="2"/>
        <v>-1.9388538890672047E-2</v>
      </c>
    </row>
    <row r="50" spans="2:11" x14ac:dyDescent="0.2">
      <c r="B50">
        <f>+'Aggregate Screens'!A45</f>
        <v>128</v>
      </c>
      <c r="C50" t="str">
        <f>+'Aggregate Screens'!B45</f>
        <v>UNIVERSITY OF WASHINGTON MEDICAL CENTER</v>
      </c>
      <c r="D50" s="10">
        <f>ROUND(+'Aggregate Screens'!AC45-'Aggregate Screens'!M45,0)</f>
        <v>789880350</v>
      </c>
      <c r="E50" s="13">
        <f>ROUND(+'Aggregate Screens'!AN45,0)</f>
        <v>50232</v>
      </c>
      <c r="F50" s="11">
        <f t="shared" si="0"/>
        <v>15724.64</v>
      </c>
      <c r="G50" s="10">
        <f>ROUND(+'Aggregate Screens'!AC150-'Aggregate Screens'!M150,0)</f>
        <v>867638760</v>
      </c>
      <c r="H50" s="13">
        <f>ROUND(+'Aggregate Screens'!AN150,0)</f>
        <v>51747</v>
      </c>
      <c r="I50" s="11">
        <f t="shared" si="1"/>
        <v>16766.939999999999</v>
      </c>
      <c r="K50" s="12">
        <f t="shared" si="2"/>
        <v>6.6284506354358452E-2</v>
      </c>
    </row>
    <row r="51" spans="2:11" x14ac:dyDescent="0.2">
      <c r="B51">
        <f>+'Aggregate Screens'!A46</f>
        <v>129</v>
      </c>
      <c r="C51" t="str">
        <f>+'Aggregate Screens'!B46</f>
        <v>QUINCY VALLEY MEDICAL CENTER</v>
      </c>
      <c r="D51" s="10">
        <f>ROUND(+'Aggregate Screens'!AC46-'Aggregate Screens'!M46,0)</f>
        <v>10450672</v>
      </c>
      <c r="E51" s="13">
        <f>ROUND(+'Aggregate Screens'!AN46,0)</f>
        <v>391</v>
      </c>
      <c r="F51" s="11">
        <f t="shared" si="0"/>
        <v>26728.06</v>
      </c>
      <c r="G51" s="10">
        <f>ROUND(+'Aggregate Screens'!AC151-'Aggregate Screens'!M151,0)</f>
        <v>0</v>
      </c>
      <c r="H51" s="13">
        <f>ROUND(+'Aggregate Screens'!AN151,0)</f>
        <v>0</v>
      </c>
      <c r="I51" s="11" t="str">
        <f t="shared" si="1"/>
        <v/>
      </c>
      <c r="K51" s="12" t="str">
        <f t="shared" si="2"/>
        <v/>
      </c>
    </row>
    <row r="52" spans="2:11" x14ac:dyDescent="0.2">
      <c r="B52">
        <f>+'Aggregate Screens'!A47</f>
        <v>130</v>
      </c>
      <c r="C52" t="str">
        <f>+'Aggregate Screens'!B47</f>
        <v>UW MEDICINE/NORTHWEST HOSPITAL</v>
      </c>
      <c r="D52" s="10">
        <f>ROUND(+'Aggregate Screens'!AC47-'Aggregate Screens'!M47,0)</f>
        <v>252872728</v>
      </c>
      <c r="E52" s="13">
        <f>ROUND(+'Aggregate Screens'!AN47,0)</f>
        <v>22493</v>
      </c>
      <c r="F52" s="11">
        <f t="shared" si="0"/>
        <v>11242.29</v>
      </c>
      <c r="G52" s="10">
        <f>ROUND(+'Aggregate Screens'!AC152-'Aggregate Screens'!M152,0)</f>
        <v>265170250</v>
      </c>
      <c r="H52" s="13">
        <f>ROUND(+'Aggregate Screens'!AN152,0)</f>
        <v>23935</v>
      </c>
      <c r="I52" s="11">
        <f t="shared" si="1"/>
        <v>11078.77</v>
      </c>
      <c r="K52" s="12">
        <f t="shared" si="2"/>
        <v>-1.454507933881799E-2</v>
      </c>
    </row>
    <row r="53" spans="2:11" x14ac:dyDescent="0.2">
      <c r="B53">
        <f>+'Aggregate Screens'!A48</f>
        <v>131</v>
      </c>
      <c r="C53" t="str">
        <f>+'Aggregate Screens'!B48</f>
        <v>OVERLAKE HOSPITAL MEDICAL CENTER</v>
      </c>
      <c r="D53" s="10">
        <f>ROUND(+'Aggregate Screens'!AC48-'Aggregate Screens'!M48,0)</f>
        <v>384943190</v>
      </c>
      <c r="E53" s="13">
        <f>ROUND(+'Aggregate Screens'!AN48,0)</f>
        <v>38887</v>
      </c>
      <c r="F53" s="11">
        <f t="shared" si="0"/>
        <v>9899.02</v>
      </c>
      <c r="G53" s="10">
        <f>ROUND(+'Aggregate Screens'!AC153-'Aggregate Screens'!M153,0)</f>
        <v>406907121</v>
      </c>
      <c r="H53" s="13">
        <f>ROUND(+'Aggregate Screens'!AN153,0)</f>
        <v>36167</v>
      </c>
      <c r="I53" s="11">
        <f t="shared" si="1"/>
        <v>11250.78</v>
      </c>
      <c r="K53" s="12">
        <f t="shared" si="2"/>
        <v>0.13655493170030963</v>
      </c>
    </row>
    <row r="54" spans="2:11" x14ac:dyDescent="0.2">
      <c r="B54">
        <f>+'Aggregate Screens'!A49</f>
        <v>132</v>
      </c>
      <c r="C54" t="str">
        <f>+'Aggregate Screens'!B49</f>
        <v>ST CLARE HOSPITAL</v>
      </c>
      <c r="D54" s="10">
        <f>ROUND(+'Aggregate Screens'!AC49-'Aggregate Screens'!M49,0)</f>
        <v>116856220</v>
      </c>
      <c r="E54" s="13">
        <f>ROUND(+'Aggregate Screens'!AN49,0)</f>
        <v>12826</v>
      </c>
      <c r="F54" s="11">
        <f t="shared" si="0"/>
        <v>9110.89</v>
      </c>
      <c r="G54" s="10">
        <f>ROUND(+'Aggregate Screens'!AC154-'Aggregate Screens'!M154,0)</f>
        <v>116485625</v>
      </c>
      <c r="H54" s="13">
        <f>ROUND(+'Aggregate Screens'!AN154,0)</f>
        <v>11781</v>
      </c>
      <c r="I54" s="11">
        <f t="shared" si="1"/>
        <v>9887.58</v>
      </c>
      <c r="K54" s="12">
        <f t="shared" si="2"/>
        <v>8.5248532250965736E-2</v>
      </c>
    </row>
    <row r="55" spans="2:11" x14ac:dyDescent="0.2">
      <c r="B55">
        <f>+'Aggregate Screens'!A50</f>
        <v>134</v>
      </c>
      <c r="C55" t="str">
        <f>+'Aggregate Screens'!B50</f>
        <v>ISLAND HOSPITAL</v>
      </c>
      <c r="D55" s="10">
        <f>ROUND(+'Aggregate Screens'!AC50-'Aggregate Screens'!M50,0)</f>
        <v>77346249</v>
      </c>
      <c r="E55" s="13">
        <f>ROUND(+'Aggregate Screens'!AN50,0)</f>
        <v>9561</v>
      </c>
      <c r="F55" s="11">
        <f t="shared" si="0"/>
        <v>8089.77</v>
      </c>
      <c r="G55" s="10">
        <f>ROUND(+'Aggregate Screens'!AC155-'Aggregate Screens'!M155,0)</f>
        <v>79801072</v>
      </c>
      <c r="H55" s="13">
        <f>ROUND(+'Aggregate Screens'!AN155,0)</f>
        <v>9429</v>
      </c>
      <c r="I55" s="11">
        <f t="shared" si="1"/>
        <v>8463.3700000000008</v>
      </c>
      <c r="K55" s="12">
        <f t="shared" si="2"/>
        <v>4.6181782671200766E-2</v>
      </c>
    </row>
    <row r="56" spans="2:11" x14ac:dyDescent="0.2">
      <c r="B56">
        <f>+'Aggregate Screens'!A51</f>
        <v>137</v>
      </c>
      <c r="C56" t="str">
        <f>+'Aggregate Screens'!B51</f>
        <v>LINCOLN HOSPITAL</v>
      </c>
      <c r="D56" s="10">
        <f>ROUND(+'Aggregate Screens'!AC51-'Aggregate Screens'!M51,0)</f>
        <v>18788203</v>
      </c>
      <c r="E56" s="13">
        <f>ROUND(+'Aggregate Screens'!AN51,0)</f>
        <v>1220</v>
      </c>
      <c r="F56" s="11">
        <f t="shared" si="0"/>
        <v>15400.17</v>
      </c>
      <c r="G56" s="10">
        <f>ROUND(+'Aggregate Screens'!AC156-'Aggregate Screens'!M156,0)</f>
        <v>18631850</v>
      </c>
      <c r="H56" s="13">
        <f>ROUND(+'Aggregate Screens'!AN156,0)</f>
        <v>1029</v>
      </c>
      <c r="I56" s="11">
        <f t="shared" si="1"/>
        <v>18106.75</v>
      </c>
      <c r="K56" s="12">
        <f t="shared" si="2"/>
        <v>0.17575000795445761</v>
      </c>
    </row>
    <row r="57" spans="2:11" x14ac:dyDescent="0.2">
      <c r="B57">
        <f>+'Aggregate Screens'!A52</f>
        <v>138</v>
      </c>
      <c r="C57" t="str">
        <f>+'Aggregate Screens'!B52</f>
        <v>SWEDISH EDMONDS</v>
      </c>
      <c r="D57" s="10">
        <f>ROUND(+'Aggregate Screens'!AC52-'Aggregate Screens'!M52,0)</f>
        <v>189946631</v>
      </c>
      <c r="E57" s="13">
        <f>ROUND(+'Aggregate Screens'!AN52,0)</f>
        <v>9622</v>
      </c>
      <c r="F57" s="11">
        <f t="shared" si="0"/>
        <v>19740.87</v>
      </c>
      <c r="G57" s="10">
        <f>ROUND(+'Aggregate Screens'!AC157-'Aggregate Screens'!M157,0)</f>
        <v>198606626</v>
      </c>
      <c r="H57" s="13">
        <f>ROUND(+'Aggregate Screens'!AN157,0)</f>
        <v>17222</v>
      </c>
      <c r="I57" s="11">
        <f t="shared" si="1"/>
        <v>11532.15</v>
      </c>
      <c r="K57" s="12">
        <f t="shared" si="2"/>
        <v>-0.41582361871589246</v>
      </c>
    </row>
    <row r="58" spans="2:11" x14ac:dyDescent="0.2">
      <c r="B58">
        <f>+'Aggregate Screens'!A53</f>
        <v>139</v>
      </c>
      <c r="C58" t="str">
        <f>+'Aggregate Screens'!B53</f>
        <v>PROVIDENCE HOLY FAMILY HOSPITAL</v>
      </c>
      <c r="D58" s="10">
        <f>ROUND(+'Aggregate Screens'!AC53-'Aggregate Screens'!M53,0)</f>
        <v>158429243</v>
      </c>
      <c r="E58" s="13">
        <f>ROUND(+'Aggregate Screens'!AN53,0)</f>
        <v>20054</v>
      </c>
      <c r="F58" s="11">
        <f t="shared" si="0"/>
        <v>7900.13</v>
      </c>
      <c r="G58" s="10">
        <f>ROUND(+'Aggregate Screens'!AC158-'Aggregate Screens'!M158,0)</f>
        <v>160978611</v>
      </c>
      <c r="H58" s="13">
        <f>ROUND(+'Aggregate Screens'!AN158,0)</f>
        <v>18640</v>
      </c>
      <c r="I58" s="11">
        <f t="shared" si="1"/>
        <v>8636.19</v>
      </c>
      <c r="K58" s="12">
        <f t="shared" si="2"/>
        <v>9.3170618711337694E-2</v>
      </c>
    </row>
    <row r="59" spans="2:11" x14ac:dyDescent="0.2">
      <c r="B59">
        <f>+'Aggregate Screens'!A54</f>
        <v>140</v>
      </c>
      <c r="C59" t="str">
        <f>+'Aggregate Screens'!B54</f>
        <v>KITTITAS VALLEY HEALTHCARE</v>
      </c>
      <c r="D59" s="10">
        <f>ROUND(+'Aggregate Screens'!AC54-'Aggregate Screens'!M54,0)</f>
        <v>53554235</v>
      </c>
      <c r="E59" s="13">
        <f>ROUND(+'Aggregate Screens'!AN54,0)</f>
        <v>4943</v>
      </c>
      <c r="F59" s="11">
        <f t="shared" si="0"/>
        <v>10834.36</v>
      </c>
      <c r="G59" s="10">
        <f>ROUND(+'Aggregate Screens'!AC159-'Aggregate Screens'!M159,0)</f>
        <v>58295606</v>
      </c>
      <c r="H59" s="13">
        <f>ROUND(+'Aggregate Screens'!AN159,0)</f>
        <v>5064</v>
      </c>
      <c r="I59" s="11">
        <f t="shared" si="1"/>
        <v>11511.77</v>
      </c>
      <c r="K59" s="12">
        <f t="shared" si="2"/>
        <v>6.2524228473116894E-2</v>
      </c>
    </row>
    <row r="60" spans="2:11" x14ac:dyDescent="0.2">
      <c r="B60">
        <f>+'Aggregate Screens'!A55</f>
        <v>141</v>
      </c>
      <c r="C60" t="str">
        <f>+'Aggregate Screens'!B55</f>
        <v>DAYTON GENERAL HOSPITAL</v>
      </c>
      <c r="D60" s="10">
        <f>ROUND(+'Aggregate Screens'!AC55-'Aggregate Screens'!M55,0)</f>
        <v>10265659</v>
      </c>
      <c r="E60" s="13">
        <f>ROUND(+'Aggregate Screens'!AN55,0)</f>
        <v>122</v>
      </c>
      <c r="F60" s="11">
        <f t="shared" si="0"/>
        <v>84144.75</v>
      </c>
      <c r="G60" s="10">
        <f>ROUND(+'Aggregate Screens'!AC160-'Aggregate Screens'!M160,0)</f>
        <v>0</v>
      </c>
      <c r="H60" s="13">
        <f>ROUND(+'Aggregate Screens'!AN160,0)</f>
        <v>0</v>
      </c>
      <c r="I60" s="11" t="str">
        <f t="shared" si="1"/>
        <v/>
      </c>
      <c r="K60" s="12" t="str">
        <f t="shared" si="2"/>
        <v/>
      </c>
    </row>
    <row r="61" spans="2:11" x14ac:dyDescent="0.2">
      <c r="B61">
        <f>+'Aggregate Screens'!A56</f>
        <v>142</v>
      </c>
      <c r="C61" t="str">
        <f>+'Aggregate Screens'!B56</f>
        <v>HARRISON MEDICAL CENTER</v>
      </c>
      <c r="D61" s="10">
        <f>ROUND(+'Aggregate Screens'!AC56-'Aggregate Screens'!M56,0)</f>
        <v>331644725</v>
      </c>
      <c r="E61" s="13">
        <f>ROUND(+'Aggregate Screens'!AN56,0)</f>
        <v>28256</v>
      </c>
      <c r="F61" s="11">
        <f t="shared" si="0"/>
        <v>11737.14</v>
      </c>
      <c r="G61" s="10">
        <f>ROUND(+'Aggregate Screens'!AC161-'Aggregate Screens'!M161,0)</f>
        <v>339802242</v>
      </c>
      <c r="H61" s="13">
        <f>ROUND(+'Aggregate Screens'!AN161,0)</f>
        <v>27923</v>
      </c>
      <c r="I61" s="11">
        <f t="shared" si="1"/>
        <v>12169.26</v>
      </c>
      <c r="K61" s="12">
        <f t="shared" si="2"/>
        <v>3.6816464658341097E-2</v>
      </c>
    </row>
    <row r="62" spans="2:11" x14ac:dyDescent="0.2">
      <c r="B62">
        <f>+'Aggregate Screens'!A57</f>
        <v>145</v>
      </c>
      <c r="C62" t="str">
        <f>+'Aggregate Screens'!B57</f>
        <v>PEACEHEALTH ST JOSEPH HOSPITAL</v>
      </c>
      <c r="D62" s="10">
        <f>ROUND(+'Aggregate Screens'!AC57-'Aggregate Screens'!M57,0)</f>
        <v>383108201</v>
      </c>
      <c r="E62" s="13">
        <f>ROUND(+'Aggregate Screens'!AN57,0)</f>
        <v>33112</v>
      </c>
      <c r="F62" s="11">
        <f t="shared" si="0"/>
        <v>11570.07</v>
      </c>
      <c r="G62" s="10">
        <f>ROUND(+'Aggregate Screens'!AC162-'Aggregate Screens'!M162,0)</f>
        <v>390852387</v>
      </c>
      <c r="H62" s="13">
        <f>ROUND(+'Aggregate Screens'!AN162,0)</f>
        <v>32561</v>
      </c>
      <c r="I62" s="11">
        <f t="shared" si="1"/>
        <v>12003.7</v>
      </c>
      <c r="K62" s="12">
        <f t="shared" si="2"/>
        <v>3.747859779586471E-2</v>
      </c>
    </row>
    <row r="63" spans="2:11" x14ac:dyDescent="0.2">
      <c r="B63">
        <f>+'Aggregate Screens'!A58</f>
        <v>147</v>
      </c>
      <c r="C63" t="str">
        <f>+'Aggregate Screens'!B58</f>
        <v>MID VALLEY HOSPITAL</v>
      </c>
      <c r="D63" s="10">
        <f>ROUND(+'Aggregate Screens'!AC58-'Aggregate Screens'!M58,0)</f>
        <v>28728045</v>
      </c>
      <c r="E63" s="13">
        <f>ROUND(+'Aggregate Screens'!AN58,0)</f>
        <v>2585</v>
      </c>
      <c r="F63" s="11">
        <f t="shared" si="0"/>
        <v>11113.36</v>
      </c>
      <c r="G63" s="10">
        <f>ROUND(+'Aggregate Screens'!AC163-'Aggregate Screens'!M163,0)</f>
        <v>30021825</v>
      </c>
      <c r="H63" s="13">
        <f>ROUND(+'Aggregate Screens'!AN163,0)</f>
        <v>2557</v>
      </c>
      <c r="I63" s="11">
        <f t="shared" si="1"/>
        <v>11741.03</v>
      </c>
      <c r="K63" s="12">
        <f t="shared" si="2"/>
        <v>5.647886867697971E-2</v>
      </c>
    </row>
    <row r="64" spans="2:11" x14ac:dyDescent="0.2">
      <c r="B64">
        <f>+'Aggregate Screens'!A59</f>
        <v>148</v>
      </c>
      <c r="C64" t="str">
        <f>+'Aggregate Screens'!B59</f>
        <v>KINDRED HOSPITAL SEATTLE - NORTHGATE</v>
      </c>
      <c r="D64" s="10">
        <f>ROUND(+'Aggregate Screens'!AC59-'Aggregate Screens'!M59,0)</f>
        <v>31905531</v>
      </c>
      <c r="E64" s="13">
        <f>ROUND(+'Aggregate Screens'!AN59,0)</f>
        <v>1133</v>
      </c>
      <c r="F64" s="11">
        <f t="shared" si="0"/>
        <v>28160.22</v>
      </c>
      <c r="G64" s="10">
        <f>ROUND(+'Aggregate Screens'!AC164-'Aggregate Screens'!M164,0)</f>
        <v>34946816</v>
      </c>
      <c r="H64" s="13">
        <f>ROUND(+'Aggregate Screens'!AN164,0)</f>
        <v>898</v>
      </c>
      <c r="I64" s="11">
        <f t="shared" si="1"/>
        <v>38916.28</v>
      </c>
      <c r="K64" s="12">
        <f t="shared" si="2"/>
        <v>0.38195937389693668</v>
      </c>
    </row>
    <row r="65" spans="2:11" x14ac:dyDescent="0.2">
      <c r="B65">
        <f>+'Aggregate Screens'!A60</f>
        <v>150</v>
      </c>
      <c r="C65" t="str">
        <f>+'Aggregate Screens'!B60</f>
        <v>COULEE MEDICAL CENTER</v>
      </c>
      <c r="D65" s="10">
        <f>ROUND(+'Aggregate Screens'!AC60-'Aggregate Screens'!M60,0)</f>
        <v>23247309</v>
      </c>
      <c r="E65" s="13">
        <f>ROUND(+'Aggregate Screens'!AN60,0)</f>
        <v>1419</v>
      </c>
      <c r="F65" s="11">
        <f t="shared" si="0"/>
        <v>16382.88</v>
      </c>
      <c r="G65" s="10">
        <f>ROUND(+'Aggregate Screens'!AC165-'Aggregate Screens'!M165,0)</f>
        <v>22201805</v>
      </c>
      <c r="H65" s="13">
        <f>ROUND(+'Aggregate Screens'!AN165,0)</f>
        <v>1288</v>
      </c>
      <c r="I65" s="11">
        <f t="shared" si="1"/>
        <v>17237.43</v>
      </c>
      <c r="K65" s="12">
        <f t="shared" si="2"/>
        <v>5.2161158477630476E-2</v>
      </c>
    </row>
    <row r="66" spans="2:11" x14ac:dyDescent="0.2">
      <c r="B66">
        <f>+'Aggregate Screens'!A61</f>
        <v>152</v>
      </c>
      <c r="C66" t="str">
        <f>+'Aggregate Screens'!B61</f>
        <v>MASON GENERAL HOSPITAL</v>
      </c>
      <c r="D66" s="10">
        <f>ROUND(+'Aggregate Screens'!AC61-'Aggregate Screens'!M61,0)</f>
        <v>64299976</v>
      </c>
      <c r="E66" s="13">
        <f>ROUND(+'Aggregate Screens'!AN61,0)</f>
        <v>4217</v>
      </c>
      <c r="F66" s="11">
        <f t="shared" si="0"/>
        <v>15247.8</v>
      </c>
      <c r="G66" s="10">
        <f>ROUND(+'Aggregate Screens'!AC166-'Aggregate Screens'!M166,0)</f>
        <v>68646753</v>
      </c>
      <c r="H66" s="13">
        <f>ROUND(+'Aggregate Screens'!AN166,0)</f>
        <v>4287</v>
      </c>
      <c r="I66" s="11">
        <f t="shared" si="1"/>
        <v>16012.77</v>
      </c>
      <c r="K66" s="12">
        <f t="shared" si="2"/>
        <v>5.0169204737732676E-2</v>
      </c>
    </row>
    <row r="67" spans="2:11" x14ac:dyDescent="0.2">
      <c r="B67">
        <f>+'Aggregate Screens'!A62</f>
        <v>153</v>
      </c>
      <c r="C67" t="str">
        <f>+'Aggregate Screens'!B62</f>
        <v>WHITMAN HOSPITAL AND MEDICAL CENTER</v>
      </c>
      <c r="D67" s="10">
        <f>ROUND(+'Aggregate Screens'!AC62-'Aggregate Screens'!M62,0)</f>
        <v>22261490</v>
      </c>
      <c r="E67" s="13">
        <f>ROUND(+'Aggregate Screens'!AN62,0)</f>
        <v>1426</v>
      </c>
      <c r="F67" s="11">
        <f t="shared" si="0"/>
        <v>15611.14</v>
      </c>
      <c r="G67" s="10">
        <f>ROUND(+'Aggregate Screens'!AC167-'Aggregate Screens'!M167,0)</f>
        <v>22244997</v>
      </c>
      <c r="H67" s="13">
        <f>ROUND(+'Aggregate Screens'!AN167,0)</f>
        <v>1377</v>
      </c>
      <c r="I67" s="11">
        <f t="shared" si="1"/>
        <v>16154.68</v>
      </c>
      <c r="K67" s="12">
        <f t="shared" si="2"/>
        <v>3.481744446593904E-2</v>
      </c>
    </row>
    <row r="68" spans="2:11" x14ac:dyDescent="0.2">
      <c r="B68">
        <f>+'Aggregate Screens'!A63</f>
        <v>155</v>
      </c>
      <c r="C68" t="str">
        <f>+'Aggregate Screens'!B63</f>
        <v>UW MEDICINE/VALLEY MEDICAL CENTER</v>
      </c>
      <c r="D68" s="10">
        <f>ROUND(+'Aggregate Screens'!AC63-'Aggregate Screens'!M63,0)</f>
        <v>213313770</v>
      </c>
      <c r="E68" s="13">
        <f>ROUND(+'Aggregate Screens'!AN63,0)</f>
        <v>17416</v>
      </c>
      <c r="F68" s="11">
        <f t="shared" si="0"/>
        <v>12248.15</v>
      </c>
      <c r="G68" s="10">
        <f>ROUND(+'Aggregate Screens'!AC168-'Aggregate Screens'!M168,0)</f>
        <v>434151232</v>
      </c>
      <c r="H68" s="13">
        <f>ROUND(+'Aggregate Screens'!AN168,0)</f>
        <v>37373</v>
      </c>
      <c r="I68" s="11">
        <f t="shared" si="1"/>
        <v>11616.71</v>
      </c>
      <c r="K68" s="12">
        <f t="shared" si="2"/>
        <v>-5.155390814122951E-2</v>
      </c>
    </row>
    <row r="69" spans="2:11" x14ac:dyDescent="0.2">
      <c r="B69">
        <f>+'Aggregate Screens'!A64</f>
        <v>156</v>
      </c>
      <c r="C69" t="str">
        <f>+'Aggregate Screens'!B64</f>
        <v>WHIDBEY GENERAL HOSPITAL</v>
      </c>
      <c r="D69" s="10">
        <f>ROUND(+'Aggregate Screens'!AC64-'Aggregate Screens'!M64,0)</f>
        <v>80130425</v>
      </c>
      <c r="E69" s="13">
        <f>ROUND(+'Aggregate Screens'!AN64,0)</f>
        <v>8294</v>
      </c>
      <c r="F69" s="11">
        <f t="shared" si="0"/>
        <v>9661.25</v>
      </c>
      <c r="G69" s="10">
        <f>ROUND(+'Aggregate Screens'!AC169-'Aggregate Screens'!M169,0)</f>
        <v>0</v>
      </c>
      <c r="H69" s="13">
        <f>ROUND(+'Aggregate Screens'!AN169,0)</f>
        <v>0</v>
      </c>
      <c r="I69" s="11" t="str">
        <f t="shared" si="1"/>
        <v/>
      </c>
      <c r="K69" s="12" t="str">
        <f t="shared" si="2"/>
        <v/>
      </c>
    </row>
    <row r="70" spans="2:11" x14ac:dyDescent="0.2">
      <c r="B70">
        <f>+'Aggregate Screens'!A65</f>
        <v>157</v>
      </c>
      <c r="C70" t="str">
        <f>+'Aggregate Screens'!B65</f>
        <v>ST LUKES REHABILIATION INSTITUTE</v>
      </c>
      <c r="D70" s="10">
        <f>ROUND(+'Aggregate Screens'!AC65-'Aggregate Screens'!M65,0)</f>
        <v>35215662</v>
      </c>
      <c r="E70" s="13">
        <f>ROUND(+'Aggregate Screens'!AN65,0)</f>
        <v>2559</v>
      </c>
      <c r="F70" s="11">
        <f t="shared" si="0"/>
        <v>13761.49</v>
      </c>
      <c r="G70" s="10">
        <f>ROUND(+'Aggregate Screens'!AC170-'Aggregate Screens'!M170,0)</f>
        <v>36284807</v>
      </c>
      <c r="H70" s="13">
        <f>ROUND(+'Aggregate Screens'!AN170,0)</f>
        <v>2467</v>
      </c>
      <c r="I70" s="11">
        <f t="shared" si="1"/>
        <v>14708.07</v>
      </c>
      <c r="K70" s="12">
        <f t="shared" si="2"/>
        <v>6.8784702819244092E-2</v>
      </c>
    </row>
    <row r="71" spans="2:11" x14ac:dyDescent="0.2">
      <c r="B71">
        <f>+'Aggregate Screens'!A66</f>
        <v>158</v>
      </c>
      <c r="C71" t="str">
        <f>+'Aggregate Screens'!B66</f>
        <v>CASCADE MEDICAL CENTER</v>
      </c>
      <c r="D71" s="10">
        <f>ROUND(+'Aggregate Screens'!AC66-'Aggregate Screens'!M66,0)</f>
        <v>13035558</v>
      </c>
      <c r="E71" s="13">
        <f>ROUND(+'Aggregate Screens'!AN66,0)</f>
        <v>472</v>
      </c>
      <c r="F71" s="11">
        <f t="shared" si="0"/>
        <v>27617.71</v>
      </c>
      <c r="G71" s="10">
        <f>ROUND(+'Aggregate Screens'!AC171-'Aggregate Screens'!M171,0)</f>
        <v>13328921</v>
      </c>
      <c r="H71" s="13">
        <f>ROUND(+'Aggregate Screens'!AN171,0)</f>
        <v>573</v>
      </c>
      <c r="I71" s="11">
        <f t="shared" si="1"/>
        <v>23261.64</v>
      </c>
      <c r="K71" s="12">
        <f t="shared" si="2"/>
        <v>-0.15772741476393226</v>
      </c>
    </row>
    <row r="72" spans="2:11" x14ac:dyDescent="0.2">
      <c r="B72">
        <f>+'Aggregate Screens'!A67</f>
        <v>159</v>
      </c>
      <c r="C72" t="str">
        <f>+'Aggregate Screens'!B67</f>
        <v>PROVIDENCE ST PETER HOSPITAL</v>
      </c>
      <c r="D72" s="10">
        <f>ROUND(+'Aggregate Screens'!AC67-'Aggregate Screens'!M67,0)</f>
        <v>357207266</v>
      </c>
      <c r="E72" s="13">
        <f>ROUND(+'Aggregate Screens'!AN67,0)</f>
        <v>36893</v>
      </c>
      <c r="F72" s="11">
        <f t="shared" si="0"/>
        <v>9682.25</v>
      </c>
      <c r="G72" s="10">
        <f>ROUND(+'Aggregate Screens'!AC172-'Aggregate Screens'!M172,0)</f>
        <v>344852715</v>
      </c>
      <c r="H72" s="13">
        <f>ROUND(+'Aggregate Screens'!AN172,0)</f>
        <v>33274</v>
      </c>
      <c r="I72" s="11">
        <f t="shared" si="1"/>
        <v>10364.030000000001</v>
      </c>
      <c r="K72" s="12">
        <f t="shared" si="2"/>
        <v>7.0415450954065539E-2</v>
      </c>
    </row>
    <row r="73" spans="2:11" x14ac:dyDescent="0.2">
      <c r="B73">
        <f>+'Aggregate Screens'!A68</f>
        <v>161</v>
      </c>
      <c r="C73" t="str">
        <f>+'Aggregate Screens'!B68</f>
        <v>KADLEC REGIONAL MEDICAL CENTER</v>
      </c>
      <c r="D73" s="10">
        <f>ROUND(+'Aggregate Screens'!AC68-'Aggregate Screens'!M68,0)</f>
        <v>281537865</v>
      </c>
      <c r="E73" s="13">
        <f>ROUND(+'Aggregate Screens'!AN68,0)</f>
        <v>31196</v>
      </c>
      <c r="F73" s="11">
        <f t="shared" si="0"/>
        <v>9024.81</v>
      </c>
      <c r="G73" s="10">
        <f>ROUND(+'Aggregate Screens'!AC173-'Aggregate Screens'!M173,0)</f>
        <v>357287873</v>
      </c>
      <c r="H73" s="13">
        <f>ROUND(+'Aggregate Screens'!AN173,0)</f>
        <v>35689</v>
      </c>
      <c r="I73" s="11">
        <f t="shared" si="1"/>
        <v>10011.15</v>
      </c>
      <c r="K73" s="12">
        <f t="shared" si="2"/>
        <v>0.10929205157781707</v>
      </c>
    </row>
    <row r="74" spans="2:11" x14ac:dyDescent="0.2">
      <c r="B74">
        <f>+'Aggregate Screens'!A69</f>
        <v>162</v>
      </c>
      <c r="C74" t="str">
        <f>+'Aggregate Screens'!B69</f>
        <v>PROVIDENCE SACRED HEART MEDICAL CENTER</v>
      </c>
      <c r="D74" s="10">
        <f>ROUND(+'Aggregate Screens'!AC69-'Aggregate Screens'!M69,0)</f>
        <v>634850490</v>
      </c>
      <c r="E74" s="13">
        <f>ROUND(+'Aggregate Screens'!AN69,0)</f>
        <v>63456</v>
      </c>
      <c r="F74" s="11">
        <f t="shared" si="0"/>
        <v>10004.58</v>
      </c>
      <c r="G74" s="10">
        <f>ROUND(+'Aggregate Screens'!AC174-'Aggregate Screens'!M174,0)</f>
        <v>651777340</v>
      </c>
      <c r="H74" s="13">
        <f>ROUND(+'Aggregate Screens'!AN174,0)</f>
        <v>61703</v>
      </c>
      <c r="I74" s="11">
        <f t="shared" si="1"/>
        <v>10563.14</v>
      </c>
      <c r="K74" s="12">
        <f t="shared" si="2"/>
        <v>5.5830429663214165E-2</v>
      </c>
    </row>
    <row r="75" spans="2:11" x14ac:dyDescent="0.2">
      <c r="B75">
        <f>+'Aggregate Screens'!A70</f>
        <v>164</v>
      </c>
      <c r="C75" t="str">
        <f>+'Aggregate Screens'!B70</f>
        <v>EVERGREENHEALTH MEDICAL CENTER</v>
      </c>
      <c r="D75" s="10">
        <f>ROUND(+'Aggregate Screens'!AC70-'Aggregate Screens'!M70,0)</f>
        <v>423238704</v>
      </c>
      <c r="E75" s="13">
        <f>ROUND(+'Aggregate Screens'!AN70,0)</f>
        <v>32912</v>
      </c>
      <c r="F75" s="11">
        <f t="shared" ref="F75:F107" si="3">IF(D75=0,"",IF(E75=0,"",ROUND(D75/E75,2)))</f>
        <v>12859.71</v>
      </c>
      <c r="G75" s="10">
        <f>ROUND(+'Aggregate Screens'!AC175-'Aggregate Screens'!M175,0)</f>
        <v>466979532</v>
      </c>
      <c r="H75" s="13">
        <f>ROUND(+'Aggregate Screens'!AN175,0)</f>
        <v>33213</v>
      </c>
      <c r="I75" s="11">
        <f t="shared" ref="I75:I107" si="4">IF(G75=0,"",IF(H75=0,"",ROUND(G75/H75,2)))</f>
        <v>14060.14</v>
      </c>
      <c r="K75" s="12">
        <f t="shared" ref="K75:K107" si="5">IF(D75=0,"",IF(E75=0,"",IF(G75=0,"",IF(H75=0,"",+I75/F75-1))))</f>
        <v>9.3348139265970964E-2</v>
      </c>
    </row>
    <row r="76" spans="2:11" x14ac:dyDescent="0.2">
      <c r="B76">
        <f>+'Aggregate Screens'!A71</f>
        <v>165</v>
      </c>
      <c r="C76" t="str">
        <f>+'Aggregate Screens'!B71</f>
        <v>LAKE CHELAN COMMUNITY HOSPITAL</v>
      </c>
      <c r="D76" s="10">
        <f>ROUND(+'Aggregate Screens'!AC71-'Aggregate Screens'!M71,0)</f>
        <v>20128295</v>
      </c>
      <c r="E76" s="13">
        <f>ROUND(+'Aggregate Screens'!AN71,0)</f>
        <v>1504</v>
      </c>
      <c r="F76" s="11">
        <f t="shared" si="3"/>
        <v>13383.17</v>
      </c>
      <c r="G76" s="10">
        <f>ROUND(+'Aggregate Screens'!AC176-'Aggregate Screens'!M176,0)</f>
        <v>20767095</v>
      </c>
      <c r="H76" s="13">
        <f>ROUND(+'Aggregate Screens'!AN176,0)</f>
        <v>1122</v>
      </c>
      <c r="I76" s="11">
        <f t="shared" si="4"/>
        <v>18509</v>
      </c>
      <c r="K76" s="12">
        <f t="shared" si="5"/>
        <v>0.38300567055488344</v>
      </c>
    </row>
    <row r="77" spans="2:11" x14ac:dyDescent="0.2">
      <c r="B77">
        <f>+'Aggregate Screens'!A72</f>
        <v>167</v>
      </c>
      <c r="C77" t="str">
        <f>+'Aggregate Screens'!B72</f>
        <v>FERRY COUNTY MEMORIAL HOSPITAL</v>
      </c>
      <c r="D77" s="10">
        <f>ROUND(+'Aggregate Screens'!AC72-'Aggregate Screens'!M72,0)</f>
        <v>0</v>
      </c>
      <c r="E77" s="13">
        <f>ROUND(+'Aggregate Screens'!AN72,0)</f>
        <v>0</v>
      </c>
      <c r="F77" s="11" t="str">
        <f t="shared" si="3"/>
        <v/>
      </c>
      <c r="G77" s="10">
        <f>ROUND(+'Aggregate Screens'!AC177-'Aggregate Screens'!M177,0)</f>
        <v>0</v>
      </c>
      <c r="H77" s="13">
        <f>ROUND(+'Aggregate Screens'!AN177,0)</f>
        <v>0</v>
      </c>
      <c r="I77" s="11" t="str">
        <f t="shared" si="4"/>
        <v/>
      </c>
      <c r="K77" s="12" t="str">
        <f t="shared" si="5"/>
        <v/>
      </c>
    </row>
    <row r="78" spans="2:11" x14ac:dyDescent="0.2">
      <c r="B78">
        <f>+'Aggregate Screens'!A73</f>
        <v>168</v>
      </c>
      <c r="C78" t="str">
        <f>+'Aggregate Screens'!B73</f>
        <v>CENTRAL WASHINGTON HOSPITAL</v>
      </c>
      <c r="D78" s="10">
        <f>ROUND(+'Aggregate Screens'!AC73-'Aggregate Screens'!M73,0)</f>
        <v>194431578</v>
      </c>
      <c r="E78" s="13">
        <f>ROUND(+'Aggregate Screens'!AN73,0)</f>
        <v>19877</v>
      </c>
      <c r="F78" s="11">
        <f t="shared" si="3"/>
        <v>9781.74</v>
      </c>
      <c r="G78" s="10">
        <f>ROUND(+'Aggregate Screens'!AC178-'Aggregate Screens'!M178,0)</f>
        <v>220314010</v>
      </c>
      <c r="H78" s="13">
        <f>ROUND(+'Aggregate Screens'!AN178,0)</f>
        <v>20242</v>
      </c>
      <c r="I78" s="11">
        <f t="shared" si="4"/>
        <v>10884</v>
      </c>
      <c r="K78" s="12">
        <f t="shared" si="5"/>
        <v>0.11268547313668131</v>
      </c>
    </row>
    <row r="79" spans="2:11" x14ac:dyDescent="0.2">
      <c r="B79">
        <f>+'Aggregate Screens'!A74</f>
        <v>170</v>
      </c>
      <c r="C79" t="str">
        <f>+'Aggregate Screens'!B74</f>
        <v>PEACEHEALTH SOUTHWEST MEDICAL CENTER</v>
      </c>
      <c r="D79" s="10">
        <f>ROUND(+'Aggregate Screens'!AC74-'Aggregate Screens'!M74,0)</f>
        <v>490356804</v>
      </c>
      <c r="E79" s="13">
        <f>ROUND(+'Aggregate Screens'!AN74,0)</f>
        <v>50767</v>
      </c>
      <c r="F79" s="11">
        <f t="shared" si="3"/>
        <v>9658.9699999999993</v>
      </c>
      <c r="G79" s="10">
        <f>ROUND(+'Aggregate Screens'!AC179-'Aggregate Screens'!M179,0)</f>
        <v>515883430</v>
      </c>
      <c r="H79" s="13">
        <f>ROUND(+'Aggregate Screens'!AN179,0)</f>
        <v>48533</v>
      </c>
      <c r="I79" s="11">
        <f t="shared" si="4"/>
        <v>10629.54</v>
      </c>
      <c r="K79" s="12">
        <f t="shared" si="5"/>
        <v>0.10048379899720183</v>
      </c>
    </row>
    <row r="80" spans="2:11" x14ac:dyDescent="0.2">
      <c r="B80">
        <f>+'Aggregate Screens'!A75</f>
        <v>172</v>
      </c>
      <c r="C80" t="str">
        <f>+'Aggregate Screens'!B75</f>
        <v>PULLMAN REGIONAL HOSPITAL</v>
      </c>
      <c r="D80" s="10">
        <f>ROUND(+'Aggregate Screens'!AC75-'Aggregate Screens'!M75,0)</f>
        <v>46160923</v>
      </c>
      <c r="E80" s="13">
        <f>ROUND(+'Aggregate Screens'!AN75,0)</f>
        <v>3623</v>
      </c>
      <c r="F80" s="11">
        <f t="shared" si="3"/>
        <v>12741.08</v>
      </c>
      <c r="G80" s="10">
        <f>ROUND(+'Aggregate Screens'!AC180-'Aggregate Screens'!M180,0)</f>
        <v>48298267</v>
      </c>
      <c r="H80" s="13">
        <f>ROUND(+'Aggregate Screens'!AN180,0)</f>
        <v>3914</v>
      </c>
      <c r="I80" s="11">
        <f t="shared" si="4"/>
        <v>12339.87</v>
      </c>
      <c r="K80" s="12">
        <f t="shared" si="5"/>
        <v>-3.1489481268463848E-2</v>
      </c>
    </row>
    <row r="81" spans="2:11" x14ac:dyDescent="0.2">
      <c r="B81">
        <f>+'Aggregate Screens'!A76</f>
        <v>173</v>
      </c>
      <c r="C81" t="str">
        <f>+'Aggregate Screens'!B76</f>
        <v>MORTON GENERAL HOSPITAL</v>
      </c>
      <c r="D81" s="10">
        <f>ROUND(+'Aggregate Screens'!AC76-'Aggregate Screens'!M76,0)</f>
        <v>21534259</v>
      </c>
      <c r="E81" s="13">
        <f>ROUND(+'Aggregate Screens'!AN76,0)</f>
        <v>1101</v>
      </c>
      <c r="F81" s="11">
        <f t="shared" si="3"/>
        <v>19558.82</v>
      </c>
      <c r="G81" s="10">
        <f>ROUND(+'Aggregate Screens'!AC181-'Aggregate Screens'!M181,0)</f>
        <v>23131166</v>
      </c>
      <c r="H81" s="13">
        <f>ROUND(+'Aggregate Screens'!AN181,0)</f>
        <v>1070</v>
      </c>
      <c r="I81" s="11">
        <f t="shared" si="4"/>
        <v>21617.91</v>
      </c>
      <c r="K81" s="12">
        <f t="shared" si="5"/>
        <v>0.10527680095220471</v>
      </c>
    </row>
    <row r="82" spans="2:11" x14ac:dyDescent="0.2">
      <c r="B82">
        <f>+'Aggregate Screens'!A77</f>
        <v>175</v>
      </c>
      <c r="C82" t="str">
        <f>+'Aggregate Screens'!B77</f>
        <v>MARY BRIDGE CHILDRENS HEALTH CENTER</v>
      </c>
      <c r="D82" s="10">
        <f>ROUND(+'Aggregate Screens'!AC77-'Aggregate Screens'!M77,0)</f>
        <v>150279080</v>
      </c>
      <c r="E82" s="13">
        <f>ROUND(+'Aggregate Screens'!AN77,0)</f>
        <v>9620</v>
      </c>
      <c r="F82" s="11">
        <f t="shared" si="3"/>
        <v>15621.53</v>
      </c>
      <c r="G82" s="10">
        <f>ROUND(+'Aggregate Screens'!AC182-'Aggregate Screens'!M182,0)</f>
        <v>152442003</v>
      </c>
      <c r="H82" s="13">
        <f>ROUND(+'Aggregate Screens'!AN182,0)</f>
        <v>10786</v>
      </c>
      <c r="I82" s="11">
        <f t="shared" si="4"/>
        <v>14133.32</v>
      </c>
      <c r="K82" s="12">
        <f t="shared" si="5"/>
        <v>-9.5266596805818726E-2</v>
      </c>
    </row>
    <row r="83" spans="2:11" x14ac:dyDescent="0.2">
      <c r="B83">
        <f>+'Aggregate Screens'!A78</f>
        <v>176</v>
      </c>
      <c r="C83" t="str">
        <f>+'Aggregate Screens'!B78</f>
        <v>TACOMA GENERAL/ALLENMORE HOSPITAL</v>
      </c>
      <c r="D83" s="10">
        <f>ROUND(+'Aggregate Screens'!AC78-'Aggregate Screens'!M78,0)</f>
        <v>588329279</v>
      </c>
      <c r="E83" s="13">
        <f>ROUND(+'Aggregate Screens'!AN78,0)</f>
        <v>48651</v>
      </c>
      <c r="F83" s="11">
        <f t="shared" si="3"/>
        <v>12092.85</v>
      </c>
      <c r="G83" s="10">
        <f>ROUND(+'Aggregate Screens'!AC183-'Aggregate Screens'!M183,0)</f>
        <v>600853454</v>
      </c>
      <c r="H83" s="13">
        <f>ROUND(+'Aggregate Screens'!AN183,0)</f>
        <v>41823</v>
      </c>
      <c r="I83" s="11">
        <f t="shared" si="4"/>
        <v>14366.58</v>
      </c>
      <c r="K83" s="12">
        <f t="shared" si="5"/>
        <v>0.18802267455562571</v>
      </c>
    </row>
    <row r="84" spans="2:11" x14ac:dyDescent="0.2">
      <c r="B84">
        <f>+'Aggregate Screens'!A79</f>
        <v>180</v>
      </c>
      <c r="C84" t="str">
        <f>+'Aggregate Screens'!B79</f>
        <v>VALLEY HOSPITAL</v>
      </c>
      <c r="D84" s="10">
        <f>ROUND(+'Aggregate Screens'!AC79-'Aggregate Screens'!M79,0)</f>
        <v>91107924</v>
      </c>
      <c r="E84" s="13">
        <f>ROUND(+'Aggregate Screens'!AN79,0)</f>
        <v>10946</v>
      </c>
      <c r="F84" s="11">
        <f t="shared" si="3"/>
        <v>8323.4</v>
      </c>
      <c r="G84" s="10">
        <f>ROUND(+'Aggregate Screens'!AC184-'Aggregate Screens'!M184,0)</f>
        <v>92505836</v>
      </c>
      <c r="H84" s="13">
        <f>ROUND(+'Aggregate Screens'!AN184,0)</f>
        <v>11479</v>
      </c>
      <c r="I84" s="11">
        <f t="shared" si="4"/>
        <v>8058.7</v>
      </c>
      <c r="K84" s="12">
        <f t="shared" si="5"/>
        <v>-3.1801907874186019E-2</v>
      </c>
    </row>
    <row r="85" spans="2:11" x14ac:dyDescent="0.2">
      <c r="B85">
        <f>+'Aggregate Screens'!A80</f>
        <v>183</v>
      </c>
      <c r="C85" t="str">
        <f>+'Aggregate Screens'!B80</f>
        <v>MULTICARE AUBURN MEDICAL CENTER</v>
      </c>
      <c r="D85" s="10">
        <f>ROUND(+'Aggregate Screens'!AC80-'Aggregate Screens'!M80,0)</f>
        <v>116005006</v>
      </c>
      <c r="E85" s="13">
        <f>ROUND(+'Aggregate Screens'!AN80,0)</f>
        <v>11784</v>
      </c>
      <c r="F85" s="11">
        <f t="shared" si="3"/>
        <v>9844.2800000000007</v>
      </c>
      <c r="G85" s="10">
        <f>ROUND(+'Aggregate Screens'!AC185-'Aggregate Screens'!M185,0)</f>
        <v>136824317</v>
      </c>
      <c r="H85" s="13">
        <f>ROUND(+'Aggregate Screens'!AN185,0)</f>
        <v>10417</v>
      </c>
      <c r="I85" s="11">
        <f t="shared" si="4"/>
        <v>13134.71</v>
      </c>
      <c r="K85" s="12">
        <f t="shared" si="5"/>
        <v>0.3342479084300729</v>
      </c>
    </row>
    <row r="86" spans="2:11" x14ac:dyDescent="0.2">
      <c r="B86">
        <f>+'Aggregate Screens'!A81</f>
        <v>186</v>
      </c>
      <c r="C86" t="str">
        <f>+'Aggregate Screens'!B81</f>
        <v>SUMMIT PACIFIC MEDICAL CENTER</v>
      </c>
      <c r="D86" s="10">
        <f>ROUND(+'Aggregate Screens'!AC81-'Aggregate Screens'!M81,0)</f>
        <v>10108779</v>
      </c>
      <c r="E86" s="13">
        <f>ROUND(+'Aggregate Screens'!AN81,0)</f>
        <v>1238</v>
      </c>
      <c r="F86" s="11">
        <f t="shared" si="3"/>
        <v>8165.41</v>
      </c>
      <c r="G86" s="10">
        <f>ROUND(+'Aggregate Screens'!AC186-'Aggregate Screens'!M186,0)</f>
        <v>16457058</v>
      </c>
      <c r="H86" s="13">
        <f>ROUND(+'Aggregate Screens'!AN186,0)</f>
        <v>1042</v>
      </c>
      <c r="I86" s="11">
        <f t="shared" si="4"/>
        <v>15793.72</v>
      </c>
      <c r="K86" s="12">
        <f t="shared" si="5"/>
        <v>0.93422253138544176</v>
      </c>
    </row>
    <row r="87" spans="2:11" x14ac:dyDescent="0.2">
      <c r="B87">
        <f>+'Aggregate Screens'!A82</f>
        <v>191</v>
      </c>
      <c r="C87" t="str">
        <f>+'Aggregate Screens'!B82</f>
        <v>PROVIDENCE CENTRALIA HOSPITAL</v>
      </c>
      <c r="D87" s="10">
        <f>ROUND(+'Aggregate Screens'!AC82-'Aggregate Screens'!M82,0)</f>
        <v>126168734</v>
      </c>
      <c r="E87" s="13">
        <f>ROUND(+'Aggregate Screens'!AN82,0)</f>
        <v>12024</v>
      </c>
      <c r="F87" s="11">
        <f t="shared" si="3"/>
        <v>10493.08</v>
      </c>
      <c r="G87" s="10">
        <f>ROUND(+'Aggregate Screens'!AC187-'Aggregate Screens'!M187,0)</f>
        <v>116834710</v>
      </c>
      <c r="H87" s="13">
        <f>ROUND(+'Aggregate Screens'!AN187,0)</f>
        <v>12339</v>
      </c>
      <c r="I87" s="11">
        <f t="shared" si="4"/>
        <v>9468.73</v>
      </c>
      <c r="K87" s="12">
        <f t="shared" si="5"/>
        <v>-9.7621480061145127E-2</v>
      </c>
    </row>
    <row r="88" spans="2:11" x14ac:dyDescent="0.2">
      <c r="B88">
        <f>+'Aggregate Screens'!A83</f>
        <v>193</v>
      </c>
      <c r="C88" t="str">
        <f>+'Aggregate Screens'!B83</f>
        <v>PROVIDENCE MOUNT CARMEL HOSPITAL</v>
      </c>
      <c r="D88" s="10">
        <f>ROUND(+'Aggregate Screens'!AC83-'Aggregate Screens'!M83,0)</f>
        <v>34837395</v>
      </c>
      <c r="E88" s="13">
        <f>ROUND(+'Aggregate Screens'!AN83,0)</f>
        <v>3409</v>
      </c>
      <c r="F88" s="11">
        <f t="shared" si="3"/>
        <v>10219.24</v>
      </c>
      <c r="G88" s="10">
        <f>ROUND(+'Aggregate Screens'!AC188-'Aggregate Screens'!M188,0)</f>
        <v>38216002</v>
      </c>
      <c r="H88" s="13">
        <f>ROUND(+'Aggregate Screens'!AN188,0)</f>
        <v>3543</v>
      </c>
      <c r="I88" s="11">
        <f t="shared" si="4"/>
        <v>10786.34</v>
      </c>
      <c r="K88" s="12">
        <f t="shared" si="5"/>
        <v>5.5493363498655413E-2</v>
      </c>
    </row>
    <row r="89" spans="2:11" x14ac:dyDescent="0.2">
      <c r="B89">
        <f>+'Aggregate Screens'!A84</f>
        <v>194</v>
      </c>
      <c r="C89" t="str">
        <f>+'Aggregate Screens'!B84</f>
        <v>PROVIDENCE ST JOSEPHS HOSPITAL</v>
      </c>
      <c r="D89" s="10">
        <f>ROUND(+'Aggregate Screens'!AC84-'Aggregate Screens'!M84,0)</f>
        <v>19643034</v>
      </c>
      <c r="E89" s="13">
        <f>ROUND(+'Aggregate Screens'!AN84,0)</f>
        <v>1183</v>
      </c>
      <c r="F89" s="11">
        <f t="shared" si="3"/>
        <v>16604.419999999998</v>
      </c>
      <c r="G89" s="10">
        <f>ROUND(+'Aggregate Screens'!AC189-'Aggregate Screens'!M189,0)</f>
        <v>19478014</v>
      </c>
      <c r="H89" s="13">
        <f>ROUND(+'Aggregate Screens'!AN189,0)</f>
        <v>1316</v>
      </c>
      <c r="I89" s="11">
        <f t="shared" si="4"/>
        <v>14800.92</v>
      </c>
      <c r="K89" s="12">
        <f t="shared" si="5"/>
        <v>-0.10861565775859672</v>
      </c>
    </row>
    <row r="90" spans="2:11" x14ac:dyDescent="0.2">
      <c r="B90">
        <f>+'Aggregate Screens'!A85</f>
        <v>195</v>
      </c>
      <c r="C90" t="str">
        <f>+'Aggregate Screens'!B85</f>
        <v>SNOQUALMIE VALLEY HOSPITAL</v>
      </c>
      <c r="D90" s="10">
        <f>ROUND(+'Aggregate Screens'!AC85-'Aggregate Screens'!M85,0)</f>
        <v>24743075</v>
      </c>
      <c r="E90" s="13">
        <f>ROUND(+'Aggregate Screens'!AN85,0)</f>
        <v>2523</v>
      </c>
      <c r="F90" s="11">
        <f t="shared" si="3"/>
        <v>9807.01</v>
      </c>
      <c r="G90" s="10">
        <f>ROUND(+'Aggregate Screens'!AC190-'Aggregate Screens'!M190,0)</f>
        <v>28006729</v>
      </c>
      <c r="H90" s="13">
        <f>ROUND(+'Aggregate Screens'!AN190,0)</f>
        <v>1874</v>
      </c>
      <c r="I90" s="11">
        <f t="shared" si="4"/>
        <v>14944.89</v>
      </c>
      <c r="K90" s="12">
        <f t="shared" si="5"/>
        <v>0.52389872142477678</v>
      </c>
    </row>
    <row r="91" spans="2:11" x14ac:dyDescent="0.2">
      <c r="B91">
        <f>+'Aggregate Screens'!A86</f>
        <v>197</v>
      </c>
      <c r="C91" t="str">
        <f>+'Aggregate Screens'!B86</f>
        <v>CAPITAL MEDICAL CENTER</v>
      </c>
      <c r="D91" s="10">
        <f>ROUND(+'Aggregate Screens'!AC86-'Aggregate Screens'!M86,0)</f>
        <v>81045352</v>
      </c>
      <c r="E91" s="13">
        <f>ROUND(+'Aggregate Screens'!AN86,0)</f>
        <v>10176</v>
      </c>
      <c r="F91" s="11">
        <f t="shared" si="3"/>
        <v>7964.36</v>
      </c>
      <c r="G91" s="10">
        <f>ROUND(+'Aggregate Screens'!AC191-'Aggregate Screens'!M191,0)</f>
        <v>85676229</v>
      </c>
      <c r="H91" s="13">
        <f>ROUND(+'Aggregate Screens'!AN191,0)</f>
        <v>10620</v>
      </c>
      <c r="I91" s="11">
        <f t="shared" si="4"/>
        <v>8067.44</v>
      </c>
      <c r="K91" s="12">
        <f t="shared" si="5"/>
        <v>1.2942659548287549E-2</v>
      </c>
    </row>
    <row r="92" spans="2:11" x14ac:dyDescent="0.2">
      <c r="B92">
        <f>+'Aggregate Screens'!A87</f>
        <v>198</v>
      </c>
      <c r="C92" t="str">
        <f>+'Aggregate Screens'!B87</f>
        <v>SUNNYSIDE COMMUNITY HOSPITAL</v>
      </c>
      <c r="D92" s="10">
        <f>ROUND(+'Aggregate Screens'!AC87-'Aggregate Screens'!M87,0)</f>
        <v>44284035</v>
      </c>
      <c r="E92" s="13">
        <f>ROUND(+'Aggregate Screens'!AN87,0)</f>
        <v>3877</v>
      </c>
      <c r="F92" s="11">
        <f t="shared" si="3"/>
        <v>11422.24</v>
      </c>
      <c r="G92" s="10">
        <f>ROUND(+'Aggregate Screens'!AC192-'Aggregate Screens'!M192,0)</f>
        <v>0</v>
      </c>
      <c r="H92" s="13">
        <f>ROUND(+'Aggregate Screens'!AN192,0)</f>
        <v>0</v>
      </c>
      <c r="I92" s="11" t="str">
        <f t="shared" si="4"/>
        <v/>
      </c>
      <c r="K92" s="12" t="str">
        <f t="shared" si="5"/>
        <v/>
      </c>
    </row>
    <row r="93" spans="2:11" x14ac:dyDescent="0.2">
      <c r="B93">
        <f>+'Aggregate Screens'!A88</f>
        <v>199</v>
      </c>
      <c r="C93" t="str">
        <f>+'Aggregate Screens'!B88</f>
        <v>TOPPENISH COMMUNITY HOSPITAL</v>
      </c>
      <c r="D93" s="10">
        <f>ROUND(+'Aggregate Screens'!AC88-'Aggregate Screens'!M88,0)</f>
        <v>20056775</v>
      </c>
      <c r="E93" s="13">
        <f>ROUND(+'Aggregate Screens'!AN88,0)</f>
        <v>2956</v>
      </c>
      <c r="F93" s="11">
        <f t="shared" si="3"/>
        <v>6785.11</v>
      </c>
      <c r="G93" s="10">
        <f>ROUND(+'Aggregate Screens'!AC193-'Aggregate Screens'!M193,0)</f>
        <v>19086568</v>
      </c>
      <c r="H93" s="13">
        <f>ROUND(+'Aggregate Screens'!AN193,0)</f>
        <v>2554</v>
      </c>
      <c r="I93" s="11">
        <f t="shared" si="4"/>
        <v>7473.21</v>
      </c>
      <c r="K93" s="12">
        <f t="shared" si="5"/>
        <v>0.10141324164236099</v>
      </c>
    </row>
    <row r="94" spans="2:11" x14ac:dyDescent="0.2">
      <c r="B94">
        <f>+'Aggregate Screens'!A89</f>
        <v>201</v>
      </c>
      <c r="C94" t="str">
        <f>+'Aggregate Screens'!B89</f>
        <v>ST FRANCIS COMMUNITY HOSPITAL</v>
      </c>
      <c r="D94" s="10">
        <f>ROUND(+'Aggregate Screens'!AC89-'Aggregate Screens'!M89,0)</f>
        <v>164430840</v>
      </c>
      <c r="E94" s="13">
        <f>ROUND(+'Aggregate Screens'!AN89,0)</f>
        <v>16708</v>
      </c>
      <c r="F94" s="11">
        <f t="shared" si="3"/>
        <v>9841.44</v>
      </c>
      <c r="G94" s="10">
        <f>ROUND(+'Aggregate Screens'!AC194-'Aggregate Screens'!M194,0)</f>
        <v>163227755</v>
      </c>
      <c r="H94" s="13">
        <f>ROUND(+'Aggregate Screens'!AN194,0)</f>
        <v>15975</v>
      </c>
      <c r="I94" s="11">
        <f t="shared" si="4"/>
        <v>10217.700000000001</v>
      </c>
      <c r="K94" s="12">
        <f t="shared" si="5"/>
        <v>3.8232209920499471E-2</v>
      </c>
    </row>
    <row r="95" spans="2:11" x14ac:dyDescent="0.2">
      <c r="B95">
        <f>+'Aggregate Screens'!A90</f>
        <v>202</v>
      </c>
      <c r="C95" t="str">
        <f>+'Aggregate Screens'!B90</f>
        <v>REGIONAL HOSPITAL</v>
      </c>
      <c r="D95" s="10">
        <f>ROUND(+'Aggregate Screens'!AC90-'Aggregate Screens'!M90,0)</f>
        <v>17023492</v>
      </c>
      <c r="E95" s="13">
        <f>ROUND(+'Aggregate Screens'!AN90,0)</f>
        <v>694</v>
      </c>
      <c r="F95" s="11">
        <f t="shared" si="3"/>
        <v>24529.53</v>
      </c>
      <c r="G95" s="10">
        <f>ROUND(+'Aggregate Screens'!AC195-'Aggregate Screens'!M195,0)</f>
        <v>18618112</v>
      </c>
      <c r="H95" s="13">
        <f>ROUND(+'Aggregate Screens'!AN195,0)</f>
        <v>707</v>
      </c>
      <c r="I95" s="11">
        <f t="shared" si="4"/>
        <v>26333.96</v>
      </c>
      <c r="K95" s="12">
        <f t="shared" si="5"/>
        <v>7.356153990720582E-2</v>
      </c>
    </row>
    <row r="96" spans="2:11" x14ac:dyDescent="0.2">
      <c r="B96">
        <f>+'Aggregate Screens'!A91</f>
        <v>204</v>
      </c>
      <c r="C96" t="str">
        <f>+'Aggregate Screens'!B91</f>
        <v>SEATTLE CANCER CARE ALLIANCE</v>
      </c>
      <c r="D96" s="10">
        <f>ROUND(+'Aggregate Screens'!AC91-'Aggregate Screens'!M91,0)</f>
        <v>300058704</v>
      </c>
      <c r="E96" s="13">
        <f>ROUND(+'Aggregate Screens'!AN91,0)</f>
        <v>14038</v>
      </c>
      <c r="F96" s="11">
        <f t="shared" si="3"/>
        <v>21374.75</v>
      </c>
      <c r="G96" s="10">
        <f>ROUND(+'Aggregate Screens'!AC196-'Aggregate Screens'!M196,0)</f>
        <v>337537531</v>
      </c>
      <c r="H96" s="13">
        <f>ROUND(+'Aggregate Screens'!AN196,0)</f>
        <v>13817</v>
      </c>
      <c r="I96" s="11">
        <f t="shared" si="4"/>
        <v>24429.15</v>
      </c>
      <c r="K96" s="12">
        <f t="shared" si="5"/>
        <v>0.14289757774944745</v>
      </c>
    </row>
    <row r="97" spans="2:11" x14ac:dyDescent="0.2">
      <c r="B97">
        <f>+'Aggregate Screens'!A92</f>
        <v>205</v>
      </c>
      <c r="C97" t="str">
        <f>+'Aggregate Screens'!B92</f>
        <v>WENATCHEE VALLEY HOSPITAL</v>
      </c>
      <c r="D97" s="10">
        <f>ROUND(+'Aggregate Screens'!AC92-'Aggregate Screens'!M92,0)</f>
        <v>0</v>
      </c>
      <c r="E97" s="13">
        <f>ROUND(+'Aggregate Screens'!AN92,0)</f>
        <v>0</v>
      </c>
      <c r="F97" s="11" t="str">
        <f t="shared" si="3"/>
        <v/>
      </c>
      <c r="G97" s="10">
        <f>ROUND(+'Aggregate Screens'!AC197-'Aggregate Screens'!M197,0)</f>
        <v>99534755</v>
      </c>
      <c r="H97" s="13">
        <f>ROUND(+'Aggregate Screens'!AN197,0)</f>
        <v>12549</v>
      </c>
      <c r="I97" s="11">
        <f t="shared" si="4"/>
        <v>7931.69</v>
      </c>
      <c r="K97" s="12" t="str">
        <f t="shared" si="5"/>
        <v/>
      </c>
    </row>
    <row r="98" spans="2:11" x14ac:dyDescent="0.2">
      <c r="B98">
        <f>+'Aggregate Screens'!A93</f>
        <v>206</v>
      </c>
      <c r="C98" t="str">
        <f>+'Aggregate Screens'!B93</f>
        <v>PEACEHEALTH UNITED GENERAL MEDICAL CENTER</v>
      </c>
      <c r="D98" s="10">
        <f>ROUND(+'Aggregate Screens'!AC93-'Aggregate Screens'!M93,0)</f>
        <v>42559041</v>
      </c>
      <c r="E98" s="13">
        <f>ROUND(+'Aggregate Screens'!AN93,0)</f>
        <v>3520</v>
      </c>
      <c r="F98" s="11">
        <f t="shared" si="3"/>
        <v>12090.64</v>
      </c>
      <c r="G98" s="10">
        <f>ROUND(+'Aggregate Screens'!AC198-'Aggregate Screens'!M198,0)</f>
        <v>43634907</v>
      </c>
      <c r="H98" s="13">
        <f>ROUND(+'Aggregate Screens'!AN198,0)</f>
        <v>3615</v>
      </c>
      <c r="I98" s="11">
        <f t="shared" si="4"/>
        <v>12070.51</v>
      </c>
      <c r="K98" s="12">
        <f t="shared" si="5"/>
        <v>-1.6649242719988244E-3</v>
      </c>
    </row>
    <row r="99" spans="2:11" x14ac:dyDescent="0.2">
      <c r="B99">
        <f>+'Aggregate Screens'!A94</f>
        <v>207</v>
      </c>
      <c r="C99" t="str">
        <f>+'Aggregate Screens'!B94</f>
        <v>SKAGIT VALLEY HOSPITAL</v>
      </c>
      <c r="D99" s="10">
        <f>ROUND(+'Aggregate Screens'!AC94-'Aggregate Screens'!M94,0)</f>
        <v>221319286</v>
      </c>
      <c r="E99" s="13">
        <f>ROUND(+'Aggregate Screens'!AN94,0)</f>
        <v>21062</v>
      </c>
      <c r="F99" s="11">
        <f t="shared" si="3"/>
        <v>10507.99</v>
      </c>
      <c r="G99" s="10">
        <f>ROUND(+'Aggregate Screens'!AC199-'Aggregate Screens'!M199,0)</f>
        <v>233499773</v>
      </c>
      <c r="H99" s="13">
        <f>ROUND(+'Aggregate Screens'!AN199,0)</f>
        <v>20806</v>
      </c>
      <c r="I99" s="11">
        <f t="shared" si="4"/>
        <v>11222.71</v>
      </c>
      <c r="K99" s="12">
        <f t="shared" si="5"/>
        <v>6.8016813872110671E-2</v>
      </c>
    </row>
    <row r="100" spans="2:11" x14ac:dyDescent="0.2">
      <c r="B100">
        <f>+'Aggregate Screens'!A95</f>
        <v>208</v>
      </c>
      <c r="C100" t="str">
        <f>+'Aggregate Screens'!B95</f>
        <v>LEGACY SALMON CREEK HOSPITAL</v>
      </c>
      <c r="D100" s="10">
        <f>ROUND(+'Aggregate Screens'!AC95-'Aggregate Screens'!M95,0)</f>
        <v>183907235</v>
      </c>
      <c r="E100" s="13">
        <f>ROUND(+'Aggregate Screens'!AN95,0)</f>
        <v>18153</v>
      </c>
      <c r="F100" s="11">
        <f t="shared" si="3"/>
        <v>10130.959999999999</v>
      </c>
      <c r="G100" s="10">
        <f>ROUND(+'Aggregate Screens'!AC200-'Aggregate Screens'!M200,0)</f>
        <v>192466560</v>
      </c>
      <c r="H100" s="13">
        <f>ROUND(+'Aggregate Screens'!AN200,0)</f>
        <v>18334</v>
      </c>
      <c r="I100" s="11">
        <f t="shared" si="4"/>
        <v>10497.79</v>
      </c>
      <c r="K100" s="12">
        <f t="shared" si="5"/>
        <v>3.6208809431682809E-2</v>
      </c>
    </row>
    <row r="101" spans="2:11" x14ac:dyDescent="0.2">
      <c r="B101">
        <f>+'Aggregate Screens'!A96</f>
        <v>209</v>
      </c>
      <c r="C101" t="str">
        <f>+'Aggregate Screens'!B96</f>
        <v>ST ANTHONY HOSPITAL</v>
      </c>
      <c r="D101" s="10">
        <f>ROUND(+'Aggregate Screens'!AC96-'Aggregate Screens'!M96,0)</f>
        <v>94451584</v>
      </c>
      <c r="E101" s="13">
        <f>ROUND(+'Aggregate Screens'!AN96,0)</f>
        <v>9478</v>
      </c>
      <c r="F101" s="11">
        <f t="shared" si="3"/>
        <v>9965.35</v>
      </c>
      <c r="G101" s="10">
        <f>ROUND(+'Aggregate Screens'!AC201-'Aggregate Screens'!M201,0)</f>
        <v>99212477</v>
      </c>
      <c r="H101" s="13">
        <f>ROUND(+'Aggregate Screens'!AN201,0)</f>
        <v>9231</v>
      </c>
      <c r="I101" s="11">
        <f t="shared" si="4"/>
        <v>10747.75</v>
      </c>
      <c r="K101" s="12">
        <f t="shared" si="5"/>
        <v>7.8512044233268297E-2</v>
      </c>
    </row>
    <row r="102" spans="2:11" x14ac:dyDescent="0.2">
      <c r="B102">
        <f>+'Aggregate Screens'!A97</f>
        <v>210</v>
      </c>
      <c r="C102" t="str">
        <f>+'Aggregate Screens'!B97</f>
        <v>SWEDISH MEDICAL CENTER - ISSAQUAH CAMPUS</v>
      </c>
      <c r="D102" s="10">
        <f>ROUND(+'Aggregate Screens'!AC97-'Aggregate Screens'!M97,0)</f>
        <v>130849015</v>
      </c>
      <c r="E102" s="13">
        <f>ROUND(+'Aggregate Screens'!AN97,0)</f>
        <v>10561</v>
      </c>
      <c r="F102" s="11">
        <f t="shared" si="3"/>
        <v>12389.83</v>
      </c>
      <c r="G102" s="10">
        <f>ROUND(+'Aggregate Screens'!AC202-'Aggregate Screens'!M202,0)</f>
        <v>140731537</v>
      </c>
      <c r="H102" s="13">
        <f>ROUND(+'Aggregate Screens'!AN202,0)</f>
        <v>12277</v>
      </c>
      <c r="I102" s="11">
        <f t="shared" si="4"/>
        <v>11463.02</v>
      </c>
      <c r="K102" s="12">
        <f t="shared" si="5"/>
        <v>-7.4804093357213053E-2</v>
      </c>
    </row>
    <row r="103" spans="2:11" x14ac:dyDescent="0.2">
      <c r="B103">
        <f>+'Aggregate Screens'!A98</f>
        <v>211</v>
      </c>
      <c r="C103" t="str">
        <f>+'Aggregate Screens'!B98</f>
        <v>PEACEHEALTH PEACE ISLAND MEDICAL CENTER</v>
      </c>
      <c r="D103" s="10">
        <f>ROUND(+'Aggregate Screens'!AC98-'Aggregate Screens'!M98,0)</f>
        <v>0</v>
      </c>
      <c r="E103" s="13">
        <f>ROUND(+'Aggregate Screens'!AN98,0)</f>
        <v>0</v>
      </c>
      <c r="F103" s="11" t="str">
        <f t="shared" si="3"/>
        <v/>
      </c>
      <c r="G103" s="10">
        <f>ROUND(+'Aggregate Screens'!AC203-'Aggregate Screens'!M203,0)</f>
        <v>6141474</v>
      </c>
      <c r="H103" s="13">
        <f>ROUND(+'Aggregate Screens'!AN203,0)</f>
        <v>433</v>
      </c>
      <c r="I103" s="11">
        <f t="shared" si="4"/>
        <v>14183.54</v>
      </c>
      <c r="K103" s="12" t="str">
        <f t="shared" si="5"/>
        <v/>
      </c>
    </row>
    <row r="104" spans="2:11" x14ac:dyDescent="0.2">
      <c r="B104">
        <f>+'Aggregate Screens'!A99</f>
        <v>904</v>
      </c>
      <c r="C104" t="str">
        <f>+'Aggregate Screens'!B99</f>
        <v>BHC FAIRFAX HOSPITAL</v>
      </c>
      <c r="D104" s="10">
        <f>ROUND(+'Aggregate Screens'!AC99-'Aggregate Screens'!M99,0)</f>
        <v>26380022</v>
      </c>
      <c r="E104" s="13">
        <f>ROUND(+'Aggregate Screens'!AN99,0)</f>
        <v>2399</v>
      </c>
      <c r="F104" s="11">
        <f t="shared" si="3"/>
        <v>10996.26</v>
      </c>
      <c r="G104" s="10">
        <f>ROUND(+'Aggregate Screens'!AC204-'Aggregate Screens'!M204,0)</f>
        <v>27288808</v>
      </c>
      <c r="H104" s="13">
        <f>ROUND(+'Aggregate Screens'!AN204,0)</f>
        <v>2354</v>
      </c>
      <c r="I104" s="11">
        <f t="shared" si="4"/>
        <v>11592.53</v>
      </c>
      <c r="K104" s="12">
        <f t="shared" si="5"/>
        <v>5.4224800068386925E-2</v>
      </c>
    </row>
    <row r="105" spans="2:11" x14ac:dyDescent="0.2">
      <c r="B105">
        <f>+'Aggregate Screens'!A100</f>
        <v>915</v>
      </c>
      <c r="C105" t="str">
        <f>+'Aggregate Screens'!B100</f>
        <v>LOURDES COUNSELING CENTER</v>
      </c>
      <c r="D105" s="10">
        <f>ROUND(+'Aggregate Screens'!AC100-'Aggregate Screens'!M100,0)</f>
        <v>14796312</v>
      </c>
      <c r="E105" s="13">
        <f>ROUND(+'Aggregate Screens'!AN100,0)</f>
        <v>846</v>
      </c>
      <c r="F105" s="11">
        <f t="shared" si="3"/>
        <v>17489.73</v>
      </c>
      <c r="G105" s="10">
        <f>ROUND(+'Aggregate Screens'!AC205-'Aggregate Screens'!M205,0)</f>
        <v>14252826</v>
      </c>
      <c r="H105" s="13">
        <f>ROUND(+'Aggregate Screens'!AN205,0)</f>
        <v>744</v>
      </c>
      <c r="I105" s="11">
        <f t="shared" si="4"/>
        <v>19157.02</v>
      </c>
      <c r="K105" s="12">
        <f t="shared" si="5"/>
        <v>9.5329659177128656E-2</v>
      </c>
    </row>
    <row r="106" spans="2:11" x14ac:dyDescent="0.2">
      <c r="B106">
        <f>+'Aggregate Screens'!A101</f>
        <v>919</v>
      </c>
      <c r="C106" t="str">
        <f>+'Aggregate Screens'!B101</f>
        <v>NAVOS</v>
      </c>
      <c r="D106" s="10">
        <f>ROUND(+'Aggregate Screens'!AC101-'Aggregate Screens'!M101,0)</f>
        <v>7891471</v>
      </c>
      <c r="E106" s="13">
        <f>ROUND(+'Aggregate Screens'!AN101,0)</f>
        <v>962</v>
      </c>
      <c r="F106" s="11">
        <f t="shared" si="3"/>
        <v>8203.19</v>
      </c>
      <c r="G106" s="10">
        <f>ROUND(+'Aggregate Screens'!AC206-'Aggregate Screens'!M206,0)</f>
        <v>7957462</v>
      </c>
      <c r="H106" s="13">
        <f>ROUND(+'Aggregate Screens'!AN206,0)</f>
        <v>1090</v>
      </c>
      <c r="I106" s="11">
        <f t="shared" si="4"/>
        <v>7300.42</v>
      </c>
      <c r="K106" s="12">
        <f t="shared" si="5"/>
        <v>-0.11005108988088785</v>
      </c>
    </row>
    <row r="107" spans="2:11" x14ac:dyDescent="0.2">
      <c r="B107">
        <f>+'Aggregate Screens'!A102</f>
        <v>921</v>
      </c>
      <c r="C107" t="str">
        <f>+'Aggregate Screens'!B102</f>
        <v>Cascade Behavioral Health</v>
      </c>
      <c r="D107" s="10">
        <f>ROUND(+'Aggregate Screens'!AC102-'Aggregate Screens'!M102,0)</f>
        <v>0</v>
      </c>
      <c r="E107" s="13">
        <f>ROUND(+'Aggregate Screens'!AN102,0)</f>
        <v>0</v>
      </c>
      <c r="F107" s="11" t="str">
        <f t="shared" si="3"/>
        <v/>
      </c>
      <c r="G107" s="10">
        <f>ROUND(+'Aggregate Screens'!AC207-'Aggregate Screens'!M207,0)</f>
        <v>911482</v>
      </c>
      <c r="H107" s="13">
        <f>ROUND(+'Aggregate Screens'!AN207,0)</f>
        <v>93</v>
      </c>
      <c r="I107" s="11">
        <f t="shared" si="4"/>
        <v>9800.8799999999992</v>
      </c>
      <c r="K107" s="12" t="str">
        <f t="shared" si="5"/>
        <v/>
      </c>
    </row>
    <row r="108" spans="2:11" x14ac:dyDescent="0.2">
      <c r="D108" s="10"/>
      <c r="E108" s="13"/>
      <c r="F108" s="11"/>
      <c r="G108" s="10"/>
      <c r="H108" s="13"/>
      <c r="I108" s="11"/>
    </row>
  </sheetData>
  <phoneticPr fontId="0" type="noConversion"/>
  <printOptions horizontalCentered="1" verticalCentered="1" gridLines="1"/>
  <pageMargins left="0" right="0" top="0" bottom="0" header="0" footer="0"/>
  <pageSetup paperSize="5" scale="7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7"/>
  <sheetViews>
    <sheetView topLeftCell="A62" zoomScale="75" workbookViewId="0">
      <selection activeCell="A108" sqref="A108:XFD108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1.88671875" customWidth="1"/>
    <col min="5" max="5" width="8.88671875" customWidth="1"/>
    <col min="6" max="6" width="8.88671875" bestFit="1" customWidth="1"/>
    <col min="7" max="7" width="11.88671875" customWidth="1"/>
    <col min="8" max="8" width="8.88671875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9" t="s">
        <v>12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4"/>
      <c r="F2" s="2"/>
      <c r="K2" s="5" t="s">
        <v>71</v>
      </c>
    </row>
    <row r="3" spans="1:11" x14ac:dyDescent="0.2">
      <c r="A3" s="4"/>
      <c r="D3" s="3"/>
      <c r="F3" s="2"/>
      <c r="K3">
        <v>9</v>
      </c>
    </row>
    <row r="4" spans="1:11" x14ac:dyDescent="0.2">
      <c r="A4" s="7" t="s">
        <v>11</v>
      </c>
      <c r="B4" s="6"/>
      <c r="C4" s="6"/>
      <c r="D4" s="6"/>
      <c r="E4" s="7"/>
      <c r="F4" s="6"/>
      <c r="G4" s="6"/>
      <c r="H4" s="6"/>
      <c r="I4" s="6"/>
    </row>
    <row r="5" spans="1:11" x14ac:dyDescent="0.2">
      <c r="A5" s="7" t="s">
        <v>57</v>
      </c>
      <c r="B5" s="6"/>
      <c r="C5" s="6"/>
      <c r="D5" s="6"/>
      <c r="E5" s="7"/>
      <c r="F5" s="6"/>
      <c r="G5" s="6"/>
      <c r="H5" s="6"/>
      <c r="I5" s="6"/>
    </row>
    <row r="7" spans="1:11" x14ac:dyDescent="0.2">
      <c r="E7" s="77">
        <f>ROUND(+'Aggregate Screens'!C5,0)</f>
        <v>2012</v>
      </c>
      <c r="F7" s="5">
        <f>+E7</f>
        <v>2012</v>
      </c>
      <c r="G7" s="5"/>
      <c r="H7" s="2">
        <f>+F7+1</f>
        <v>2013</v>
      </c>
      <c r="I7" s="5">
        <f>+H7</f>
        <v>2013</v>
      </c>
    </row>
    <row r="8" spans="1:11" x14ac:dyDescent="0.2">
      <c r="A8" s="5"/>
      <c r="B8" s="5"/>
      <c r="C8" s="5"/>
      <c r="D8" s="2" t="s">
        <v>9</v>
      </c>
      <c r="F8" s="14" t="s">
        <v>182</v>
      </c>
      <c r="G8" s="2" t="s">
        <v>9</v>
      </c>
      <c r="I8" s="14" t="s">
        <v>182</v>
      </c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10</v>
      </c>
      <c r="E9" s="2" t="s">
        <v>13</v>
      </c>
      <c r="F9" s="2" t="s">
        <v>13</v>
      </c>
      <c r="G9" s="2" t="s">
        <v>10</v>
      </c>
      <c r="H9" s="2" t="s">
        <v>13</v>
      </c>
      <c r="I9" s="2" t="s">
        <v>13</v>
      </c>
      <c r="K9" s="5" t="s">
        <v>181</v>
      </c>
    </row>
    <row r="10" spans="1:11" x14ac:dyDescent="0.2">
      <c r="B10">
        <f>+'Aggregate Screens'!A5</f>
        <v>1</v>
      </c>
      <c r="C10" t="str">
        <f>+'Aggregate Screens'!B5</f>
        <v>SWEDISH MEDICAL CENTER - FIRST HILL</v>
      </c>
      <c r="D10" s="10">
        <f>ROUND(+'Aggregate Screens'!AC5-'Aggregate Screens'!M5,0)</f>
        <v>797182137</v>
      </c>
      <c r="E10" s="13">
        <f>ROUND(+'Aggregate Screens'!AO5,0)</f>
        <v>242121</v>
      </c>
      <c r="F10" s="11">
        <f>IF(D10=0,"",IF(E10=0,"",ROUND(D10/E10,2)))</f>
        <v>3292.49</v>
      </c>
      <c r="G10" s="10">
        <f>ROUND(+'Aggregate Screens'!AC110-'Aggregate Screens'!M110,0)</f>
        <v>843126223</v>
      </c>
      <c r="H10" s="13">
        <f>ROUND(+'Aggregate Screens'!AO110,0)</f>
        <v>224498</v>
      </c>
      <c r="I10" s="11">
        <f>IF(G10=0,"",IF(H10=0,"",ROUND(G10/H10,2)))</f>
        <v>3755.61</v>
      </c>
      <c r="K10" s="12">
        <f>IF(D10=0,"",IF(E10=0,"",IF(G10=0,"",IF(H10=0,"",+I10/F10-1))))</f>
        <v>0.14065950086408785</v>
      </c>
    </row>
    <row r="11" spans="1:11" x14ac:dyDescent="0.2">
      <c r="B11">
        <f>+'Aggregate Screens'!A6</f>
        <v>3</v>
      </c>
      <c r="C11" t="str">
        <f>+'Aggregate Screens'!B6</f>
        <v>SWEDISH MEDICAL CENTER - CHERRY HILL</v>
      </c>
      <c r="D11" s="10">
        <f>ROUND(+'Aggregate Screens'!AC6-'Aggregate Screens'!M6,0)</f>
        <v>302019800</v>
      </c>
      <c r="E11" s="13">
        <f>ROUND(+'Aggregate Screens'!AO6,0)</f>
        <v>53347</v>
      </c>
      <c r="F11" s="11">
        <f t="shared" ref="F11:F74" si="0">IF(D11=0,"",IF(E11=0,"",ROUND(D11/E11,2)))</f>
        <v>5661.42</v>
      </c>
      <c r="G11" s="10">
        <f>ROUND(+'Aggregate Screens'!AC111-'Aggregate Screens'!M111,0)</f>
        <v>331783144</v>
      </c>
      <c r="H11" s="13">
        <f>ROUND(+'Aggregate Screens'!AO111,0)</f>
        <v>74566</v>
      </c>
      <c r="I11" s="11">
        <f t="shared" ref="I11:I74" si="1">IF(G11=0,"",IF(H11=0,"",ROUND(G11/H11,2)))</f>
        <v>4449.5200000000004</v>
      </c>
      <c r="K11" s="12">
        <f t="shared" ref="K11:K74" si="2">IF(D11=0,"",IF(E11=0,"",IF(G11=0,"",IF(H11=0,"",+I11/F11-1))))</f>
        <v>-0.21406290294661046</v>
      </c>
    </row>
    <row r="12" spans="1:11" x14ac:dyDescent="0.2">
      <c r="B12">
        <f>+'Aggregate Screens'!A7</f>
        <v>8</v>
      </c>
      <c r="C12" t="str">
        <f>+'Aggregate Screens'!B7</f>
        <v>KLICKITAT VALLEY HEALTH</v>
      </c>
      <c r="D12" s="10">
        <f>ROUND(+'Aggregate Screens'!AC7-'Aggregate Screens'!M7,0)</f>
        <v>18252412</v>
      </c>
      <c r="E12" s="13">
        <f>ROUND(+'Aggregate Screens'!AO7,0)</f>
        <v>7894</v>
      </c>
      <c r="F12" s="11">
        <f t="shared" si="0"/>
        <v>2312.19</v>
      </c>
      <c r="G12" s="10">
        <f>ROUND(+'Aggregate Screens'!AC112-'Aggregate Screens'!M112,0)</f>
        <v>18666000</v>
      </c>
      <c r="H12" s="13">
        <f>ROUND(+'Aggregate Screens'!AO112,0)</f>
        <v>5056</v>
      </c>
      <c r="I12" s="11">
        <f t="shared" si="1"/>
        <v>3691.85</v>
      </c>
      <c r="K12" s="12">
        <f t="shared" si="2"/>
        <v>0.59668971840549423</v>
      </c>
    </row>
    <row r="13" spans="1:11" x14ac:dyDescent="0.2">
      <c r="B13">
        <f>+'Aggregate Screens'!A8</f>
        <v>10</v>
      </c>
      <c r="C13" t="str">
        <f>+'Aggregate Screens'!B8</f>
        <v>VIRGINIA MASON MEDICAL CENTER</v>
      </c>
      <c r="D13" s="10">
        <f>ROUND(+'Aggregate Screens'!AC8-'Aggregate Screens'!M8,0)</f>
        <v>867215946</v>
      </c>
      <c r="E13" s="13">
        <f>ROUND(+'Aggregate Screens'!AO8,0)</f>
        <v>225373</v>
      </c>
      <c r="F13" s="11">
        <f t="shared" si="0"/>
        <v>3847.91</v>
      </c>
      <c r="G13" s="10">
        <f>ROUND(+'Aggregate Screens'!AC113-'Aggregate Screens'!M113,0)</f>
        <v>891637427</v>
      </c>
      <c r="H13" s="13">
        <f>ROUND(+'Aggregate Screens'!AO113,0)</f>
        <v>215923</v>
      </c>
      <c r="I13" s="11">
        <f t="shared" si="1"/>
        <v>4129.42</v>
      </c>
      <c r="K13" s="12">
        <f t="shared" si="2"/>
        <v>7.3159195511329544E-2</v>
      </c>
    </row>
    <row r="14" spans="1:11" x14ac:dyDescent="0.2">
      <c r="B14">
        <f>+'Aggregate Screens'!A9</f>
        <v>14</v>
      </c>
      <c r="C14" t="str">
        <f>+'Aggregate Screens'!B9</f>
        <v>SEATTLE CHILDRENS HOSPITAL</v>
      </c>
      <c r="D14" s="10">
        <f>ROUND(+'Aggregate Screens'!AC9-'Aggregate Screens'!M9,0)</f>
        <v>684944068</v>
      </c>
      <c r="E14" s="13">
        <f>ROUND(+'Aggregate Screens'!AO9,0)</f>
        <v>116328</v>
      </c>
      <c r="F14" s="11">
        <f t="shared" si="0"/>
        <v>5888.04</v>
      </c>
      <c r="G14" s="10">
        <f>ROUND(+'Aggregate Screens'!AC114-'Aggregate Screens'!M114,0)</f>
        <v>753487378</v>
      </c>
      <c r="H14" s="13">
        <f>ROUND(+'Aggregate Screens'!AO114,0)</f>
        <v>119327</v>
      </c>
      <c r="I14" s="11">
        <f t="shared" si="1"/>
        <v>6314.48</v>
      </c>
      <c r="K14" s="12">
        <f t="shared" si="2"/>
        <v>7.2424779722963795E-2</v>
      </c>
    </row>
    <row r="15" spans="1:11" x14ac:dyDescent="0.2">
      <c r="B15">
        <f>+'Aggregate Screens'!A10</f>
        <v>20</v>
      </c>
      <c r="C15" t="str">
        <f>+'Aggregate Screens'!B10</f>
        <v>GROUP HEALTH CENTRAL HOSPITAL</v>
      </c>
      <c r="D15" s="10">
        <f>ROUND(+'Aggregate Screens'!AC10-'Aggregate Screens'!M10,0)</f>
        <v>32374632</v>
      </c>
      <c r="E15" s="13">
        <f>ROUND(+'Aggregate Screens'!AO10,0)</f>
        <v>5148</v>
      </c>
      <c r="F15" s="11">
        <f t="shared" si="0"/>
        <v>6288.78</v>
      </c>
      <c r="G15" s="10">
        <f>ROUND(+'Aggregate Screens'!AC115-'Aggregate Screens'!M115,0)</f>
        <v>32560638</v>
      </c>
      <c r="H15" s="13">
        <f>ROUND(+'Aggregate Screens'!AO115,0)</f>
        <v>5055</v>
      </c>
      <c r="I15" s="11">
        <f t="shared" si="1"/>
        <v>6441.27</v>
      </c>
      <c r="K15" s="12">
        <f t="shared" si="2"/>
        <v>2.4247946342534021E-2</v>
      </c>
    </row>
    <row r="16" spans="1:11" x14ac:dyDescent="0.2">
      <c r="B16">
        <f>+'Aggregate Screens'!A11</f>
        <v>21</v>
      </c>
      <c r="C16" t="str">
        <f>+'Aggregate Screens'!B11</f>
        <v>NEWPORT HOSPITAL AND HEALTH SERVICES</v>
      </c>
      <c r="D16" s="10">
        <f>ROUND(+'Aggregate Screens'!AC11-'Aggregate Screens'!M11,0)</f>
        <v>23100773</v>
      </c>
      <c r="E16" s="13">
        <f>ROUND(+'Aggregate Screens'!AO11,0)</f>
        <v>7972</v>
      </c>
      <c r="F16" s="11">
        <f t="shared" si="0"/>
        <v>2897.74</v>
      </c>
      <c r="G16" s="10">
        <f>ROUND(+'Aggregate Screens'!AC116-'Aggregate Screens'!M116,0)</f>
        <v>23451311</v>
      </c>
      <c r="H16" s="13">
        <f>ROUND(+'Aggregate Screens'!AO116,0)</f>
        <v>8318</v>
      </c>
      <c r="I16" s="11">
        <f t="shared" si="1"/>
        <v>2819.34</v>
      </c>
      <c r="K16" s="12">
        <f t="shared" si="2"/>
        <v>-2.7055567442213491E-2</v>
      </c>
    </row>
    <row r="17" spans="2:11" x14ac:dyDescent="0.2">
      <c r="B17">
        <f>+'Aggregate Screens'!A12</f>
        <v>22</v>
      </c>
      <c r="C17" t="str">
        <f>+'Aggregate Screens'!B12</f>
        <v>LOURDES MEDICAL CENTER</v>
      </c>
      <c r="D17" s="10">
        <f>ROUND(+'Aggregate Screens'!AC12-'Aggregate Screens'!M12,0)</f>
        <v>85621814</v>
      </c>
      <c r="E17" s="13">
        <f>ROUND(+'Aggregate Screens'!AO12,0)</f>
        <v>15766</v>
      </c>
      <c r="F17" s="11">
        <f t="shared" si="0"/>
        <v>5430.79</v>
      </c>
      <c r="G17" s="10">
        <f>ROUND(+'Aggregate Screens'!AC117-'Aggregate Screens'!M117,0)</f>
        <v>87339782</v>
      </c>
      <c r="H17" s="13">
        <f>ROUND(+'Aggregate Screens'!AO117,0)</f>
        <v>16806</v>
      </c>
      <c r="I17" s="11">
        <f t="shared" si="1"/>
        <v>5196.9399999999996</v>
      </c>
      <c r="K17" s="12">
        <f t="shared" si="2"/>
        <v>-4.3060033623100957E-2</v>
      </c>
    </row>
    <row r="18" spans="2:11" x14ac:dyDescent="0.2">
      <c r="B18">
        <f>+'Aggregate Screens'!A13</f>
        <v>23</v>
      </c>
      <c r="C18" t="str">
        <f>+'Aggregate Screens'!B13</f>
        <v>THREE RIVERS HOSPITAL</v>
      </c>
      <c r="D18" s="10">
        <f>ROUND(+'Aggregate Screens'!AC13-'Aggregate Screens'!M13,0)</f>
        <v>12131624</v>
      </c>
      <c r="E18" s="13">
        <f>ROUND(+'Aggregate Screens'!AO13,0)</f>
        <v>2951</v>
      </c>
      <c r="F18" s="11">
        <f t="shared" si="0"/>
        <v>4111.0200000000004</v>
      </c>
      <c r="G18" s="10">
        <f>ROUND(+'Aggregate Screens'!AC118-'Aggregate Screens'!M118,0)</f>
        <v>11828835</v>
      </c>
      <c r="H18" s="13">
        <f>ROUND(+'Aggregate Screens'!AO118,0)</f>
        <v>2342</v>
      </c>
      <c r="I18" s="11">
        <f t="shared" si="1"/>
        <v>5050.74</v>
      </c>
      <c r="K18" s="12">
        <f t="shared" si="2"/>
        <v>0.22858560649181947</v>
      </c>
    </row>
    <row r="19" spans="2:11" x14ac:dyDescent="0.2">
      <c r="B19">
        <f>+'Aggregate Screens'!A14</f>
        <v>26</v>
      </c>
      <c r="C19" t="str">
        <f>+'Aggregate Screens'!B14</f>
        <v>PEACEHEALTH ST JOHN MEDICAL CENTER</v>
      </c>
      <c r="D19" s="10">
        <f>ROUND(+'Aggregate Screens'!AC14-'Aggregate Screens'!M14,0)</f>
        <v>235624301</v>
      </c>
      <c r="E19" s="13">
        <f>ROUND(+'Aggregate Screens'!AO14,0)</f>
        <v>95349</v>
      </c>
      <c r="F19" s="11">
        <f t="shared" si="0"/>
        <v>2471.1799999999998</v>
      </c>
      <c r="G19" s="10">
        <f>ROUND(+'Aggregate Screens'!AC119-'Aggregate Screens'!M119,0)</f>
        <v>233596055</v>
      </c>
      <c r="H19" s="13">
        <f>ROUND(+'Aggregate Screens'!AO119,0)</f>
        <v>90050</v>
      </c>
      <c r="I19" s="11">
        <f t="shared" si="1"/>
        <v>2594.0700000000002</v>
      </c>
      <c r="K19" s="12">
        <f t="shared" si="2"/>
        <v>4.9729279129808512E-2</v>
      </c>
    </row>
    <row r="20" spans="2:11" x14ac:dyDescent="0.2">
      <c r="B20">
        <f>+'Aggregate Screens'!A15</f>
        <v>29</v>
      </c>
      <c r="C20" t="str">
        <f>+'Aggregate Screens'!B15</f>
        <v>HARBORVIEW MEDICAL CENTER</v>
      </c>
      <c r="D20" s="10">
        <f>ROUND(+'Aggregate Screens'!AC15-'Aggregate Screens'!M15,0)</f>
        <v>684279000</v>
      </c>
      <c r="E20" s="13">
        <f>ROUND(+'Aggregate Screens'!AO15,0)</f>
        <v>198126</v>
      </c>
      <c r="F20" s="11">
        <f t="shared" si="0"/>
        <v>3453.76</v>
      </c>
      <c r="G20" s="10">
        <f>ROUND(+'Aggregate Screens'!AC120-'Aggregate Screens'!M120,0)</f>
        <v>733000000</v>
      </c>
      <c r="H20" s="13">
        <f>ROUND(+'Aggregate Screens'!AO120,0)</f>
        <v>201940</v>
      </c>
      <c r="I20" s="11">
        <f t="shared" si="1"/>
        <v>3629.79</v>
      </c>
      <c r="K20" s="12">
        <f t="shared" si="2"/>
        <v>5.0967641063652369E-2</v>
      </c>
    </row>
    <row r="21" spans="2:11" x14ac:dyDescent="0.2">
      <c r="B21">
        <f>+'Aggregate Screens'!A16</f>
        <v>32</v>
      </c>
      <c r="C21" t="str">
        <f>+'Aggregate Screens'!B16</f>
        <v>ST JOSEPH MEDICAL CENTER</v>
      </c>
      <c r="D21" s="10">
        <f>ROUND(+'Aggregate Screens'!AC16-'Aggregate Screens'!M16,0)</f>
        <v>491416958</v>
      </c>
      <c r="E21" s="13">
        <f>ROUND(+'Aggregate Screens'!AO16,0)</f>
        <v>172780</v>
      </c>
      <c r="F21" s="11">
        <f t="shared" si="0"/>
        <v>2844.18</v>
      </c>
      <c r="G21" s="10">
        <f>ROUND(+'Aggregate Screens'!AC121-'Aggregate Screens'!M121,0)</f>
        <v>508109339</v>
      </c>
      <c r="H21" s="13">
        <f>ROUND(+'Aggregate Screens'!AO121,0)</f>
        <v>179166</v>
      </c>
      <c r="I21" s="11">
        <f t="shared" si="1"/>
        <v>2835.97</v>
      </c>
      <c r="K21" s="12">
        <f t="shared" si="2"/>
        <v>-2.886596488267279E-3</v>
      </c>
    </row>
    <row r="22" spans="2:11" x14ac:dyDescent="0.2">
      <c r="B22">
        <f>+'Aggregate Screens'!A17</f>
        <v>35</v>
      </c>
      <c r="C22" t="str">
        <f>+'Aggregate Screens'!B17</f>
        <v>ST ELIZABETH HOSPITAL</v>
      </c>
      <c r="D22" s="10">
        <f>ROUND(+'Aggregate Screens'!AC17-'Aggregate Screens'!M17,0)</f>
        <v>41357774</v>
      </c>
      <c r="E22" s="13">
        <f>ROUND(+'Aggregate Screens'!AO17,0)</f>
        <v>13923</v>
      </c>
      <c r="F22" s="11">
        <f t="shared" si="0"/>
        <v>2970.46</v>
      </c>
      <c r="G22" s="10">
        <f>ROUND(+'Aggregate Screens'!AC122-'Aggregate Screens'!M122,0)</f>
        <v>43014705</v>
      </c>
      <c r="H22" s="13">
        <f>ROUND(+'Aggregate Screens'!AO122,0)</f>
        <v>13416</v>
      </c>
      <c r="I22" s="11">
        <f t="shared" si="1"/>
        <v>3206.22</v>
      </c>
      <c r="K22" s="12">
        <f t="shared" si="2"/>
        <v>7.9368178665930378E-2</v>
      </c>
    </row>
    <row r="23" spans="2:11" x14ac:dyDescent="0.2">
      <c r="B23">
        <f>+'Aggregate Screens'!A18</f>
        <v>37</v>
      </c>
      <c r="C23" t="str">
        <f>+'Aggregate Screens'!B18</f>
        <v>DEACONESS HOSPITAL</v>
      </c>
      <c r="D23" s="10">
        <f>ROUND(+'Aggregate Screens'!AC18-'Aggregate Screens'!M18,0)</f>
        <v>256101927</v>
      </c>
      <c r="E23" s="13">
        <f>ROUND(+'Aggregate Screens'!AO18,0)</f>
        <v>97281</v>
      </c>
      <c r="F23" s="11">
        <f t="shared" si="0"/>
        <v>2632.6</v>
      </c>
      <c r="G23" s="10">
        <f>ROUND(+'Aggregate Screens'!AC123-'Aggregate Screens'!M123,0)</f>
        <v>248294475</v>
      </c>
      <c r="H23" s="13">
        <f>ROUND(+'Aggregate Screens'!AO123,0)</f>
        <v>92318</v>
      </c>
      <c r="I23" s="11">
        <f t="shared" si="1"/>
        <v>2689.56</v>
      </c>
      <c r="K23" s="12">
        <f t="shared" si="2"/>
        <v>2.1636405074831E-2</v>
      </c>
    </row>
    <row r="24" spans="2:11" x14ac:dyDescent="0.2">
      <c r="B24">
        <f>+'Aggregate Screens'!A19</f>
        <v>38</v>
      </c>
      <c r="C24" t="str">
        <f>+'Aggregate Screens'!B19</f>
        <v>OLYMPIC MEDICAL CENTER</v>
      </c>
      <c r="D24" s="10">
        <f>ROUND(+'Aggregate Screens'!AC19-'Aggregate Screens'!M19,0)</f>
        <v>131568844</v>
      </c>
      <c r="E24" s="13">
        <f>ROUND(+'Aggregate Screens'!AO19,0)</f>
        <v>45696</v>
      </c>
      <c r="F24" s="11">
        <f t="shared" si="0"/>
        <v>2879.22</v>
      </c>
      <c r="G24" s="10">
        <f>ROUND(+'Aggregate Screens'!AC124-'Aggregate Screens'!M124,0)</f>
        <v>137784902</v>
      </c>
      <c r="H24" s="13">
        <f>ROUND(+'Aggregate Screens'!AO124,0)</f>
        <v>47785</v>
      </c>
      <c r="I24" s="11">
        <f t="shared" si="1"/>
        <v>2883.43</v>
      </c>
      <c r="K24" s="12">
        <f t="shared" si="2"/>
        <v>1.4622015684804257E-3</v>
      </c>
    </row>
    <row r="25" spans="2:11" x14ac:dyDescent="0.2">
      <c r="B25">
        <f>+'Aggregate Screens'!A20</f>
        <v>39</v>
      </c>
      <c r="C25" t="str">
        <f>+'Aggregate Screens'!B20</f>
        <v>TRIOS HEALTH</v>
      </c>
      <c r="D25" s="10">
        <f>ROUND(+'Aggregate Screens'!AC20-'Aggregate Screens'!M20,0)</f>
        <v>140024478</v>
      </c>
      <c r="E25" s="13">
        <f>ROUND(+'Aggregate Screens'!AO20,0)</f>
        <v>50334</v>
      </c>
      <c r="F25" s="11">
        <f t="shared" si="0"/>
        <v>2781.91</v>
      </c>
      <c r="G25" s="10">
        <f>ROUND(+'Aggregate Screens'!AC125-'Aggregate Screens'!M125,0)</f>
        <v>143627395</v>
      </c>
      <c r="H25" s="13">
        <f>ROUND(+'Aggregate Screens'!AO125,0)</f>
        <v>50037</v>
      </c>
      <c r="I25" s="11">
        <f t="shared" si="1"/>
        <v>2870.42</v>
      </c>
      <c r="K25" s="12">
        <f t="shared" si="2"/>
        <v>3.181627011657473E-2</v>
      </c>
    </row>
    <row r="26" spans="2:11" x14ac:dyDescent="0.2">
      <c r="B26">
        <f>+'Aggregate Screens'!A21</f>
        <v>43</v>
      </c>
      <c r="C26" t="str">
        <f>+'Aggregate Screens'!B21</f>
        <v>WALLA WALLA GENERAL HOSPITAL</v>
      </c>
      <c r="D26" s="10">
        <f>ROUND(+'Aggregate Screens'!AC21-'Aggregate Screens'!M21,0)</f>
        <v>0</v>
      </c>
      <c r="E26" s="13">
        <f>ROUND(+'Aggregate Screens'!AO21,0)</f>
        <v>0</v>
      </c>
      <c r="F26" s="11" t="str">
        <f t="shared" si="0"/>
        <v/>
      </c>
      <c r="G26" s="10">
        <f>ROUND(+'Aggregate Screens'!AC126-'Aggregate Screens'!M126,0)</f>
        <v>0</v>
      </c>
      <c r="H26" s="13">
        <f>ROUND(+'Aggregate Screens'!AO126,0)</f>
        <v>0</v>
      </c>
      <c r="I26" s="11" t="str">
        <f t="shared" si="1"/>
        <v/>
      </c>
      <c r="K26" s="12" t="str">
        <f t="shared" si="2"/>
        <v/>
      </c>
    </row>
    <row r="27" spans="2:11" x14ac:dyDescent="0.2">
      <c r="B27">
        <f>+'Aggregate Screens'!A22</f>
        <v>45</v>
      </c>
      <c r="C27" t="str">
        <f>+'Aggregate Screens'!B22</f>
        <v>COLUMBIA BASIN HOSPITAL</v>
      </c>
      <c r="D27" s="10">
        <f>ROUND(+'Aggregate Screens'!AC22-'Aggregate Screens'!M22,0)</f>
        <v>13556761</v>
      </c>
      <c r="E27" s="13">
        <f>ROUND(+'Aggregate Screens'!AO22,0)</f>
        <v>2922</v>
      </c>
      <c r="F27" s="11">
        <f t="shared" si="0"/>
        <v>4639.55</v>
      </c>
      <c r="G27" s="10">
        <f>ROUND(+'Aggregate Screens'!AC127-'Aggregate Screens'!M127,0)</f>
        <v>13605040</v>
      </c>
      <c r="H27" s="13">
        <f>ROUND(+'Aggregate Screens'!AO127,0)</f>
        <v>3260</v>
      </c>
      <c r="I27" s="11">
        <f t="shared" si="1"/>
        <v>4173.33</v>
      </c>
      <c r="K27" s="12">
        <f t="shared" si="2"/>
        <v>-0.10048819389811514</v>
      </c>
    </row>
    <row r="28" spans="2:11" x14ac:dyDescent="0.2">
      <c r="B28">
        <f>+'Aggregate Screens'!A23</f>
        <v>46</v>
      </c>
      <c r="C28" t="str">
        <f>+'Aggregate Screens'!B23</f>
        <v>PMH MEDICAL CENTER</v>
      </c>
      <c r="D28" s="10">
        <f>ROUND(+'Aggregate Screens'!AC23-'Aggregate Screens'!M23,0)</f>
        <v>28737113</v>
      </c>
      <c r="E28" s="13">
        <f>ROUND(+'Aggregate Screens'!AO23,0)</f>
        <v>7613</v>
      </c>
      <c r="F28" s="11">
        <f t="shared" si="0"/>
        <v>3774.74</v>
      </c>
      <c r="G28" s="10">
        <f>ROUND(+'Aggregate Screens'!AC128-'Aggregate Screens'!M128,0)</f>
        <v>31274453</v>
      </c>
      <c r="H28" s="13">
        <f>ROUND(+'Aggregate Screens'!AO128,0)</f>
        <v>9875</v>
      </c>
      <c r="I28" s="11">
        <f t="shared" si="1"/>
        <v>3167.03</v>
      </c>
      <c r="K28" s="12">
        <f t="shared" si="2"/>
        <v>-0.16099386977646135</v>
      </c>
    </row>
    <row r="29" spans="2:11" x14ac:dyDescent="0.2">
      <c r="B29">
        <f>+'Aggregate Screens'!A24</f>
        <v>50</v>
      </c>
      <c r="C29" t="str">
        <f>+'Aggregate Screens'!B24</f>
        <v>PROVIDENCE ST MARY MEDICAL CENTER</v>
      </c>
      <c r="D29" s="10">
        <f>ROUND(+'Aggregate Screens'!AC24-'Aggregate Screens'!M24,0)</f>
        <v>117674691</v>
      </c>
      <c r="E29" s="13">
        <f>ROUND(+'Aggregate Screens'!AO24,0)</f>
        <v>34201</v>
      </c>
      <c r="F29" s="11">
        <f t="shared" si="0"/>
        <v>3440.68</v>
      </c>
      <c r="G29" s="10">
        <f>ROUND(+'Aggregate Screens'!AC129-'Aggregate Screens'!M129,0)</f>
        <v>111810806</v>
      </c>
      <c r="H29" s="13">
        <f>ROUND(+'Aggregate Screens'!AO129,0)</f>
        <v>33701</v>
      </c>
      <c r="I29" s="11">
        <f t="shared" si="1"/>
        <v>3317.73</v>
      </c>
      <c r="K29" s="12">
        <f t="shared" si="2"/>
        <v>-3.5734215329527808E-2</v>
      </c>
    </row>
    <row r="30" spans="2:11" x14ac:dyDescent="0.2">
      <c r="B30">
        <f>+'Aggregate Screens'!A25</f>
        <v>54</v>
      </c>
      <c r="C30" t="str">
        <f>+'Aggregate Screens'!B25</f>
        <v>FORKS COMMUNITY HOSPITAL</v>
      </c>
      <c r="D30" s="10">
        <f>ROUND(+'Aggregate Screens'!AC25-'Aggregate Screens'!M25,0)</f>
        <v>0</v>
      </c>
      <c r="E30" s="13">
        <f>ROUND(+'Aggregate Screens'!AO25,0)</f>
        <v>0</v>
      </c>
      <c r="F30" s="11" t="str">
        <f t="shared" si="0"/>
        <v/>
      </c>
      <c r="G30" s="10">
        <f>ROUND(+'Aggregate Screens'!AC130-'Aggregate Screens'!M130,0)</f>
        <v>0</v>
      </c>
      <c r="H30" s="13">
        <f>ROUND(+'Aggregate Screens'!AO130,0)</f>
        <v>0</v>
      </c>
      <c r="I30" s="11" t="str">
        <f t="shared" si="1"/>
        <v/>
      </c>
      <c r="K30" s="12" t="str">
        <f t="shared" si="2"/>
        <v/>
      </c>
    </row>
    <row r="31" spans="2:11" x14ac:dyDescent="0.2">
      <c r="B31">
        <f>+'Aggregate Screens'!A26</f>
        <v>56</v>
      </c>
      <c r="C31" t="str">
        <f>+'Aggregate Screens'!B26</f>
        <v>WILLAPA HARBOR HOSPITAL</v>
      </c>
      <c r="D31" s="10">
        <f>ROUND(+'Aggregate Screens'!AC26-'Aggregate Screens'!M26,0)</f>
        <v>14985584</v>
      </c>
      <c r="E31" s="13">
        <f>ROUND(+'Aggregate Screens'!AO26,0)</f>
        <v>6783</v>
      </c>
      <c r="F31" s="11">
        <f t="shared" si="0"/>
        <v>2209.29</v>
      </c>
      <c r="G31" s="10">
        <f>ROUND(+'Aggregate Screens'!AC131-'Aggregate Screens'!M131,0)</f>
        <v>15290159</v>
      </c>
      <c r="H31" s="13">
        <f>ROUND(+'Aggregate Screens'!AO131,0)</f>
        <v>5430</v>
      </c>
      <c r="I31" s="11">
        <f t="shared" si="1"/>
        <v>2815.87</v>
      </c>
      <c r="K31" s="12">
        <f t="shared" si="2"/>
        <v>0.274558794906961</v>
      </c>
    </row>
    <row r="32" spans="2:11" x14ac:dyDescent="0.2">
      <c r="B32">
        <f>+'Aggregate Screens'!A27</f>
        <v>58</v>
      </c>
      <c r="C32" t="str">
        <f>+'Aggregate Screens'!B27</f>
        <v>YAKIMA VALLEY MEMORIAL HOSPITAL</v>
      </c>
      <c r="D32" s="10">
        <f>ROUND(+'Aggregate Screens'!AC27-'Aggregate Screens'!M27,0)</f>
        <v>338496596</v>
      </c>
      <c r="E32" s="13">
        <f>ROUND(+'Aggregate Screens'!AO27,0)</f>
        <v>136354</v>
      </c>
      <c r="F32" s="11">
        <f t="shared" si="0"/>
        <v>2482.48</v>
      </c>
      <c r="G32" s="10">
        <f>ROUND(+'Aggregate Screens'!AC132-'Aggregate Screens'!M132,0)</f>
        <v>342474442</v>
      </c>
      <c r="H32" s="13">
        <f>ROUND(+'Aggregate Screens'!AO132,0)</f>
        <v>135145</v>
      </c>
      <c r="I32" s="11">
        <f t="shared" si="1"/>
        <v>2534.13</v>
      </c>
      <c r="K32" s="12">
        <f t="shared" si="2"/>
        <v>2.0805807096129669E-2</v>
      </c>
    </row>
    <row r="33" spans="2:11" x14ac:dyDescent="0.2">
      <c r="B33">
        <f>+'Aggregate Screens'!A28</f>
        <v>63</v>
      </c>
      <c r="C33" t="str">
        <f>+'Aggregate Screens'!B28</f>
        <v>GRAYS HARBOR COMMUNITY HOSPITAL</v>
      </c>
      <c r="D33" s="10">
        <f>ROUND(+'Aggregate Screens'!AC28-'Aggregate Screens'!M28,0)</f>
        <v>102355570</v>
      </c>
      <c r="E33" s="13">
        <f>ROUND(+'Aggregate Screens'!AO28,0)</f>
        <v>37129</v>
      </c>
      <c r="F33" s="11">
        <f t="shared" si="0"/>
        <v>2756.76</v>
      </c>
      <c r="G33" s="10">
        <f>ROUND(+'Aggregate Screens'!AC133-'Aggregate Screens'!M133,0)</f>
        <v>97997102</v>
      </c>
      <c r="H33" s="13">
        <f>ROUND(+'Aggregate Screens'!AO133,0)</f>
        <v>35780</v>
      </c>
      <c r="I33" s="11">
        <f t="shared" si="1"/>
        <v>2738.88</v>
      </c>
      <c r="K33" s="12">
        <f t="shared" si="2"/>
        <v>-6.4858747225003954E-3</v>
      </c>
    </row>
    <row r="34" spans="2:11" x14ac:dyDescent="0.2">
      <c r="B34">
        <f>+'Aggregate Screens'!A29</f>
        <v>78</v>
      </c>
      <c r="C34" t="str">
        <f>+'Aggregate Screens'!B29</f>
        <v>SAMARITAN HEALTHCARE</v>
      </c>
      <c r="D34" s="10">
        <f>ROUND(+'Aggregate Screens'!AC29-'Aggregate Screens'!M29,0)</f>
        <v>55817767</v>
      </c>
      <c r="E34" s="13">
        <f>ROUND(+'Aggregate Screens'!AO29,0)</f>
        <v>17160</v>
      </c>
      <c r="F34" s="11">
        <f t="shared" si="0"/>
        <v>3252.78</v>
      </c>
      <c r="G34" s="10">
        <f>ROUND(+'Aggregate Screens'!AC134-'Aggregate Screens'!M134,0)</f>
        <v>59647355</v>
      </c>
      <c r="H34" s="13">
        <f>ROUND(+'Aggregate Screens'!AO134,0)</f>
        <v>18473</v>
      </c>
      <c r="I34" s="11">
        <f t="shared" si="1"/>
        <v>3228.89</v>
      </c>
      <c r="K34" s="12">
        <f t="shared" si="2"/>
        <v>-7.3444868696931342E-3</v>
      </c>
    </row>
    <row r="35" spans="2:11" x14ac:dyDescent="0.2">
      <c r="B35">
        <f>+'Aggregate Screens'!A30</f>
        <v>79</v>
      </c>
      <c r="C35" t="str">
        <f>+'Aggregate Screens'!B30</f>
        <v>OCEAN BEACH HOSPITAL</v>
      </c>
      <c r="D35" s="10">
        <f>ROUND(+'Aggregate Screens'!AC30-'Aggregate Screens'!M30,0)</f>
        <v>0</v>
      </c>
      <c r="E35" s="13">
        <f>ROUND(+'Aggregate Screens'!AO30,0)</f>
        <v>0</v>
      </c>
      <c r="F35" s="11" t="str">
        <f t="shared" si="0"/>
        <v/>
      </c>
      <c r="G35" s="10">
        <f>ROUND(+'Aggregate Screens'!AC135-'Aggregate Screens'!M135,0)</f>
        <v>20116155</v>
      </c>
      <c r="H35" s="13">
        <f>ROUND(+'Aggregate Screens'!AO135,0)</f>
        <v>5332</v>
      </c>
      <c r="I35" s="11">
        <f t="shared" si="1"/>
        <v>3772.72</v>
      </c>
      <c r="K35" s="12" t="str">
        <f t="shared" si="2"/>
        <v/>
      </c>
    </row>
    <row r="36" spans="2:11" x14ac:dyDescent="0.2">
      <c r="B36">
        <f>+'Aggregate Screens'!A31</f>
        <v>80</v>
      </c>
      <c r="C36" t="str">
        <f>+'Aggregate Screens'!B31</f>
        <v>ODESSA MEMORIAL HEALTHCARE CENTER</v>
      </c>
      <c r="D36" s="10">
        <f>ROUND(+'Aggregate Screens'!AC31-'Aggregate Screens'!M31,0)</f>
        <v>6527423</v>
      </c>
      <c r="E36" s="13">
        <f>ROUND(+'Aggregate Screens'!AO31,0)</f>
        <v>230</v>
      </c>
      <c r="F36" s="11">
        <f t="shared" si="0"/>
        <v>28380.1</v>
      </c>
      <c r="G36" s="10">
        <f>ROUND(+'Aggregate Screens'!AC136-'Aggregate Screens'!M136,0)</f>
        <v>6806060</v>
      </c>
      <c r="H36" s="13">
        <f>ROUND(+'Aggregate Screens'!AO136,0)</f>
        <v>245</v>
      </c>
      <c r="I36" s="11">
        <f t="shared" si="1"/>
        <v>27779.84</v>
      </c>
      <c r="K36" s="12">
        <f t="shared" si="2"/>
        <v>-2.1150735902974227E-2</v>
      </c>
    </row>
    <row r="37" spans="2:11" x14ac:dyDescent="0.2">
      <c r="B37">
        <f>+'Aggregate Screens'!A32</f>
        <v>81</v>
      </c>
      <c r="C37" t="str">
        <f>+'Aggregate Screens'!B32</f>
        <v>MULTICARE GOOD SAMARITAN</v>
      </c>
      <c r="D37" s="10">
        <f>ROUND(+'Aggregate Screens'!AC32-'Aggregate Screens'!M32,0)</f>
        <v>351440899</v>
      </c>
      <c r="E37" s="13">
        <f>ROUND(+'Aggregate Screens'!AO32,0)</f>
        <v>113593</v>
      </c>
      <c r="F37" s="11">
        <f t="shared" si="0"/>
        <v>3093.86</v>
      </c>
      <c r="G37" s="10">
        <f>ROUND(+'Aggregate Screens'!AC137-'Aggregate Screens'!M137,0)</f>
        <v>370444987</v>
      </c>
      <c r="H37" s="13">
        <f>ROUND(+'Aggregate Screens'!AO137,0)</f>
        <v>126011</v>
      </c>
      <c r="I37" s="11">
        <f t="shared" si="1"/>
        <v>2939.78</v>
      </c>
      <c r="K37" s="12">
        <f t="shared" si="2"/>
        <v>-4.9801865630636155E-2</v>
      </c>
    </row>
    <row r="38" spans="2:11" x14ac:dyDescent="0.2">
      <c r="B38">
        <f>+'Aggregate Screens'!A33</f>
        <v>82</v>
      </c>
      <c r="C38" t="str">
        <f>+'Aggregate Screens'!B33</f>
        <v>GARFIELD COUNTY MEMORIAL HOSPITAL</v>
      </c>
      <c r="D38" s="10">
        <f>ROUND(+'Aggregate Screens'!AC33-'Aggregate Screens'!M33,0)</f>
        <v>5623785</v>
      </c>
      <c r="E38" s="13">
        <f>ROUND(+'Aggregate Screens'!AO33,0)</f>
        <v>508</v>
      </c>
      <c r="F38" s="11">
        <f t="shared" si="0"/>
        <v>11070.44</v>
      </c>
      <c r="G38" s="10">
        <f>ROUND(+'Aggregate Screens'!AC138-'Aggregate Screens'!M138,0)</f>
        <v>6060351</v>
      </c>
      <c r="H38" s="13">
        <f>ROUND(+'Aggregate Screens'!AO138,0)</f>
        <v>537</v>
      </c>
      <c r="I38" s="11">
        <f t="shared" si="1"/>
        <v>11285.57</v>
      </c>
      <c r="K38" s="12">
        <f t="shared" si="2"/>
        <v>1.9432831938025918E-2</v>
      </c>
    </row>
    <row r="39" spans="2:11" x14ac:dyDescent="0.2">
      <c r="B39">
        <f>+'Aggregate Screens'!A34</f>
        <v>84</v>
      </c>
      <c r="C39" t="str">
        <f>+'Aggregate Screens'!B34</f>
        <v>PROVIDENCE REGIONAL MEDICAL CENTER EVERETT</v>
      </c>
      <c r="D39" s="10">
        <f>ROUND(+'Aggregate Screens'!AC34-'Aggregate Screens'!M34,0)</f>
        <v>516022361</v>
      </c>
      <c r="E39" s="13">
        <f>ROUND(+'Aggregate Screens'!AO34,0)</f>
        <v>187639</v>
      </c>
      <c r="F39" s="11">
        <f t="shared" si="0"/>
        <v>2750.08</v>
      </c>
      <c r="G39" s="10">
        <f>ROUND(+'Aggregate Screens'!AC139-'Aggregate Screens'!M139,0)</f>
        <v>530469595</v>
      </c>
      <c r="H39" s="13">
        <f>ROUND(+'Aggregate Screens'!AO139,0)</f>
        <v>184700</v>
      </c>
      <c r="I39" s="11">
        <f t="shared" si="1"/>
        <v>2872.06</v>
      </c>
      <c r="K39" s="12">
        <f t="shared" si="2"/>
        <v>4.4355073306958426E-2</v>
      </c>
    </row>
    <row r="40" spans="2:11" x14ac:dyDescent="0.2">
      <c r="B40">
        <f>+'Aggregate Screens'!A35</f>
        <v>85</v>
      </c>
      <c r="C40" t="str">
        <f>+'Aggregate Screens'!B35</f>
        <v>JEFFERSON HEALTHCARE</v>
      </c>
      <c r="D40" s="10">
        <f>ROUND(+'Aggregate Screens'!AC35-'Aggregate Screens'!M35,0)</f>
        <v>63245362</v>
      </c>
      <c r="E40" s="13">
        <f>ROUND(+'Aggregate Screens'!AO35,0)</f>
        <v>17733</v>
      </c>
      <c r="F40" s="11">
        <f t="shared" si="0"/>
        <v>3566.53</v>
      </c>
      <c r="G40" s="10">
        <f>ROUND(+'Aggregate Screens'!AC140-'Aggregate Screens'!M140,0)</f>
        <v>69048538</v>
      </c>
      <c r="H40" s="13">
        <f>ROUND(+'Aggregate Screens'!AO140,0)</f>
        <v>18024</v>
      </c>
      <c r="I40" s="11">
        <f t="shared" si="1"/>
        <v>3830.92</v>
      </c>
      <c r="K40" s="12">
        <f t="shared" si="2"/>
        <v>7.4130877912144344E-2</v>
      </c>
    </row>
    <row r="41" spans="2:11" x14ac:dyDescent="0.2">
      <c r="B41">
        <f>+'Aggregate Screens'!A36</f>
        <v>96</v>
      </c>
      <c r="C41" t="str">
        <f>+'Aggregate Screens'!B36</f>
        <v>SKYLINE HOSPITAL</v>
      </c>
      <c r="D41" s="10">
        <f>ROUND(+'Aggregate Screens'!AC36-'Aggregate Screens'!M36,0)</f>
        <v>16615459</v>
      </c>
      <c r="E41" s="13">
        <f>ROUND(+'Aggregate Screens'!AO36,0)</f>
        <v>6003</v>
      </c>
      <c r="F41" s="11">
        <f t="shared" si="0"/>
        <v>2767.86</v>
      </c>
      <c r="G41" s="10">
        <f>ROUND(+'Aggregate Screens'!AC141-'Aggregate Screens'!M141,0)</f>
        <v>18215318</v>
      </c>
      <c r="H41" s="13">
        <f>ROUND(+'Aggregate Screens'!AO141,0)</f>
        <v>4959</v>
      </c>
      <c r="I41" s="11">
        <f t="shared" si="1"/>
        <v>3673.18</v>
      </c>
      <c r="K41" s="12">
        <f t="shared" si="2"/>
        <v>0.32708301720462729</v>
      </c>
    </row>
    <row r="42" spans="2:11" x14ac:dyDescent="0.2">
      <c r="B42">
        <f>+'Aggregate Screens'!A37</f>
        <v>102</v>
      </c>
      <c r="C42" t="str">
        <f>+'Aggregate Screens'!B37</f>
        <v>YAKIMA REGIONAL MEDICAL AND CARDIAC CENTER</v>
      </c>
      <c r="D42" s="10">
        <f>ROUND(+'Aggregate Screens'!AC37-'Aggregate Screens'!M37,0)</f>
        <v>110111629</v>
      </c>
      <c r="E42" s="13">
        <f>ROUND(+'Aggregate Screens'!AO37,0)</f>
        <v>44136</v>
      </c>
      <c r="F42" s="11">
        <f t="shared" si="0"/>
        <v>2494.83</v>
      </c>
      <c r="G42" s="10">
        <f>ROUND(+'Aggregate Screens'!AC142-'Aggregate Screens'!M142,0)</f>
        <v>104341951</v>
      </c>
      <c r="H42" s="13">
        <f>ROUND(+'Aggregate Screens'!AO142,0)</f>
        <v>39022</v>
      </c>
      <c r="I42" s="11">
        <f t="shared" si="1"/>
        <v>2673.93</v>
      </c>
      <c r="K42" s="12">
        <f t="shared" si="2"/>
        <v>7.1788458532244581E-2</v>
      </c>
    </row>
    <row r="43" spans="2:11" x14ac:dyDescent="0.2">
      <c r="B43">
        <f>+'Aggregate Screens'!A38</f>
        <v>104</v>
      </c>
      <c r="C43" t="str">
        <f>+'Aggregate Screens'!B38</f>
        <v>VALLEY GENERAL HOSPITAL</v>
      </c>
      <c r="D43" s="10">
        <f>ROUND(+'Aggregate Screens'!AC38-'Aggregate Screens'!M38,0)</f>
        <v>0</v>
      </c>
      <c r="E43" s="13">
        <f>ROUND(+'Aggregate Screens'!AO38,0)</f>
        <v>0</v>
      </c>
      <c r="F43" s="11" t="str">
        <f t="shared" si="0"/>
        <v/>
      </c>
      <c r="G43" s="10">
        <f>ROUND(+'Aggregate Screens'!AC143-'Aggregate Screens'!M143,0)</f>
        <v>0</v>
      </c>
      <c r="H43" s="13">
        <f>ROUND(+'Aggregate Screens'!AO143,0)</f>
        <v>0</v>
      </c>
      <c r="I43" s="11" t="str">
        <f t="shared" si="1"/>
        <v/>
      </c>
      <c r="K43" s="12" t="str">
        <f t="shared" si="2"/>
        <v/>
      </c>
    </row>
    <row r="44" spans="2:11" x14ac:dyDescent="0.2">
      <c r="B44">
        <f>+'Aggregate Screens'!A39</f>
        <v>106</v>
      </c>
      <c r="C44" t="str">
        <f>+'Aggregate Screens'!B39</f>
        <v>CASCADE VALLEY HOSPITAL</v>
      </c>
      <c r="D44" s="10">
        <f>ROUND(+'Aggregate Screens'!AC39-'Aggregate Screens'!M39,0)</f>
        <v>40897468</v>
      </c>
      <c r="E44" s="13">
        <f>ROUND(+'Aggregate Screens'!AO39,0)</f>
        <v>13836</v>
      </c>
      <c r="F44" s="11">
        <f t="shared" si="0"/>
        <v>2955.87</v>
      </c>
      <c r="G44" s="10">
        <f>ROUND(+'Aggregate Screens'!AC144-'Aggregate Screens'!M144,0)</f>
        <v>40503360</v>
      </c>
      <c r="H44" s="13">
        <f>ROUND(+'Aggregate Screens'!AO144,0)</f>
        <v>13230</v>
      </c>
      <c r="I44" s="11">
        <f t="shared" si="1"/>
        <v>3061.48</v>
      </c>
      <c r="K44" s="12">
        <f t="shared" si="2"/>
        <v>3.5728905533734645E-2</v>
      </c>
    </row>
    <row r="45" spans="2:11" x14ac:dyDescent="0.2">
      <c r="B45">
        <f>+'Aggregate Screens'!A40</f>
        <v>107</v>
      </c>
      <c r="C45" t="str">
        <f>+'Aggregate Screens'!B40</f>
        <v>NORTH VALLEY HOSPITAL</v>
      </c>
      <c r="D45" s="10">
        <f>ROUND(+'Aggregate Screens'!AC40-'Aggregate Screens'!M40,0)</f>
        <v>19545255</v>
      </c>
      <c r="E45" s="13">
        <f>ROUND(+'Aggregate Screens'!AO40,0)</f>
        <v>7157</v>
      </c>
      <c r="F45" s="11">
        <f t="shared" si="0"/>
        <v>2730.93</v>
      </c>
      <c r="G45" s="10">
        <f>ROUND(+'Aggregate Screens'!AC145-'Aggregate Screens'!M145,0)</f>
        <v>20369284</v>
      </c>
      <c r="H45" s="13">
        <f>ROUND(+'Aggregate Screens'!AO145,0)</f>
        <v>8186</v>
      </c>
      <c r="I45" s="11">
        <f t="shared" si="1"/>
        <v>2488.31</v>
      </c>
      <c r="K45" s="12">
        <f t="shared" si="2"/>
        <v>-8.884153017470231E-2</v>
      </c>
    </row>
    <row r="46" spans="2:11" x14ac:dyDescent="0.2">
      <c r="B46">
        <f>+'Aggregate Screens'!A41</f>
        <v>108</v>
      </c>
      <c r="C46" t="str">
        <f>+'Aggregate Screens'!B41</f>
        <v>TRI-STATE MEMORIAL HOSPITAL</v>
      </c>
      <c r="D46" s="10">
        <f>ROUND(+'Aggregate Screens'!AC41-'Aggregate Screens'!M41,0)</f>
        <v>55120472</v>
      </c>
      <c r="E46" s="13">
        <f>ROUND(+'Aggregate Screens'!AO41,0)</f>
        <v>16569</v>
      </c>
      <c r="F46" s="11">
        <f t="shared" si="0"/>
        <v>3326.72</v>
      </c>
      <c r="G46" s="10">
        <f>ROUND(+'Aggregate Screens'!AC146-'Aggregate Screens'!M146,0)</f>
        <v>56166630</v>
      </c>
      <c r="H46" s="13">
        <f>ROUND(+'Aggregate Screens'!AO146,0)</f>
        <v>15227</v>
      </c>
      <c r="I46" s="11">
        <f t="shared" si="1"/>
        <v>3688.62</v>
      </c>
      <c r="K46" s="12">
        <f t="shared" si="2"/>
        <v>0.10878583108888029</v>
      </c>
    </row>
    <row r="47" spans="2:11" x14ac:dyDescent="0.2">
      <c r="B47">
        <f>+'Aggregate Screens'!A42</f>
        <v>111</v>
      </c>
      <c r="C47" t="str">
        <f>+'Aggregate Screens'!B42</f>
        <v>EAST ADAMS RURAL HEALTHCARE</v>
      </c>
      <c r="D47" s="10">
        <f>ROUND(+'Aggregate Screens'!AC42-'Aggregate Screens'!M42,0)</f>
        <v>5331542</v>
      </c>
      <c r="E47" s="13">
        <f>ROUND(+'Aggregate Screens'!AO42,0)</f>
        <v>891</v>
      </c>
      <c r="F47" s="11">
        <f t="shared" si="0"/>
        <v>5983.77</v>
      </c>
      <c r="G47" s="10">
        <f>ROUND(+'Aggregate Screens'!AC147-'Aggregate Screens'!M147,0)</f>
        <v>4641179</v>
      </c>
      <c r="H47" s="13">
        <f>ROUND(+'Aggregate Screens'!AO147,0)</f>
        <v>1161</v>
      </c>
      <c r="I47" s="11">
        <f t="shared" si="1"/>
        <v>3997.57</v>
      </c>
      <c r="K47" s="12">
        <f t="shared" si="2"/>
        <v>-0.33193120724894176</v>
      </c>
    </row>
    <row r="48" spans="2:11" x14ac:dyDescent="0.2">
      <c r="B48">
        <f>+'Aggregate Screens'!A43</f>
        <v>125</v>
      </c>
      <c r="C48" t="str">
        <f>+'Aggregate Screens'!B43</f>
        <v>OTHELLO COMMUNITY HOSPITAL</v>
      </c>
      <c r="D48" s="10">
        <f>ROUND(+'Aggregate Screens'!AC43-'Aggregate Screens'!M43,0)</f>
        <v>0</v>
      </c>
      <c r="E48" s="13">
        <f>ROUND(+'Aggregate Screens'!AO43,0)</f>
        <v>0</v>
      </c>
      <c r="F48" s="11" t="str">
        <f t="shared" si="0"/>
        <v/>
      </c>
      <c r="G48" s="10">
        <f>ROUND(+'Aggregate Screens'!AC148-'Aggregate Screens'!M148,0)</f>
        <v>0</v>
      </c>
      <c r="H48" s="13">
        <f>ROUND(+'Aggregate Screens'!AO148,0)</f>
        <v>0</v>
      </c>
      <c r="I48" s="11" t="str">
        <f t="shared" si="1"/>
        <v/>
      </c>
      <c r="K48" s="12" t="str">
        <f t="shared" si="2"/>
        <v/>
      </c>
    </row>
    <row r="49" spans="2:11" x14ac:dyDescent="0.2">
      <c r="B49">
        <f>+'Aggregate Screens'!A44</f>
        <v>126</v>
      </c>
      <c r="C49" t="str">
        <f>+'Aggregate Screens'!B44</f>
        <v>HIGHLINE MEDICAL CENTER</v>
      </c>
      <c r="D49" s="10">
        <f>ROUND(+'Aggregate Screens'!AC44-'Aggregate Screens'!M44,0)</f>
        <v>193612926</v>
      </c>
      <c r="E49" s="13">
        <f>ROUND(+'Aggregate Screens'!AO44,0)</f>
        <v>85375</v>
      </c>
      <c r="F49" s="11">
        <f t="shared" si="0"/>
        <v>2267.79</v>
      </c>
      <c r="G49" s="10">
        <f>ROUND(+'Aggregate Screens'!AC149-'Aggregate Screens'!M149,0)</f>
        <v>99209682</v>
      </c>
      <c r="H49" s="13">
        <f>ROUND(+'Aggregate Screens'!AO149,0)</f>
        <v>46375</v>
      </c>
      <c r="I49" s="11">
        <f t="shared" si="1"/>
        <v>2139.29</v>
      </c>
      <c r="K49" s="12">
        <f t="shared" si="2"/>
        <v>-5.6663094907376754E-2</v>
      </c>
    </row>
    <row r="50" spans="2:11" x14ac:dyDescent="0.2">
      <c r="B50">
        <f>+'Aggregate Screens'!A45</f>
        <v>128</v>
      </c>
      <c r="C50" t="str">
        <f>+'Aggregate Screens'!B45</f>
        <v>UNIVERSITY OF WASHINGTON MEDICAL CENTER</v>
      </c>
      <c r="D50" s="10">
        <f>ROUND(+'Aggregate Screens'!AC45-'Aggregate Screens'!M45,0)</f>
        <v>789880350</v>
      </c>
      <c r="E50" s="13">
        <f>ROUND(+'Aggregate Screens'!AO45,0)</f>
        <v>201039</v>
      </c>
      <c r="F50" s="11">
        <f t="shared" si="0"/>
        <v>3928.99</v>
      </c>
      <c r="G50" s="10">
        <f>ROUND(+'Aggregate Screens'!AC150-'Aggregate Screens'!M150,0)</f>
        <v>867638760</v>
      </c>
      <c r="H50" s="13">
        <f>ROUND(+'Aggregate Screens'!AO150,0)</f>
        <v>208331</v>
      </c>
      <c r="I50" s="11">
        <f t="shared" si="1"/>
        <v>4164.71</v>
      </c>
      <c r="K50" s="12">
        <f t="shared" si="2"/>
        <v>5.9995062344266659E-2</v>
      </c>
    </row>
    <row r="51" spans="2:11" x14ac:dyDescent="0.2">
      <c r="B51">
        <f>+'Aggregate Screens'!A46</f>
        <v>129</v>
      </c>
      <c r="C51" t="str">
        <f>+'Aggregate Screens'!B46</f>
        <v>QUINCY VALLEY MEDICAL CENTER</v>
      </c>
      <c r="D51" s="10">
        <f>ROUND(+'Aggregate Screens'!AC46-'Aggregate Screens'!M46,0)</f>
        <v>10450672</v>
      </c>
      <c r="E51" s="13">
        <f>ROUND(+'Aggregate Screens'!AO46,0)</f>
        <v>1677</v>
      </c>
      <c r="F51" s="11">
        <f t="shared" si="0"/>
        <v>6231.77</v>
      </c>
      <c r="G51" s="10">
        <f>ROUND(+'Aggregate Screens'!AC151-'Aggregate Screens'!M151,0)</f>
        <v>0</v>
      </c>
      <c r="H51" s="13">
        <f>ROUND(+'Aggregate Screens'!AO151,0)</f>
        <v>0</v>
      </c>
      <c r="I51" s="11" t="str">
        <f t="shared" si="1"/>
        <v/>
      </c>
      <c r="K51" s="12" t="str">
        <f t="shared" si="2"/>
        <v/>
      </c>
    </row>
    <row r="52" spans="2:11" x14ac:dyDescent="0.2">
      <c r="B52">
        <f>+'Aggregate Screens'!A47</f>
        <v>130</v>
      </c>
      <c r="C52" t="str">
        <f>+'Aggregate Screens'!B47</f>
        <v>UW MEDICINE/NORTHWEST HOSPITAL</v>
      </c>
      <c r="D52" s="10">
        <f>ROUND(+'Aggregate Screens'!AC47-'Aggregate Screens'!M47,0)</f>
        <v>252872728</v>
      </c>
      <c r="E52" s="13">
        <f>ROUND(+'Aggregate Screens'!AO47,0)</f>
        <v>90868</v>
      </c>
      <c r="F52" s="11">
        <f t="shared" si="0"/>
        <v>2782.86</v>
      </c>
      <c r="G52" s="10">
        <f>ROUND(+'Aggregate Screens'!AC152-'Aggregate Screens'!M152,0)</f>
        <v>265170250</v>
      </c>
      <c r="H52" s="13">
        <f>ROUND(+'Aggregate Screens'!AO152,0)</f>
        <v>93081</v>
      </c>
      <c r="I52" s="11">
        <f t="shared" si="1"/>
        <v>2848.81</v>
      </c>
      <c r="K52" s="12">
        <f t="shared" si="2"/>
        <v>2.3698640966487661E-2</v>
      </c>
    </row>
    <row r="53" spans="2:11" x14ac:dyDescent="0.2">
      <c r="B53">
        <f>+'Aggregate Screens'!A48</f>
        <v>131</v>
      </c>
      <c r="C53" t="str">
        <f>+'Aggregate Screens'!B48</f>
        <v>OVERLAKE HOSPITAL MEDICAL CENTER</v>
      </c>
      <c r="D53" s="10">
        <f>ROUND(+'Aggregate Screens'!AC48-'Aggregate Screens'!M48,0)</f>
        <v>384943190</v>
      </c>
      <c r="E53" s="13">
        <f>ROUND(+'Aggregate Screens'!AO48,0)</f>
        <v>121128</v>
      </c>
      <c r="F53" s="11">
        <f t="shared" si="0"/>
        <v>3177.99</v>
      </c>
      <c r="G53" s="10">
        <f>ROUND(+'Aggregate Screens'!AC153-'Aggregate Screens'!M153,0)</f>
        <v>406907121</v>
      </c>
      <c r="H53" s="13">
        <f>ROUND(+'Aggregate Screens'!AO153,0)</f>
        <v>113809</v>
      </c>
      <c r="I53" s="11">
        <f t="shared" si="1"/>
        <v>3575.35</v>
      </c>
      <c r="K53" s="12">
        <f t="shared" si="2"/>
        <v>0.12503500640341847</v>
      </c>
    </row>
    <row r="54" spans="2:11" x14ac:dyDescent="0.2">
      <c r="B54">
        <f>+'Aggregate Screens'!A49</f>
        <v>132</v>
      </c>
      <c r="C54" t="str">
        <f>+'Aggregate Screens'!B49</f>
        <v>ST CLARE HOSPITAL</v>
      </c>
      <c r="D54" s="10">
        <f>ROUND(+'Aggregate Screens'!AC49-'Aggregate Screens'!M49,0)</f>
        <v>116856220</v>
      </c>
      <c r="E54" s="13">
        <f>ROUND(+'Aggregate Screens'!AO49,0)</f>
        <v>55198</v>
      </c>
      <c r="F54" s="11">
        <f t="shared" si="0"/>
        <v>2117.04</v>
      </c>
      <c r="G54" s="10">
        <f>ROUND(+'Aggregate Screens'!AC154-'Aggregate Screens'!M154,0)</f>
        <v>116485625</v>
      </c>
      <c r="H54" s="13">
        <f>ROUND(+'Aggregate Screens'!AO154,0)</f>
        <v>56082</v>
      </c>
      <c r="I54" s="11">
        <f t="shared" si="1"/>
        <v>2077.06</v>
      </c>
      <c r="K54" s="12">
        <f t="shared" si="2"/>
        <v>-1.8884858103767499E-2</v>
      </c>
    </row>
    <row r="55" spans="2:11" x14ac:dyDescent="0.2">
      <c r="B55">
        <f>+'Aggregate Screens'!A50</f>
        <v>134</v>
      </c>
      <c r="C55" t="str">
        <f>+'Aggregate Screens'!B50</f>
        <v>ISLAND HOSPITAL</v>
      </c>
      <c r="D55" s="10">
        <f>ROUND(+'Aggregate Screens'!AC50-'Aggregate Screens'!M50,0)</f>
        <v>77346249</v>
      </c>
      <c r="E55" s="13">
        <f>ROUND(+'Aggregate Screens'!AO50,0)</f>
        <v>30842</v>
      </c>
      <c r="F55" s="11">
        <f t="shared" si="0"/>
        <v>2507.8200000000002</v>
      </c>
      <c r="G55" s="10">
        <f>ROUND(+'Aggregate Screens'!AC155-'Aggregate Screens'!M155,0)</f>
        <v>79801072</v>
      </c>
      <c r="H55" s="13">
        <f>ROUND(+'Aggregate Screens'!AO155,0)</f>
        <v>32388</v>
      </c>
      <c r="I55" s="11">
        <f t="shared" si="1"/>
        <v>2463.91</v>
      </c>
      <c r="K55" s="12">
        <f t="shared" si="2"/>
        <v>-1.7509231125040992E-2</v>
      </c>
    </row>
    <row r="56" spans="2:11" x14ac:dyDescent="0.2">
      <c r="B56">
        <f>+'Aggregate Screens'!A51</f>
        <v>137</v>
      </c>
      <c r="C56" t="str">
        <f>+'Aggregate Screens'!B51</f>
        <v>LINCOLN HOSPITAL</v>
      </c>
      <c r="D56" s="10">
        <f>ROUND(+'Aggregate Screens'!AC51-'Aggregate Screens'!M51,0)</f>
        <v>18788203</v>
      </c>
      <c r="E56" s="13">
        <f>ROUND(+'Aggregate Screens'!AO51,0)</f>
        <v>6296</v>
      </c>
      <c r="F56" s="11">
        <f t="shared" si="0"/>
        <v>2984.15</v>
      </c>
      <c r="G56" s="10">
        <f>ROUND(+'Aggregate Screens'!AC156-'Aggregate Screens'!M156,0)</f>
        <v>18631850</v>
      </c>
      <c r="H56" s="13">
        <f>ROUND(+'Aggregate Screens'!AO156,0)</f>
        <v>5737</v>
      </c>
      <c r="I56" s="11">
        <f t="shared" si="1"/>
        <v>3247.66</v>
      </c>
      <c r="K56" s="12">
        <f t="shared" si="2"/>
        <v>8.830320191679375E-2</v>
      </c>
    </row>
    <row r="57" spans="2:11" x14ac:dyDescent="0.2">
      <c r="B57">
        <f>+'Aggregate Screens'!A52</f>
        <v>138</v>
      </c>
      <c r="C57" t="str">
        <f>+'Aggregate Screens'!B52</f>
        <v>SWEDISH EDMONDS</v>
      </c>
      <c r="D57" s="10">
        <f>ROUND(+'Aggregate Screens'!AC52-'Aggregate Screens'!M52,0)</f>
        <v>189946631</v>
      </c>
      <c r="E57" s="13">
        <f>ROUND(+'Aggregate Screens'!AO52,0)</f>
        <v>58252</v>
      </c>
      <c r="F57" s="11">
        <f t="shared" si="0"/>
        <v>3260.77</v>
      </c>
      <c r="G57" s="10">
        <f>ROUND(+'Aggregate Screens'!AC157-'Aggregate Screens'!M157,0)</f>
        <v>198606626</v>
      </c>
      <c r="H57" s="13">
        <f>ROUND(+'Aggregate Screens'!AO157,0)</f>
        <v>67929</v>
      </c>
      <c r="I57" s="11">
        <f t="shared" si="1"/>
        <v>2923.74</v>
      </c>
      <c r="K57" s="12">
        <f t="shared" si="2"/>
        <v>-0.10335902256215568</v>
      </c>
    </row>
    <row r="58" spans="2:11" x14ac:dyDescent="0.2">
      <c r="B58">
        <f>+'Aggregate Screens'!A53</f>
        <v>139</v>
      </c>
      <c r="C58" t="str">
        <f>+'Aggregate Screens'!B53</f>
        <v>PROVIDENCE HOLY FAMILY HOSPITAL</v>
      </c>
      <c r="D58" s="10">
        <f>ROUND(+'Aggregate Screens'!AC53-'Aggregate Screens'!M53,0)</f>
        <v>158429243</v>
      </c>
      <c r="E58" s="13">
        <f>ROUND(+'Aggregate Screens'!AO53,0)</f>
        <v>73210</v>
      </c>
      <c r="F58" s="11">
        <f t="shared" si="0"/>
        <v>2164.04</v>
      </c>
      <c r="G58" s="10">
        <f>ROUND(+'Aggregate Screens'!AC158-'Aggregate Screens'!M158,0)</f>
        <v>160978611</v>
      </c>
      <c r="H58" s="13">
        <f>ROUND(+'Aggregate Screens'!AO158,0)</f>
        <v>71157</v>
      </c>
      <c r="I58" s="11">
        <f t="shared" si="1"/>
        <v>2262.3000000000002</v>
      </c>
      <c r="K58" s="12">
        <f t="shared" si="2"/>
        <v>4.5405815049629483E-2</v>
      </c>
    </row>
    <row r="59" spans="2:11" x14ac:dyDescent="0.2">
      <c r="B59">
        <f>+'Aggregate Screens'!A54</f>
        <v>140</v>
      </c>
      <c r="C59" t="str">
        <f>+'Aggregate Screens'!B54</f>
        <v>KITTITAS VALLEY HEALTHCARE</v>
      </c>
      <c r="D59" s="10">
        <f>ROUND(+'Aggregate Screens'!AC54-'Aggregate Screens'!M54,0)</f>
        <v>53554235</v>
      </c>
      <c r="E59" s="13">
        <f>ROUND(+'Aggregate Screens'!AO54,0)</f>
        <v>16748</v>
      </c>
      <c r="F59" s="11">
        <f t="shared" si="0"/>
        <v>3197.65</v>
      </c>
      <c r="G59" s="10">
        <f>ROUND(+'Aggregate Screens'!AC159-'Aggregate Screens'!M159,0)</f>
        <v>58295606</v>
      </c>
      <c r="H59" s="13">
        <f>ROUND(+'Aggregate Screens'!AO159,0)</f>
        <v>16944</v>
      </c>
      <c r="I59" s="11">
        <f t="shared" si="1"/>
        <v>3440.49</v>
      </c>
      <c r="K59" s="12">
        <f t="shared" si="2"/>
        <v>7.5943270839522681E-2</v>
      </c>
    </row>
    <row r="60" spans="2:11" x14ac:dyDescent="0.2">
      <c r="B60">
        <f>+'Aggregate Screens'!A55</f>
        <v>141</v>
      </c>
      <c r="C60" t="str">
        <f>+'Aggregate Screens'!B55</f>
        <v>DAYTON GENERAL HOSPITAL</v>
      </c>
      <c r="D60" s="10">
        <f>ROUND(+'Aggregate Screens'!AC55-'Aggregate Screens'!M55,0)</f>
        <v>10265659</v>
      </c>
      <c r="E60" s="13">
        <f>ROUND(+'Aggregate Screens'!AO55,0)</f>
        <v>496</v>
      </c>
      <c r="F60" s="11">
        <f t="shared" si="0"/>
        <v>20696.89</v>
      </c>
      <c r="G60" s="10">
        <f>ROUND(+'Aggregate Screens'!AC160-'Aggregate Screens'!M160,0)</f>
        <v>0</v>
      </c>
      <c r="H60" s="13">
        <f>ROUND(+'Aggregate Screens'!AO160,0)</f>
        <v>0</v>
      </c>
      <c r="I60" s="11" t="str">
        <f t="shared" si="1"/>
        <v/>
      </c>
      <c r="K60" s="12" t="str">
        <f t="shared" si="2"/>
        <v/>
      </c>
    </row>
    <row r="61" spans="2:11" x14ac:dyDescent="0.2">
      <c r="B61">
        <f>+'Aggregate Screens'!A56</f>
        <v>142</v>
      </c>
      <c r="C61" t="str">
        <f>+'Aggregate Screens'!B56</f>
        <v>HARRISON MEDICAL CENTER</v>
      </c>
      <c r="D61" s="10">
        <f>ROUND(+'Aggregate Screens'!AC56-'Aggregate Screens'!M56,0)</f>
        <v>331644725</v>
      </c>
      <c r="E61" s="13">
        <f>ROUND(+'Aggregate Screens'!AO56,0)</f>
        <v>100052</v>
      </c>
      <c r="F61" s="11">
        <f t="shared" si="0"/>
        <v>3314.72</v>
      </c>
      <c r="G61" s="10">
        <f>ROUND(+'Aggregate Screens'!AC161-'Aggregate Screens'!M161,0)</f>
        <v>339802242</v>
      </c>
      <c r="H61" s="13">
        <f>ROUND(+'Aggregate Screens'!AO161,0)</f>
        <v>101828</v>
      </c>
      <c r="I61" s="11">
        <f t="shared" si="1"/>
        <v>3337.02</v>
      </c>
      <c r="K61" s="12">
        <f t="shared" si="2"/>
        <v>6.7275667326351929E-3</v>
      </c>
    </row>
    <row r="62" spans="2:11" x14ac:dyDescent="0.2">
      <c r="B62">
        <f>+'Aggregate Screens'!A57</f>
        <v>145</v>
      </c>
      <c r="C62" t="str">
        <f>+'Aggregate Screens'!B57</f>
        <v>PEACEHEALTH ST JOSEPH HOSPITAL</v>
      </c>
      <c r="D62" s="10">
        <f>ROUND(+'Aggregate Screens'!AC57-'Aggregate Screens'!M57,0)</f>
        <v>383108201</v>
      </c>
      <c r="E62" s="13">
        <f>ROUND(+'Aggregate Screens'!AO57,0)</f>
        <v>109574</v>
      </c>
      <c r="F62" s="11">
        <f t="shared" si="0"/>
        <v>3496.34</v>
      </c>
      <c r="G62" s="10">
        <f>ROUND(+'Aggregate Screens'!AC162-'Aggregate Screens'!M162,0)</f>
        <v>390852387</v>
      </c>
      <c r="H62" s="13">
        <f>ROUND(+'Aggregate Screens'!AO162,0)</f>
        <v>112502</v>
      </c>
      <c r="I62" s="11">
        <f t="shared" si="1"/>
        <v>3474.18</v>
      </c>
      <c r="K62" s="12">
        <f t="shared" si="2"/>
        <v>-6.3380563675158319E-3</v>
      </c>
    </row>
    <row r="63" spans="2:11" x14ac:dyDescent="0.2">
      <c r="B63">
        <f>+'Aggregate Screens'!A58</f>
        <v>147</v>
      </c>
      <c r="C63" t="str">
        <f>+'Aggregate Screens'!B58</f>
        <v>MID VALLEY HOSPITAL</v>
      </c>
      <c r="D63" s="10">
        <f>ROUND(+'Aggregate Screens'!AC58-'Aggregate Screens'!M58,0)</f>
        <v>28728045</v>
      </c>
      <c r="E63" s="13">
        <f>ROUND(+'Aggregate Screens'!AO58,0)</f>
        <v>9130</v>
      </c>
      <c r="F63" s="11">
        <f t="shared" si="0"/>
        <v>3146.55</v>
      </c>
      <c r="G63" s="10">
        <f>ROUND(+'Aggregate Screens'!AC163-'Aggregate Screens'!M163,0)</f>
        <v>30021825</v>
      </c>
      <c r="H63" s="13">
        <f>ROUND(+'Aggregate Screens'!AO163,0)</f>
        <v>9785</v>
      </c>
      <c r="I63" s="11">
        <f t="shared" si="1"/>
        <v>3068.15</v>
      </c>
      <c r="K63" s="12">
        <f t="shared" si="2"/>
        <v>-2.4916178036262004E-2</v>
      </c>
    </row>
    <row r="64" spans="2:11" x14ac:dyDescent="0.2">
      <c r="B64">
        <f>+'Aggregate Screens'!A59</f>
        <v>148</v>
      </c>
      <c r="C64" t="str">
        <f>+'Aggregate Screens'!B59</f>
        <v>KINDRED HOSPITAL SEATTLE - NORTHGATE</v>
      </c>
      <c r="D64" s="10">
        <f>ROUND(+'Aggregate Screens'!AC59-'Aggregate Screens'!M59,0)</f>
        <v>31905531</v>
      </c>
      <c r="E64" s="13">
        <f>ROUND(+'Aggregate Screens'!AO59,0)</f>
        <v>16210</v>
      </c>
      <c r="F64" s="11">
        <f t="shared" si="0"/>
        <v>1968.26</v>
      </c>
      <c r="G64" s="10">
        <f>ROUND(+'Aggregate Screens'!AC164-'Aggregate Screens'!M164,0)</f>
        <v>34946816</v>
      </c>
      <c r="H64" s="13">
        <f>ROUND(+'Aggregate Screens'!AO164,0)</f>
        <v>19218</v>
      </c>
      <c r="I64" s="11">
        <f t="shared" si="1"/>
        <v>1818.44</v>
      </c>
      <c r="K64" s="12">
        <f t="shared" si="2"/>
        <v>-7.6117992541635759E-2</v>
      </c>
    </row>
    <row r="65" spans="2:11" x14ac:dyDescent="0.2">
      <c r="B65">
        <f>+'Aggregate Screens'!A60</f>
        <v>150</v>
      </c>
      <c r="C65" t="str">
        <f>+'Aggregate Screens'!B60</f>
        <v>COULEE MEDICAL CENTER</v>
      </c>
      <c r="D65" s="10">
        <f>ROUND(+'Aggregate Screens'!AC60-'Aggregate Screens'!M60,0)</f>
        <v>23247309</v>
      </c>
      <c r="E65" s="13">
        <f>ROUND(+'Aggregate Screens'!AO60,0)</f>
        <v>6053</v>
      </c>
      <c r="F65" s="11">
        <f t="shared" si="0"/>
        <v>3840.63</v>
      </c>
      <c r="G65" s="10">
        <f>ROUND(+'Aggregate Screens'!AC165-'Aggregate Screens'!M165,0)</f>
        <v>22201805</v>
      </c>
      <c r="H65" s="13">
        <f>ROUND(+'Aggregate Screens'!AO165,0)</f>
        <v>5612</v>
      </c>
      <c r="I65" s="11">
        <f t="shared" si="1"/>
        <v>3956.13</v>
      </c>
      <c r="K65" s="12">
        <f t="shared" si="2"/>
        <v>3.0073191117082398E-2</v>
      </c>
    </row>
    <row r="66" spans="2:11" x14ac:dyDescent="0.2">
      <c r="B66">
        <f>+'Aggregate Screens'!A61</f>
        <v>152</v>
      </c>
      <c r="C66" t="str">
        <f>+'Aggregate Screens'!B61</f>
        <v>MASON GENERAL HOSPITAL</v>
      </c>
      <c r="D66" s="10">
        <f>ROUND(+'Aggregate Screens'!AC61-'Aggregate Screens'!M61,0)</f>
        <v>64299976</v>
      </c>
      <c r="E66" s="13">
        <f>ROUND(+'Aggregate Screens'!AO61,0)</f>
        <v>18719</v>
      </c>
      <c r="F66" s="11">
        <f t="shared" si="0"/>
        <v>3435.01</v>
      </c>
      <c r="G66" s="10">
        <f>ROUND(+'Aggregate Screens'!AC166-'Aggregate Screens'!M166,0)</f>
        <v>68646753</v>
      </c>
      <c r="H66" s="13">
        <f>ROUND(+'Aggregate Screens'!AO166,0)</f>
        <v>17932</v>
      </c>
      <c r="I66" s="11">
        <f t="shared" si="1"/>
        <v>3828.17</v>
      </c>
      <c r="K66" s="12">
        <f t="shared" si="2"/>
        <v>0.1144567264724119</v>
      </c>
    </row>
    <row r="67" spans="2:11" x14ac:dyDescent="0.2">
      <c r="B67">
        <f>+'Aggregate Screens'!A62</f>
        <v>153</v>
      </c>
      <c r="C67" t="str">
        <f>+'Aggregate Screens'!B62</f>
        <v>WHITMAN HOSPITAL AND MEDICAL CENTER</v>
      </c>
      <c r="D67" s="10">
        <f>ROUND(+'Aggregate Screens'!AC62-'Aggregate Screens'!M62,0)</f>
        <v>22261490</v>
      </c>
      <c r="E67" s="13">
        <f>ROUND(+'Aggregate Screens'!AO62,0)</f>
        <v>6124</v>
      </c>
      <c r="F67" s="11">
        <f t="shared" si="0"/>
        <v>3635.12</v>
      </c>
      <c r="G67" s="10">
        <f>ROUND(+'Aggregate Screens'!AC167-'Aggregate Screens'!M167,0)</f>
        <v>22244997</v>
      </c>
      <c r="H67" s="13">
        <f>ROUND(+'Aggregate Screens'!AO167,0)</f>
        <v>6166</v>
      </c>
      <c r="I67" s="11">
        <f t="shared" si="1"/>
        <v>3607.69</v>
      </c>
      <c r="K67" s="12">
        <f t="shared" si="2"/>
        <v>-7.5458306740905368E-3</v>
      </c>
    </row>
    <row r="68" spans="2:11" x14ac:dyDescent="0.2">
      <c r="B68">
        <f>+'Aggregate Screens'!A63</f>
        <v>155</v>
      </c>
      <c r="C68" t="str">
        <f>+'Aggregate Screens'!B63</f>
        <v>UW MEDICINE/VALLEY MEDICAL CENTER</v>
      </c>
      <c r="D68" s="10">
        <f>ROUND(+'Aggregate Screens'!AC63-'Aggregate Screens'!M63,0)</f>
        <v>213313770</v>
      </c>
      <c r="E68" s="13">
        <f>ROUND(+'Aggregate Screens'!AO63,0)</f>
        <v>63590</v>
      </c>
      <c r="F68" s="11">
        <f t="shared" si="0"/>
        <v>3354.52</v>
      </c>
      <c r="G68" s="10">
        <f>ROUND(+'Aggregate Screens'!AC168-'Aggregate Screens'!M168,0)</f>
        <v>434151232</v>
      </c>
      <c r="H68" s="13">
        <f>ROUND(+'Aggregate Screens'!AO168,0)</f>
        <v>131032</v>
      </c>
      <c r="I68" s="11">
        <f t="shared" si="1"/>
        <v>3313.32</v>
      </c>
      <c r="K68" s="12">
        <f t="shared" si="2"/>
        <v>-1.228193601469052E-2</v>
      </c>
    </row>
    <row r="69" spans="2:11" x14ac:dyDescent="0.2">
      <c r="B69">
        <f>+'Aggregate Screens'!A64</f>
        <v>156</v>
      </c>
      <c r="C69" t="str">
        <f>+'Aggregate Screens'!B64</f>
        <v>WHIDBEY GENERAL HOSPITAL</v>
      </c>
      <c r="D69" s="10">
        <f>ROUND(+'Aggregate Screens'!AC64-'Aggregate Screens'!M64,0)</f>
        <v>80130425</v>
      </c>
      <c r="E69" s="13">
        <f>ROUND(+'Aggregate Screens'!AO64,0)</f>
        <v>31792</v>
      </c>
      <c r="F69" s="11">
        <f t="shared" si="0"/>
        <v>2520.46</v>
      </c>
      <c r="G69" s="10">
        <f>ROUND(+'Aggregate Screens'!AC169-'Aggregate Screens'!M169,0)</f>
        <v>0</v>
      </c>
      <c r="H69" s="13">
        <f>ROUND(+'Aggregate Screens'!AO169,0)</f>
        <v>0</v>
      </c>
      <c r="I69" s="11" t="str">
        <f t="shared" si="1"/>
        <v/>
      </c>
      <c r="K69" s="12" t="str">
        <f t="shared" si="2"/>
        <v/>
      </c>
    </row>
    <row r="70" spans="2:11" x14ac:dyDescent="0.2">
      <c r="B70">
        <f>+'Aggregate Screens'!A65</f>
        <v>157</v>
      </c>
      <c r="C70" t="str">
        <f>+'Aggregate Screens'!B65</f>
        <v>ST LUKES REHABILIATION INSTITUTE</v>
      </c>
      <c r="D70" s="10">
        <f>ROUND(+'Aggregate Screens'!AC65-'Aggregate Screens'!M65,0)</f>
        <v>35215662</v>
      </c>
      <c r="E70" s="13">
        <f>ROUND(+'Aggregate Screens'!AO65,0)</f>
        <v>27203</v>
      </c>
      <c r="F70" s="11">
        <f t="shared" si="0"/>
        <v>1294.55</v>
      </c>
      <c r="G70" s="10">
        <f>ROUND(+'Aggregate Screens'!AC170-'Aggregate Screens'!M170,0)</f>
        <v>36284807</v>
      </c>
      <c r="H70" s="13">
        <f>ROUND(+'Aggregate Screens'!AO170,0)</f>
        <v>26031</v>
      </c>
      <c r="I70" s="11">
        <f t="shared" si="1"/>
        <v>1393.91</v>
      </c>
      <c r="K70" s="12">
        <f t="shared" si="2"/>
        <v>7.6752539492487948E-2</v>
      </c>
    </row>
    <row r="71" spans="2:11" x14ac:dyDescent="0.2">
      <c r="B71">
        <f>+'Aggregate Screens'!A66</f>
        <v>158</v>
      </c>
      <c r="C71" t="str">
        <f>+'Aggregate Screens'!B66</f>
        <v>CASCADE MEDICAL CENTER</v>
      </c>
      <c r="D71" s="10">
        <f>ROUND(+'Aggregate Screens'!AC66-'Aggregate Screens'!M66,0)</f>
        <v>13035558</v>
      </c>
      <c r="E71" s="13">
        <f>ROUND(+'Aggregate Screens'!AO66,0)</f>
        <v>2835</v>
      </c>
      <c r="F71" s="11">
        <f t="shared" si="0"/>
        <v>4598.08</v>
      </c>
      <c r="G71" s="10">
        <f>ROUND(+'Aggregate Screens'!AC171-'Aggregate Screens'!M171,0)</f>
        <v>13328921</v>
      </c>
      <c r="H71" s="13">
        <f>ROUND(+'Aggregate Screens'!AO171,0)</f>
        <v>2744</v>
      </c>
      <c r="I71" s="11">
        <f t="shared" si="1"/>
        <v>4857.4799999999996</v>
      </c>
      <c r="K71" s="12">
        <f t="shared" si="2"/>
        <v>5.641485141624325E-2</v>
      </c>
    </row>
    <row r="72" spans="2:11" x14ac:dyDescent="0.2">
      <c r="B72">
        <f>+'Aggregate Screens'!A67</f>
        <v>159</v>
      </c>
      <c r="C72" t="str">
        <f>+'Aggregate Screens'!B67</f>
        <v>PROVIDENCE ST PETER HOSPITAL</v>
      </c>
      <c r="D72" s="10">
        <f>ROUND(+'Aggregate Screens'!AC67-'Aggregate Screens'!M67,0)</f>
        <v>357207266</v>
      </c>
      <c r="E72" s="13">
        <f>ROUND(+'Aggregate Screens'!AO67,0)</f>
        <v>132316</v>
      </c>
      <c r="F72" s="11">
        <f t="shared" si="0"/>
        <v>2699.65</v>
      </c>
      <c r="G72" s="10">
        <f>ROUND(+'Aggregate Screens'!AC172-'Aggregate Screens'!M172,0)</f>
        <v>344852715</v>
      </c>
      <c r="H72" s="13">
        <f>ROUND(+'Aggregate Screens'!AO172,0)</f>
        <v>116329</v>
      </c>
      <c r="I72" s="11">
        <f t="shared" si="1"/>
        <v>2964.46</v>
      </c>
      <c r="K72" s="12">
        <f t="shared" si="2"/>
        <v>9.8090493212082963E-2</v>
      </c>
    </row>
    <row r="73" spans="2:11" x14ac:dyDescent="0.2">
      <c r="B73">
        <f>+'Aggregate Screens'!A68</f>
        <v>161</v>
      </c>
      <c r="C73" t="str">
        <f>+'Aggregate Screens'!B68</f>
        <v>KADLEC REGIONAL MEDICAL CENTER</v>
      </c>
      <c r="D73" s="10">
        <f>ROUND(+'Aggregate Screens'!AC68-'Aggregate Screens'!M68,0)</f>
        <v>281537865</v>
      </c>
      <c r="E73" s="13">
        <f>ROUND(+'Aggregate Screens'!AO68,0)</f>
        <v>102276</v>
      </c>
      <c r="F73" s="11">
        <f t="shared" si="0"/>
        <v>2752.73</v>
      </c>
      <c r="G73" s="10">
        <f>ROUND(+'Aggregate Screens'!AC173-'Aggregate Screens'!M173,0)</f>
        <v>357287873</v>
      </c>
      <c r="H73" s="13">
        <f>ROUND(+'Aggregate Screens'!AO173,0)</f>
        <v>123764</v>
      </c>
      <c r="I73" s="11">
        <f t="shared" si="1"/>
        <v>2886.85</v>
      </c>
      <c r="K73" s="12">
        <f t="shared" si="2"/>
        <v>4.8722540895765221E-2</v>
      </c>
    </row>
    <row r="74" spans="2:11" x14ac:dyDescent="0.2">
      <c r="B74">
        <f>+'Aggregate Screens'!A69</f>
        <v>162</v>
      </c>
      <c r="C74" t="str">
        <f>+'Aggregate Screens'!B69</f>
        <v>PROVIDENCE SACRED HEART MEDICAL CENTER</v>
      </c>
      <c r="D74" s="10">
        <f>ROUND(+'Aggregate Screens'!AC69-'Aggregate Screens'!M69,0)</f>
        <v>634850490</v>
      </c>
      <c r="E74" s="13">
        <f>ROUND(+'Aggregate Screens'!AO69,0)</f>
        <v>220433</v>
      </c>
      <c r="F74" s="11">
        <f t="shared" si="0"/>
        <v>2880.02</v>
      </c>
      <c r="G74" s="10">
        <f>ROUND(+'Aggregate Screens'!AC174-'Aggregate Screens'!M174,0)</f>
        <v>651777340</v>
      </c>
      <c r="H74" s="13">
        <f>ROUND(+'Aggregate Screens'!AO174,0)</f>
        <v>218173</v>
      </c>
      <c r="I74" s="11">
        <f t="shared" si="1"/>
        <v>2987.43</v>
      </c>
      <c r="K74" s="12">
        <f t="shared" si="2"/>
        <v>3.7294879896667243E-2</v>
      </c>
    </row>
    <row r="75" spans="2:11" x14ac:dyDescent="0.2">
      <c r="B75">
        <f>+'Aggregate Screens'!A70</f>
        <v>164</v>
      </c>
      <c r="C75" t="str">
        <f>+'Aggregate Screens'!B70</f>
        <v>EVERGREENHEALTH MEDICAL CENTER</v>
      </c>
      <c r="D75" s="10">
        <f>ROUND(+'Aggregate Screens'!AC70-'Aggregate Screens'!M70,0)</f>
        <v>423238704</v>
      </c>
      <c r="E75" s="13">
        <f>ROUND(+'Aggregate Screens'!AO70,0)</f>
        <v>109295</v>
      </c>
      <c r="F75" s="11">
        <f t="shared" ref="F75:F107" si="3">IF(D75=0,"",IF(E75=0,"",ROUND(D75/E75,2)))</f>
        <v>3872.44</v>
      </c>
      <c r="G75" s="10">
        <f>ROUND(+'Aggregate Screens'!AC175-'Aggregate Screens'!M175,0)</f>
        <v>466979532</v>
      </c>
      <c r="H75" s="13">
        <f>ROUND(+'Aggregate Screens'!AO175,0)</f>
        <v>116478</v>
      </c>
      <c r="I75" s="11">
        <f t="shared" ref="I75:I107" si="4">IF(G75=0,"",IF(H75=0,"",ROUND(G75/H75,2)))</f>
        <v>4009.17</v>
      </c>
      <c r="K75" s="12">
        <f t="shared" ref="K75:K107" si="5">IF(D75=0,"",IF(E75=0,"",IF(G75=0,"",IF(H75=0,"",+I75/F75-1))))</f>
        <v>3.530848767185546E-2</v>
      </c>
    </row>
    <row r="76" spans="2:11" x14ac:dyDescent="0.2">
      <c r="B76">
        <f>+'Aggregate Screens'!A71</f>
        <v>165</v>
      </c>
      <c r="C76" t="str">
        <f>+'Aggregate Screens'!B71</f>
        <v>LAKE CHELAN COMMUNITY HOSPITAL</v>
      </c>
      <c r="D76" s="10">
        <f>ROUND(+'Aggregate Screens'!AC71-'Aggregate Screens'!M71,0)</f>
        <v>20128295</v>
      </c>
      <c r="E76" s="13">
        <f>ROUND(+'Aggregate Screens'!AO71,0)</f>
        <v>5353</v>
      </c>
      <c r="F76" s="11">
        <f t="shared" si="3"/>
        <v>3760.19</v>
      </c>
      <c r="G76" s="10">
        <f>ROUND(+'Aggregate Screens'!AC176-'Aggregate Screens'!M176,0)</f>
        <v>20767095</v>
      </c>
      <c r="H76" s="13">
        <f>ROUND(+'Aggregate Screens'!AO176,0)</f>
        <v>3922</v>
      </c>
      <c r="I76" s="11">
        <f t="shared" si="4"/>
        <v>5295.03</v>
      </c>
      <c r="K76" s="12">
        <f t="shared" si="5"/>
        <v>0.4081815014666812</v>
      </c>
    </row>
    <row r="77" spans="2:11" x14ac:dyDescent="0.2">
      <c r="B77">
        <f>+'Aggregate Screens'!A72</f>
        <v>167</v>
      </c>
      <c r="C77" t="str">
        <f>+'Aggregate Screens'!B72</f>
        <v>FERRY COUNTY MEMORIAL HOSPITAL</v>
      </c>
      <c r="D77" s="10">
        <f>ROUND(+'Aggregate Screens'!AC72-'Aggregate Screens'!M72,0)</f>
        <v>0</v>
      </c>
      <c r="E77" s="13">
        <f>ROUND(+'Aggregate Screens'!AO72,0)</f>
        <v>0</v>
      </c>
      <c r="F77" s="11" t="str">
        <f t="shared" si="3"/>
        <v/>
      </c>
      <c r="G77" s="10">
        <f>ROUND(+'Aggregate Screens'!AC177-'Aggregate Screens'!M177,0)</f>
        <v>0</v>
      </c>
      <c r="H77" s="13">
        <f>ROUND(+'Aggregate Screens'!AO177,0)</f>
        <v>0</v>
      </c>
      <c r="I77" s="11" t="str">
        <f t="shared" si="4"/>
        <v/>
      </c>
      <c r="K77" s="12" t="str">
        <f t="shared" si="5"/>
        <v/>
      </c>
    </row>
    <row r="78" spans="2:11" x14ac:dyDescent="0.2">
      <c r="B78">
        <f>+'Aggregate Screens'!A73</f>
        <v>168</v>
      </c>
      <c r="C78" t="str">
        <f>+'Aggregate Screens'!B73</f>
        <v>CENTRAL WASHINGTON HOSPITAL</v>
      </c>
      <c r="D78" s="10">
        <f>ROUND(+'Aggregate Screens'!AC73-'Aggregate Screens'!M73,0)</f>
        <v>194431578</v>
      </c>
      <c r="E78" s="13">
        <f>ROUND(+'Aggregate Screens'!AO73,0)</f>
        <v>54755</v>
      </c>
      <c r="F78" s="11">
        <f t="shared" si="3"/>
        <v>3550.94</v>
      </c>
      <c r="G78" s="10">
        <f>ROUND(+'Aggregate Screens'!AC178-'Aggregate Screens'!M178,0)</f>
        <v>220314010</v>
      </c>
      <c r="H78" s="13">
        <f>ROUND(+'Aggregate Screens'!AO178,0)</f>
        <v>58250</v>
      </c>
      <c r="I78" s="11">
        <f t="shared" si="4"/>
        <v>3782.21</v>
      </c>
      <c r="K78" s="12">
        <f t="shared" si="5"/>
        <v>6.5129233386089336E-2</v>
      </c>
    </row>
    <row r="79" spans="2:11" x14ac:dyDescent="0.2">
      <c r="B79">
        <f>+'Aggregate Screens'!A74</f>
        <v>170</v>
      </c>
      <c r="C79" t="str">
        <f>+'Aggregate Screens'!B74</f>
        <v>PEACEHEALTH SOUTHWEST MEDICAL CENTER</v>
      </c>
      <c r="D79" s="10">
        <f>ROUND(+'Aggregate Screens'!AC74-'Aggregate Screens'!M74,0)</f>
        <v>490356804</v>
      </c>
      <c r="E79" s="13">
        <f>ROUND(+'Aggregate Screens'!AO74,0)</f>
        <v>168647</v>
      </c>
      <c r="F79" s="11">
        <f t="shared" si="3"/>
        <v>2907.59</v>
      </c>
      <c r="G79" s="10">
        <f>ROUND(+'Aggregate Screens'!AC179-'Aggregate Screens'!M179,0)</f>
        <v>515883430</v>
      </c>
      <c r="H79" s="13">
        <f>ROUND(+'Aggregate Screens'!AO179,0)</f>
        <v>171966</v>
      </c>
      <c r="I79" s="11">
        <f t="shared" si="4"/>
        <v>2999.92</v>
      </c>
      <c r="K79" s="12">
        <f t="shared" si="5"/>
        <v>3.1754821002961231E-2</v>
      </c>
    </row>
    <row r="80" spans="2:11" x14ac:dyDescent="0.2">
      <c r="B80">
        <f>+'Aggregate Screens'!A75</f>
        <v>172</v>
      </c>
      <c r="C80" t="str">
        <f>+'Aggregate Screens'!B75</f>
        <v>PULLMAN REGIONAL HOSPITAL</v>
      </c>
      <c r="D80" s="10">
        <f>ROUND(+'Aggregate Screens'!AC75-'Aggregate Screens'!M75,0)</f>
        <v>46160923</v>
      </c>
      <c r="E80" s="13">
        <f>ROUND(+'Aggregate Screens'!AO75,0)</f>
        <v>12595</v>
      </c>
      <c r="F80" s="11">
        <f t="shared" si="3"/>
        <v>3665.02</v>
      </c>
      <c r="G80" s="10">
        <f>ROUND(+'Aggregate Screens'!AC180-'Aggregate Screens'!M180,0)</f>
        <v>48298267</v>
      </c>
      <c r="H80" s="13">
        <f>ROUND(+'Aggregate Screens'!AO180,0)</f>
        <v>12419</v>
      </c>
      <c r="I80" s="11">
        <f t="shared" si="4"/>
        <v>3889.06</v>
      </c>
      <c r="K80" s="12">
        <f t="shared" si="5"/>
        <v>6.1129270781605571E-2</v>
      </c>
    </row>
    <row r="81" spans="2:11" x14ac:dyDescent="0.2">
      <c r="B81">
        <f>+'Aggregate Screens'!A76</f>
        <v>173</v>
      </c>
      <c r="C81" t="str">
        <f>+'Aggregate Screens'!B76</f>
        <v>MORTON GENERAL HOSPITAL</v>
      </c>
      <c r="D81" s="10">
        <f>ROUND(+'Aggregate Screens'!AC76-'Aggregate Screens'!M76,0)</f>
        <v>21534259</v>
      </c>
      <c r="E81" s="13">
        <f>ROUND(+'Aggregate Screens'!AO76,0)</f>
        <v>4966</v>
      </c>
      <c r="F81" s="11">
        <f t="shared" si="3"/>
        <v>4336.34</v>
      </c>
      <c r="G81" s="10">
        <f>ROUND(+'Aggregate Screens'!AC181-'Aggregate Screens'!M181,0)</f>
        <v>23131166</v>
      </c>
      <c r="H81" s="13">
        <f>ROUND(+'Aggregate Screens'!AO181,0)</f>
        <v>4959</v>
      </c>
      <c r="I81" s="11">
        <f t="shared" si="4"/>
        <v>4664.4799999999996</v>
      </c>
      <c r="K81" s="12">
        <f t="shared" si="5"/>
        <v>7.567211058173462E-2</v>
      </c>
    </row>
    <row r="82" spans="2:11" x14ac:dyDescent="0.2">
      <c r="B82">
        <f>+'Aggregate Screens'!A77</f>
        <v>175</v>
      </c>
      <c r="C82" t="str">
        <f>+'Aggregate Screens'!B77</f>
        <v>MARY BRIDGE CHILDRENS HEALTH CENTER</v>
      </c>
      <c r="D82" s="10">
        <f>ROUND(+'Aggregate Screens'!AC77-'Aggregate Screens'!M77,0)</f>
        <v>150279080</v>
      </c>
      <c r="E82" s="13">
        <f>ROUND(+'Aggregate Screens'!AO77,0)</f>
        <v>33090</v>
      </c>
      <c r="F82" s="11">
        <f t="shared" si="3"/>
        <v>4541.53</v>
      </c>
      <c r="G82" s="10">
        <f>ROUND(+'Aggregate Screens'!AC182-'Aggregate Screens'!M182,0)</f>
        <v>152442003</v>
      </c>
      <c r="H82" s="13">
        <f>ROUND(+'Aggregate Screens'!AO182,0)</f>
        <v>34280</v>
      </c>
      <c r="I82" s="11">
        <f t="shared" si="4"/>
        <v>4446.97</v>
      </c>
      <c r="K82" s="12">
        <f t="shared" si="5"/>
        <v>-2.0821177004225366E-2</v>
      </c>
    </row>
    <row r="83" spans="2:11" x14ac:dyDescent="0.2">
      <c r="B83">
        <f>+'Aggregate Screens'!A78</f>
        <v>176</v>
      </c>
      <c r="C83" t="str">
        <f>+'Aggregate Screens'!B78</f>
        <v>TACOMA GENERAL/ALLENMORE HOSPITAL</v>
      </c>
      <c r="D83" s="10">
        <f>ROUND(+'Aggregate Screens'!AC78-'Aggregate Screens'!M78,0)</f>
        <v>588329279</v>
      </c>
      <c r="E83" s="13">
        <f>ROUND(+'Aggregate Screens'!AO78,0)</f>
        <v>163480</v>
      </c>
      <c r="F83" s="11">
        <f t="shared" si="3"/>
        <v>3598.78</v>
      </c>
      <c r="G83" s="10">
        <f>ROUND(+'Aggregate Screens'!AC183-'Aggregate Screens'!M183,0)</f>
        <v>600853454</v>
      </c>
      <c r="H83" s="13">
        <f>ROUND(+'Aggregate Screens'!AO183,0)</f>
        <v>175776</v>
      </c>
      <c r="I83" s="11">
        <f t="shared" si="4"/>
        <v>3418.29</v>
      </c>
      <c r="K83" s="12">
        <f t="shared" si="5"/>
        <v>-5.0153107441966549E-2</v>
      </c>
    </row>
    <row r="84" spans="2:11" x14ac:dyDescent="0.2">
      <c r="B84">
        <f>+'Aggregate Screens'!A79</f>
        <v>180</v>
      </c>
      <c r="C84" t="str">
        <f>+'Aggregate Screens'!B79</f>
        <v>VALLEY HOSPITAL</v>
      </c>
      <c r="D84" s="10">
        <f>ROUND(+'Aggregate Screens'!AC79-'Aggregate Screens'!M79,0)</f>
        <v>91107924</v>
      </c>
      <c r="E84" s="13">
        <f>ROUND(+'Aggregate Screens'!AO79,0)</f>
        <v>43836</v>
      </c>
      <c r="F84" s="11">
        <f t="shared" si="3"/>
        <v>2078.38</v>
      </c>
      <c r="G84" s="10">
        <f>ROUND(+'Aggregate Screens'!AC184-'Aggregate Screens'!M184,0)</f>
        <v>92505836</v>
      </c>
      <c r="H84" s="13">
        <f>ROUND(+'Aggregate Screens'!AO184,0)</f>
        <v>43271</v>
      </c>
      <c r="I84" s="11">
        <f t="shared" si="4"/>
        <v>2137.83</v>
      </c>
      <c r="K84" s="12">
        <f t="shared" si="5"/>
        <v>2.8604008891540467E-2</v>
      </c>
    </row>
    <row r="85" spans="2:11" x14ac:dyDescent="0.2">
      <c r="B85">
        <f>+'Aggregate Screens'!A80</f>
        <v>183</v>
      </c>
      <c r="C85" t="str">
        <f>+'Aggregate Screens'!B80</f>
        <v>MULTICARE AUBURN MEDICAL CENTER</v>
      </c>
      <c r="D85" s="10">
        <f>ROUND(+'Aggregate Screens'!AC80-'Aggregate Screens'!M80,0)</f>
        <v>116005006</v>
      </c>
      <c r="E85" s="13">
        <f>ROUND(+'Aggregate Screens'!AO80,0)</f>
        <v>61053</v>
      </c>
      <c r="F85" s="11">
        <f t="shared" si="3"/>
        <v>1900.07</v>
      </c>
      <c r="G85" s="10">
        <f>ROUND(+'Aggregate Screens'!AC185-'Aggregate Screens'!M185,0)</f>
        <v>136824317</v>
      </c>
      <c r="H85" s="13">
        <f>ROUND(+'Aggregate Screens'!AO185,0)</f>
        <v>57018</v>
      </c>
      <c r="I85" s="11">
        <f t="shared" si="4"/>
        <v>2399.67</v>
      </c>
      <c r="K85" s="12">
        <f t="shared" si="5"/>
        <v>0.26293768124332262</v>
      </c>
    </row>
    <row r="86" spans="2:11" x14ac:dyDescent="0.2">
      <c r="B86">
        <f>+'Aggregate Screens'!A81</f>
        <v>186</v>
      </c>
      <c r="C86" t="str">
        <f>+'Aggregate Screens'!B81</f>
        <v>SUMMIT PACIFIC MEDICAL CENTER</v>
      </c>
      <c r="D86" s="10">
        <f>ROUND(+'Aggregate Screens'!AC81-'Aggregate Screens'!M81,0)</f>
        <v>10108779</v>
      </c>
      <c r="E86" s="13">
        <f>ROUND(+'Aggregate Screens'!AO81,0)</f>
        <v>5605</v>
      </c>
      <c r="F86" s="11">
        <f t="shared" si="3"/>
        <v>1803.53</v>
      </c>
      <c r="G86" s="10">
        <f>ROUND(+'Aggregate Screens'!AC186-'Aggregate Screens'!M186,0)</f>
        <v>16457058</v>
      </c>
      <c r="H86" s="13">
        <f>ROUND(+'Aggregate Screens'!AO186,0)</f>
        <v>6810</v>
      </c>
      <c r="I86" s="11">
        <f t="shared" si="4"/>
        <v>2416.6</v>
      </c>
      <c r="K86" s="12">
        <f t="shared" si="5"/>
        <v>0.33992780824272395</v>
      </c>
    </row>
    <row r="87" spans="2:11" x14ac:dyDescent="0.2">
      <c r="B87">
        <f>+'Aggregate Screens'!A82</f>
        <v>191</v>
      </c>
      <c r="C87" t="str">
        <f>+'Aggregate Screens'!B82</f>
        <v>PROVIDENCE CENTRALIA HOSPITAL</v>
      </c>
      <c r="D87" s="10">
        <f>ROUND(+'Aggregate Screens'!AC82-'Aggregate Screens'!M82,0)</f>
        <v>126168734</v>
      </c>
      <c r="E87" s="13">
        <f>ROUND(+'Aggregate Screens'!AO82,0)</f>
        <v>44225</v>
      </c>
      <c r="F87" s="11">
        <f t="shared" si="3"/>
        <v>2852.88</v>
      </c>
      <c r="G87" s="10">
        <f>ROUND(+'Aggregate Screens'!AC187-'Aggregate Screens'!M187,0)</f>
        <v>116834710</v>
      </c>
      <c r="H87" s="13">
        <f>ROUND(+'Aggregate Screens'!AO187,0)</f>
        <v>43697</v>
      </c>
      <c r="I87" s="11">
        <f t="shared" si="4"/>
        <v>2673.75</v>
      </c>
      <c r="K87" s="12">
        <f t="shared" si="5"/>
        <v>-6.2789181458736465E-2</v>
      </c>
    </row>
    <row r="88" spans="2:11" x14ac:dyDescent="0.2">
      <c r="B88">
        <f>+'Aggregate Screens'!A83</f>
        <v>193</v>
      </c>
      <c r="C88" t="str">
        <f>+'Aggregate Screens'!B83</f>
        <v>PROVIDENCE MOUNT CARMEL HOSPITAL</v>
      </c>
      <c r="D88" s="10">
        <f>ROUND(+'Aggregate Screens'!AC83-'Aggregate Screens'!M83,0)</f>
        <v>34837395</v>
      </c>
      <c r="E88" s="13">
        <f>ROUND(+'Aggregate Screens'!AO83,0)</f>
        <v>15529</v>
      </c>
      <c r="F88" s="11">
        <f t="shared" si="3"/>
        <v>2243.38</v>
      </c>
      <c r="G88" s="10">
        <f>ROUND(+'Aggregate Screens'!AC188-'Aggregate Screens'!M188,0)</f>
        <v>38216002</v>
      </c>
      <c r="H88" s="13">
        <f>ROUND(+'Aggregate Screens'!AO188,0)</f>
        <v>17215</v>
      </c>
      <c r="I88" s="11">
        <f t="shared" si="4"/>
        <v>2219.92</v>
      </c>
      <c r="K88" s="12">
        <f t="shared" si="5"/>
        <v>-1.0457434763615603E-2</v>
      </c>
    </row>
    <row r="89" spans="2:11" x14ac:dyDescent="0.2">
      <c r="B89">
        <f>+'Aggregate Screens'!A84</f>
        <v>194</v>
      </c>
      <c r="C89" t="str">
        <f>+'Aggregate Screens'!B84</f>
        <v>PROVIDENCE ST JOSEPHS HOSPITAL</v>
      </c>
      <c r="D89" s="10">
        <f>ROUND(+'Aggregate Screens'!AC84-'Aggregate Screens'!M84,0)</f>
        <v>19643034</v>
      </c>
      <c r="E89" s="13">
        <f>ROUND(+'Aggregate Screens'!AO84,0)</f>
        <v>8697</v>
      </c>
      <c r="F89" s="11">
        <f t="shared" si="3"/>
        <v>2258.6</v>
      </c>
      <c r="G89" s="10">
        <f>ROUND(+'Aggregate Screens'!AC189-'Aggregate Screens'!M189,0)</f>
        <v>19478014</v>
      </c>
      <c r="H89" s="13">
        <f>ROUND(+'Aggregate Screens'!AO189,0)</f>
        <v>10922</v>
      </c>
      <c r="I89" s="11">
        <f t="shared" si="4"/>
        <v>1783.37</v>
      </c>
      <c r="K89" s="12">
        <f t="shared" si="5"/>
        <v>-0.2104091029841495</v>
      </c>
    </row>
    <row r="90" spans="2:11" x14ac:dyDescent="0.2">
      <c r="B90">
        <f>+'Aggregate Screens'!A85</f>
        <v>195</v>
      </c>
      <c r="C90" t="str">
        <f>+'Aggregate Screens'!B85</f>
        <v>SNOQUALMIE VALLEY HOSPITAL</v>
      </c>
      <c r="D90" s="10">
        <f>ROUND(+'Aggregate Screens'!AC85-'Aggregate Screens'!M85,0)</f>
        <v>24743075</v>
      </c>
      <c r="E90" s="13">
        <f>ROUND(+'Aggregate Screens'!AO85,0)</f>
        <v>9738</v>
      </c>
      <c r="F90" s="11">
        <f t="shared" si="3"/>
        <v>2540.88</v>
      </c>
      <c r="G90" s="10">
        <f>ROUND(+'Aggregate Screens'!AC190-'Aggregate Screens'!M190,0)</f>
        <v>28006729</v>
      </c>
      <c r="H90" s="13">
        <f>ROUND(+'Aggregate Screens'!AO190,0)</f>
        <v>7398</v>
      </c>
      <c r="I90" s="11">
        <f t="shared" si="4"/>
        <v>3785.72</v>
      </c>
      <c r="K90" s="12">
        <f t="shared" si="5"/>
        <v>0.4899247504801485</v>
      </c>
    </row>
    <row r="91" spans="2:11" x14ac:dyDescent="0.2">
      <c r="B91">
        <f>+'Aggregate Screens'!A86</f>
        <v>197</v>
      </c>
      <c r="C91" t="str">
        <f>+'Aggregate Screens'!B86</f>
        <v>CAPITAL MEDICAL CENTER</v>
      </c>
      <c r="D91" s="10">
        <f>ROUND(+'Aggregate Screens'!AC86-'Aggregate Screens'!M86,0)</f>
        <v>81045352</v>
      </c>
      <c r="E91" s="13">
        <f>ROUND(+'Aggregate Screens'!AO86,0)</f>
        <v>25176</v>
      </c>
      <c r="F91" s="11">
        <f t="shared" si="3"/>
        <v>3219.15</v>
      </c>
      <c r="G91" s="10">
        <f>ROUND(+'Aggregate Screens'!AC191-'Aggregate Screens'!M191,0)</f>
        <v>85676229</v>
      </c>
      <c r="H91" s="13">
        <f>ROUND(+'Aggregate Screens'!AO191,0)</f>
        <v>24711</v>
      </c>
      <c r="I91" s="11">
        <f t="shared" si="4"/>
        <v>3467.13</v>
      </c>
      <c r="K91" s="12">
        <f t="shared" si="5"/>
        <v>7.7032757094263937E-2</v>
      </c>
    </row>
    <row r="92" spans="2:11" x14ac:dyDescent="0.2">
      <c r="B92">
        <f>+'Aggregate Screens'!A87</f>
        <v>198</v>
      </c>
      <c r="C92" t="str">
        <f>+'Aggregate Screens'!B87</f>
        <v>SUNNYSIDE COMMUNITY HOSPITAL</v>
      </c>
      <c r="D92" s="10">
        <f>ROUND(+'Aggregate Screens'!AC87-'Aggregate Screens'!M87,0)</f>
        <v>44284035</v>
      </c>
      <c r="E92" s="13">
        <f>ROUND(+'Aggregate Screens'!AO87,0)</f>
        <v>15685</v>
      </c>
      <c r="F92" s="11">
        <f t="shared" si="3"/>
        <v>2823.34</v>
      </c>
      <c r="G92" s="10">
        <f>ROUND(+'Aggregate Screens'!AC192-'Aggregate Screens'!M192,0)</f>
        <v>0</v>
      </c>
      <c r="H92" s="13">
        <f>ROUND(+'Aggregate Screens'!AO192,0)</f>
        <v>0</v>
      </c>
      <c r="I92" s="11" t="str">
        <f t="shared" si="4"/>
        <v/>
      </c>
      <c r="K92" s="12" t="str">
        <f t="shared" si="5"/>
        <v/>
      </c>
    </row>
    <row r="93" spans="2:11" x14ac:dyDescent="0.2">
      <c r="B93">
        <f>+'Aggregate Screens'!A88</f>
        <v>199</v>
      </c>
      <c r="C93" t="str">
        <f>+'Aggregate Screens'!B88</f>
        <v>TOPPENISH COMMUNITY HOSPITAL</v>
      </c>
      <c r="D93" s="10">
        <f>ROUND(+'Aggregate Screens'!AC88-'Aggregate Screens'!M88,0)</f>
        <v>20056775</v>
      </c>
      <c r="E93" s="13">
        <f>ROUND(+'Aggregate Screens'!AO88,0)</f>
        <v>8394</v>
      </c>
      <c r="F93" s="11">
        <f t="shared" si="3"/>
        <v>2389.42</v>
      </c>
      <c r="G93" s="10">
        <f>ROUND(+'Aggregate Screens'!AC193-'Aggregate Screens'!M193,0)</f>
        <v>19086568</v>
      </c>
      <c r="H93" s="13">
        <f>ROUND(+'Aggregate Screens'!AO193,0)</f>
        <v>7183</v>
      </c>
      <c r="I93" s="11">
        <f t="shared" si="4"/>
        <v>2657.19</v>
      </c>
      <c r="K93" s="12">
        <f t="shared" si="5"/>
        <v>0.11206485255836141</v>
      </c>
    </row>
    <row r="94" spans="2:11" x14ac:dyDescent="0.2">
      <c r="B94">
        <f>+'Aggregate Screens'!A89</f>
        <v>201</v>
      </c>
      <c r="C94" t="str">
        <f>+'Aggregate Screens'!B89</f>
        <v>ST FRANCIS COMMUNITY HOSPITAL</v>
      </c>
      <c r="D94" s="10">
        <f>ROUND(+'Aggregate Screens'!AC89-'Aggregate Screens'!M89,0)</f>
        <v>164430840</v>
      </c>
      <c r="E94" s="13">
        <f>ROUND(+'Aggregate Screens'!AO89,0)</f>
        <v>61116</v>
      </c>
      <c r="F94" s="11">
        <f t="shared" si="3"/>
        <v>2690.47</v>
      </c>
      <c r="G94" s="10">
        <f>ROUND(+'Aggregate Screens'!AC194-'Aggregate Screens'!M194,0)</f>
        <v>163227755</v>
      </c>
      <c r="H94" s="13">
        <f>ROUND(+'Aggregate Screens'!AO194,0)</f>
        <v>59275</v>
      </c>
      <c r="I94" s="11">
        <f t="shared" si="4"/>
        <v>2753.74</v>
      </c>
      <c r="K94" s="12">
        <f t="shared" si="5"/>
        <v>2.3516337294227307E-2</v>
      </c>
    </row>
    <row r="95" spans="2:11" x14ac:dyDescent="0.2">
      <c r="B95">
        <f>+'Aggregate Screens'!A90</f>
        <v>202</v>
      </c>
      <c r="C95" t="str">
        <f>+'Aggregate Screens'!B90</f>
        <v>REGIONAL HOSPITAL</v>
      </c>
      <c r="D95" s="10">
        <f>ROUND(+'Aggregate Screens'!AC90-'Aggregate Screens'!M90,0)</f>
        <v>17023492</v>
      </c>
      <c r="E95" s="13">
        <f>ROUND(+'Aggregate Screens'!AO90,0)</f>
        <v>7134</v>
      </c>
      <c r="F95" s="11">
        <f t="shared" si="3"/>
        <v>2386.25</v>
      </c>
      <c r="G95" s="10">
        <f>ROUND(+'Aggregate Screens'!AC195-'Aggregate Screens'!M195,0)</f>
        <v>18618112</v>
      </c>
      <c r="H95" s="13">
        <f>ROUND(+'Aggregate Screens'!AO195,0)</f>
        <v>7716</v>
      </c>
      <c r="I95" s="11">
        <f t="shared" si="4"/>
        <v>2412.92</v>
      </c>
      <c r="K95" s="12">
        <f t="shared" si="5"/>
        <v>1.1176532215819934E-2</v>
      </c>
    </row>
    <row r="96" spans="2:11" x14ac:dyDescent="0.2">
      <c r="B96">
        <f>+'Aggregate Screens'!A91</f>
        <v>204</v>
      </c>
      <c r="C96" t="str">
        <f>+'Aggregate Screens'!B91</f>
        <v>SEATTLE CANCER CARE ALLIANCE</v>
      </c>
      <c r="D96" s="10">
        <f>ROUND(+'Aggregate Screens'!AC91-'Aggregate Screens'!M91,0)</f>
        <v>300058704</v>
      </c>
      <c r="E96" s="13">
        <f>ROUND(+'Aggregate Screens'!AO91,0)</f>
        <v>52360</v>
      </c>
      <c r="F96" s="11">
        <f t="shared" si="3"/>
        <v>5730.69</v>
      </c>
      <c r="G96" s="10">
        <f>ROUND(+'Aggregate Screens'!AC196-'Aggregate Screens'!M196,0)</f>
        <v>337537531</v>
      </c>
      <c r="H96" s="13">
        <f>ROUND(+'Aggregate Screens'!AO196,0)</f>
        <v>51875</v>
      </c>
      <c r="I96" s="11">
        <f t="shared" si="4"/>
        <v>6506.75</v>
      </c>
      <c r="K96" s="12">
        <f t="shared" si="5"/>
        <v>0.13542173804550584</v>
      </c>
    </row>
    <row r="97" spans="2:11" x14ac:dyDescent="0.2">
      <c r="B97">
        <f>+'Aggregate Screens'!A92</f>
        <v>205</v>
      </c>
      <c r="C97" t="str">
        <f>+'Aggregate Screens'!B92</f>
        <v>WENATCHEE VALLEY HOSPITAL</v>
      </c>
      <c r="D97" s="10">
        <f>ROUND(+'Aggregate Screens'!AC92-'Aggregate Screens'!M92,0)</f>
        <v>0</v>
      </c>
      <c r="E97" s="13">
        <f>ROUND(+'Aggregate Screens'!AO92,0)</f>
        <v>0</v>
      </c>
      <c r="F97" s="11" t="str">
        <f t="shared" si="3"/>
        <v/>
      </c>
      <c r="G97" s="10">
        <f>ROUND(+'Aggregate Screens'!AC197-'Aggregate Screens'!M197,0)</f>
        <v>99534755</v>
      </c>
      <c r="H97" s="13">
        <f>ROUND(+'Aggregate Screens'!AO197,0)</f>
        <v>39312</v>
      </c>
      <c r="I97" s="11">
        <f t="shared" si="4"/>
        <v>2531.92</v>
      </c>
      <c r="K97" s="12" t="str">
        <f t="shared" si="5"/>
        <v/>
      </c>
    </row>
    <row r="98" spans="2:11" x14ac:dyDescent="0.2">
      <c r="B98">
        <f>+'Aggregate Screens'!A93</f>
        <v>206</v>
      </c>
      <c r="C98" t="str">
        <f>+'Aggregate Screens'!B93</f>
        <v>PEACEHEALTH UNITED GENERAL MEDICAL CENTER</v>
      </c>
      <c r="D98" s="10">
        <f>ROUND(+'Aggregate Screens'!AC93-'Aggregate Screens'!M93,0)</f>
        <v>42559041</v>
      </c>
      <c r="E98" s="13">
        <f>ROUND(+'Aggregate Screens'!AO93,0)</f>
        <v>13056</v>
      </c>
      <c r="F98" s="11">
        <f t="shared" si="3"/>
        <v>3259.73</v>
      </c>
      <c r="G98" s="10">
        <f>ROUND(+'Aggregate Screens'!AC198-'Aggregate Screens'!M198,0)</f>
        <v>43634907</v>
      </c>
      <c r="H98" s="13">
        <f>ROUND(+'Aggregate Screens'!AO198,0)</f>
        <v>14858</v>
      </c>
      <c r="I98" s="11">
        <f t="shared" si="4"/>
        <v>2936.8</v>
      </c>
      <c r="K98" s="12">
        <f t="shared" si="5"/>
        <v>-9.9066487101692413E-2</v>
      </c>
    </row>
    <row r="99" spans="2:11" x14ac:dyDescent="0.2">
      <c r="B99">
        <f>+'Aggregate Screens'!A94</f>
        <v>207</v>
      </c>
      <c r="C99" t="str">
        <f>+'Aggregate Screens'!B94</f>
        <v>SKAGIT VALLEY HOSPITAL</v>
      </c>
      <c r="D99" s="10">
        <f>ROUND(+'Aggregate Screens'!AC94-'Aggregate Screens'!M94,0)</f>
        <v>221319286</v>
      </c>
      <c r="E99" s="13">
        <f>ROUND(+'Aggregate Screens'!AO94,0)</f>
        <v>80417</v>
      </c>
      <c r="F99" s="11">
        <f t="shared" si="3"/>
        <v>2752.15</v>
      </c>
      <c r="G99" s="10">
        <f>ROUND(+'Aggregate Screens'!AC199-'Aggregate Screens'!M199,0)</f>
        <v>233499773</v>
      </c>
      <c r="H99" s="13">
        <f>ROUND(+'Aggregate Screens'!AO199,0)</f>
        <v>78327</v>
      </c>
      <c r="I99" s="11">
        <f t="shared" si="4"/>
        <v>2981.09</v>
      </c>
      <c r="K99" s="12">
        <f t="shared" si="5"/>
        <v>8.318587286303436E-2</v>
      </c>
    </row>
    <row r="100" spans="2:11" x14ac:dyDescent="0.2">
      <c r="B100">
        <f>+'Aggregate Screens'!A95</f>
        <v>208</v>
      </c>
      <c r="C100" t="str">
        <f>+'Aggregate Screens'!B95</f>
        <v>LEGACY SALMON CREEK HOSPITAL</v>
      </c>
      <c r="D100" s="10">
        <f>ROUND(+'Aggregate Screens'!AC95-'Aggregate Screens'!M95,0)</f>
        <v>183907235</v>
      </c>
      <c r="E100" s="13">
        <f>ROUND(+'Aggregate Screens'!AO95,0)</f>
        <v>64204</v>
      </c>
      <c r="F100" s="11">
        <f t="shared" si="3"/>
        <v>2864.42</v>
      </c>
      <c r="G100" s="10">
        <f>ROUND(+'Aggregate Screens'!AC200-'Aggregate Screens'!M200,0)</f>
        <v>192466560</v>
      </c>
      <c r="H100" s="13">
        <f>ROUND(+'Aggregate Screens'!AO200,0)</f>
        <v>69119</v>
      </c>
      <c r="I100" s="11">
        <f t="shared" si="4"/>
        <v>2784.57</v>
      </c>
      <c r="K100" s="12">
        <f t="shared" si="5"/>
        <v>-2.7876498558172313E-2</v>
      </c>
    </row>
    <row r="101" spans="2:11" x14ac:dyDescent="0.2">
      <c r="B101">
        <f>+'Aggregate Screens'!A96</f>
        <v>209</v>
      </c>
      <c r="C101" t="str">
        <f>+'Aggregate Screens'!B96</f>
        <v>ST ANTHONY HOSPITAL</v>
      </c>
      <c r="D101" s="10">
        <f>ROUND(+'Aggregate Screens'!AC96-'Aggregate Screens'!M96,0)</f>
        <v>94451584</v>
      </c>
      <c r="E101" s="13">
        <f>ROUND(+'Aggregate Screens'!AO96,0)</f>
        <v>35844</v>
      </c>
      <c r="F101" s="11">
        <f t="shared" si="3"/>
        <v>2635.07</v>
      </c>
      <c r="G101" s="10">
        <f>ROUND(+'Aggregate Screens'!AC201-'Aggregate Screens'!M201,0)</f>
        <v>99212477</v>
      </c>
      <c r="H101" s="13">
        <f>ROUND(+'Aggregate Screens'!AO201,0)</f>
        <v>38857</v>
      </c>
      <c r="I101" s="11">
        <f t="shared" si="4"/>
        <v>2553.27</v>
      </c>
      <c r="K101" s="12">
        <f t="shared" si="5"/>
        <v>-3.1042818596849542E-2</v>
      </c>
    </row>
    <row r="102" spans="2:11" x14ac:dyDescent="0.2">
      <c r="B102">
        <f>+'Aggregate Screens'!A97</f>
        <v>210</v>
      </c>
      <c r="C102" t="str">
        <f>+'Aggregate Screens'!B97</f>
        <v>SWEDISH MEDICAL CENTER - ISSAQUAH CAMPUS</v>
      </c>
      <c r="D102" s="10">
        <f>ROUND(+'Aggregate Screens'!AC97-'Aggregate Screens'!M97,0)</f>
        <v>130849015</v>
      </c>
      <c r="E102" s="13">
        <f>ROUND(+'Aggregate Screens'!AO97,0)</f>
        <v>25685</v>
      </c>
      <c r="F102" s="11">
        <f t="shared" si="3"/>
        <v>5094.37</v>
      </c>
      <c r="G102" s="10">
        <f>ROUND(+'Aggregate Screens'!AC202-'Aggregate Screens'!M202,0)</f>
        <v>140731537</v>
      </c>
      <c r="H102" s="13">
        <f>ROUND(+'Aggregate Screens'!AO202,0)</f>
        <v>30477</v>
      </c>
      <c r="I102" s="11">
        <f t="shared" si="4"/>
        <v>4617.63</v>
      </c>
      <c r="K102" s="12">
        <f t="shared" si="5"/>
        <v>-9.3581738271856896E-2</v>
      </c>
    </row>
    <row r="103" spans="2:11" x14ac:dyDescent="0.2">
      <c r="B103">
        <f>+'Aggregate Screens'!A98</f>
        <v>211</v>
      </c>
      <c r="C103" t="str">
        <f>+'Aggregate Screens'!B98</f>
        <v>PEACEHEALTH PEACE ISLAND MEDICAL CENTER</v>
      </c>
      <c r="D103" s="10">
        <f>ROUND(+'Aggregate Screens'!AC98-'Aggregate Screens'!M98,0)</f>
        <v>0</v>
      </c>
      <c r="E103" s="13">
        <f>ROUND(+'Aggregate Screens'!AO98,0)</f>
        <v>0</v>
      </c>
      <c r="F103" s="11" t="str">
        <f t="shared" si="3"/>
        <v/>
      </c>
      <c r="G103" s="10">
        <f>ROUND(+'Aggregate Screens'!AC203-'Aggregate Screens'!M203,0)</f>
        <v>6141474</v>
      </c>
      <c r="H103" s="13">
        <f>ROUND(+'Aggregate Screens'!AO203,0)</f>
        <v>1269</v>
      </c>
      <c r="I103" s="11">
        <f t="shared" si="4"/>
        <v>4839.62</v>
      </c>
      <c r="K103" s="12" t="str">
        <f t="shared" si="5"/>
        <v/>
      </c>
    </row>
    <row r="104" spans="2:11" x14ac:dyDescent="0.2">
      <c r="B104">
        <f>+'Aggregate Screens'!A99</f>
        <v>904</v>
      </c>
      <c r="C104" t="str">
        <f>+'Aggregate Screens'!B99</f>
        <v>BHC FAIRFAX HOSPITAL</v>
      </c>
      <c r="D104" s="10">
        <f>ROUND(+'Aggregate Screens'!AC99-'Aggregate Screens'!M99,0)</f>
        <v>26380022</v>
      </c>
      <c r="E104" s="13">
        <f>ROUND(+'Aggregate Screens'!AO99,0)</f>
        <v>31830</v>
      </c>
      <c r="F104" s="11">
        <f t="shared" si="3"/>
        <v>828.78</v>
      </c>
      <c r="G104" s="10">
        <f>ROUND(+'Aggregate Screens'!AC204-'Aggregate Screens'!M204,0)</f>
        <v>27288808</v>
      </c>
      <c r="H104" s="13">
        <f>ROUND(+'Aggregate Screens'!AO204,0)</f>
        <v>33557</v>
      </c>
      <c r="I104" s="11">
        <f t="shared" si="4"/>
        <v>813.21</v>
      </c>
      <c r="K104" s="12">
        <f t="shared" si="5"/>
        <v>-1.8786650257004212E-2</v>
      </c>
    </row>
    <row r="105" spans="2:11" x14ac:dyDescent="0.2">
      <c r="B105">
        <f>+'Aggregate Screens'!A100</f>
        <v>915</v>
      </c>
      <c r="C105" t="str">
        <f>+'Aggregate Screens'!B100</f>
        <v>LOURDES COUNSELING CENTER</v>
      </c>
      <c r="D105" s="10">
        <f>ROUND(+'Aggregate Screens'!AC100-'Aggregate Screens'!M100,0)</f>
        <v>14796312</v>
      </c>
      <c r="E105" s="13">
        <f>ROUND(+'Aggregate Screens'!AO100,0)</f>
        <v>10160</v>
      </c>
      <c r="F105" s="11">
        <f t="shared" si="3"/>
        <v>1456.33</v>
      </c>
      <c r="G105" s="10">
        <f>ROUND(+'Aggregate Screens'!AC205-'Aggregate Screens'!M205,0)</f>
        <v>14252826</v>
      </c>
      <c r="H105" s="13">
        <f>ROUND(+'Aggregate Screens'!AO205,0)</f>
        <v>10183</v>
      </c>
      <c r="I105" s="11">
        <f t="shared" si="4"/>
        <v>1399.67</v>
      </c>
      <c r="K105" s="12">
        <f t="shared" si="5"/>
        <v>-3.8906017180171948E-2</v>
      </c>
    </row>
    <row r="106" spans="2:11" x14ac:dyDescent="0.2">
      <c r="B106">
        <f>+'Aggregate Screens'!A101</f>
        <v>919</v>
      </c>
      <c r="C106" t="str">
        <f>+'Aggregate Screens'!B101</f>
        <v>NAVOS</v>
      </c>
      <c r="D106" s="10">
        <f>ROUND(+'Aggregate Screens'!AC101-'Aggregate Screens'!M101,0)</f>
        <v>7891471</v>
      </c>
      <c r="E106" s="13">
        <f>ROUND(+'Aggregate Screens'!AO101,0)</f>
        <v>13367</v>
      </c>
      <c r="F106" s="11">
        <f t="shared" si="3"/>
        <v>590.37</v>
      </c>
      <c r="G106" s="10">
        <f>ROUND(+'Aggregate Screens'!AC206-'Aggregate Screens'!M206,0)</f>
        <v>7957462</v>
      </c>
      <c r="H106" s="13">
        <f>ROUND(+'Aggregate Screens'!AO206,0)</f>
        <v>13660</v>
      </c>
      <c r="I106" s="11">
        <f t="shared" si="4"/>
        <v>582.54</v>
      </c>
      <c r="K106" s="12">
        <f t="shared" si="5"/>
        <v>-1.3262869048224046E-2</v>
      </c>
    </row>
    <row r="107" spans="2:11" x14ac:dyDescent="0.2">
      <c r="B107">
        <f>+'Aggregate Screens'!A102</f>
        <v>921</v>
      </c>
      <c r="C107" t="str">
        <f>+'Aggregate Screens'!B102</f>
        <v>Cascade Behavioral Health</v>
      </c>
      <c r="D107" s="10">
        <f>ROUND(+'Aggregate Screens'!AC102-'Aggregate Screens'!M102,0)</f>
        <v>0</v>
      </c>
      <c r="E107" s="13">
        <f>ROUND(+'Aggregate Screens'!AO102,0)</f>
        <v>0</v>
      </c>
      <c r="F107" s="11" t="str">
        <f t="shared" si="3"/>
        <v/>
      </c>
      <c r="G107" s="10">
        <f>ROUND(+'Aggregate Screens'!AC207-'Aggregate Screens'!M207,0)</f>
        <v>911482</v>
      </c>
      <c r="H107" s="13">
        <f>ROUND(+'Aggregate Screens'!AO207,0)</f>
        <v>579</v>
      </c>
      <c r="I107" s="11">
        <f t="shared" si="4"/>
        <v>1574.23</v>
      </c>
      <c r="K107" s="12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7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107"/>
  <sheetViews>
    <sheetView zoomScale="75" workbookViewId="0">
      <selection activeCell="B12" sqref="B12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8" bestFit="1" customWidth="1"/>
    <col min="5" max="5" width="7.21875" customWidth="1"/>
    <col min="6" max="7" width="7.88671875" bestFit="1" customWidth="1"/>
    <col min="8" max="8" width="7.21875" customWidth="1"/>
    <col min="9" max="9" width="7.88671875" bestFit="1" customWidth="1"/>
    <col min="10" max="10" width="2.6640625" customWidth="1"/>
    <col min="11" max="11" width="8.109375" bestFit="1" customWidth="1"/>
  </cols>
  <sheetData>
    <row r="1" spans="1:11" x14ac:dyDescent="0.2">
      <c r="A1" s="9" t="s">
        <v>14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4"/>
      <c r="F2" s="2"/>
      <c r="K2" s="5" t="s">
        <v>71</v>
      </c>
    </row>
    <row r="3" spans="1:11" x14ac:dyDescent="0.2">
      <c r="A3" s="4"/>
      <c r="D3" s="3"/>
      <c r="F3" s="2"/>
      <c r="K3">
        <v>11</v>
      </c>
    </row>
    <row r="4" spans="1:11" x14ac:dyDescent="0.2">
      <c r="A4" s="7" t="s">
        <v>58</v>
      </c>
      <c r="B4" s="6"/>
      <c r="C4" s="6"/>
      <c r="D4" s="6"/>
      <c r="E4" s="7"/>
      <c r="F4" s="6"/>
      <c r="G4" s="6"/>
      <c r="H4" s="6"/>
      <c r="I4" s="6"/>
    </row>
    <row r="5" spans="1:11" x14ac:dyDescent="0.2">
      <c r="A5" s="7" t="s">
        <v>15</v>
      </c>
      <c r="B5" s="6"/>
      <c r="C5" s="6"/>
      <c r="D5" s="6"/>
      <c r="E5" s="6"/>
      <c r="F5" s="7"/>
      <c r="G5" s="6"/>
      <c r="H5" s="6"/>
      <c r="I5" s="6"/>
    </row>
    <row r="7" spans="1:11" x14ac:dyDescent="0.2">
      <c r="E7" s="77">
        <f>ROUND(+'Aggregate Screens'!C5,0)</f>
        <v>2012</v>
      </c>
      <c r="F7" s="5">
        <f>+E7</f>
        <v>2012</v>
      </c>
      <c r="G7" s="5"/>
      <c r="H7" s="2">
        <f>+F7+1</f>
        <v>2013</v>
      </c>
      <c r="I7" s="5">
        <f>+H7</f>
        <v>2013</v>
      </c>
    </row>
    <row r="8" spans="1:11" x14ac:dyDescent="0.2">
      <c r="A8" s="5"/>
      <c r="B8" s="5"/>
      <c r="C8" s="5"/>
      <c r="D8" s="2" t="s">
        <v>16</v>
      </c>
      <c r="F8" s="5"/>
      <c r="G8" s="5"/>
      <c r="H8" s="2"/>
      <c r="I8" s="5"/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17</v>
      </c>
      <c r="E9" s="2" t="s">
        <v>184</v>
      </c>
      <c r="F9" s="2" t="s">
        <v>18</v>
      </c>
      <c r="G9" s="2" t="s">
        <v>17</v>
      </c>
      <c r="H9" s="2" t="s">
        <v>184</v>
      </c>
      <c r="I9" s="2" t="s">
        <v>18</v>
      </c>
      <c r="K9" s="5" t="s">
        <v>181</v>
      </c>
    </row>
    <row r="10" spans="1:11" x14ac:dyDescent="0.2">
      <c r="B10">
        <f>+'Aggregate Screens'!A5</f>
        <v>1</v>
      </c>
      <c r="C10" t="str">
        <f>+'Aggregate Screens'!B5</f>
        <v>SWEDISH MEDICAL CENTER - FIRST HILL</v>
      </c>
      <c r="D10" s="10">
        <f>ROUND(+'Aggregate Screens'!AR5,0)</f>
        <v>131885</v>
      </c>
      <c r="E10" s="10">
        <f>ROUND(+'Aggregate Screens'!AS5,0)</f>
        <v>32490</v>
      </c>
      <c r="F10" s="25">
        <f>IF(D10=0,"",IF(E10=0,"",ROUND(D10/E10,4)))</f>
        <v>4.0591999999999997</v>
      </c>
      <c r="G10" s="10">
        <f>ROUND(+'Aggregate Screens'!AR110,0)</f>
        <v>122379</v>
      </c>
      <c r="H10" s="10">
        <f>ROUND(+'Aggregate Screens'!AS110,0)</f>
        <v>32054</v>
      </c>
      <c r="I10" s="25">
        <f>IF(G10=0,"",IF(H10=0,"",ROUND(G10/H10,4)))</f>
        <v>3.8178999999999998</v>
      </c>
      <c r="K10" s="12">
        <f>IF(D10=0,"",IF(E10=0,"",IF(G10=0,"",IF(H10=0,"",+I10/F10-1))))</f>
        <v>-5.9445210878990906E-2</v>
      </c>
    </row>
    <row r="11" spans="1:11" x14ac:dyDescent="0.2">
      <c r="B11">
        <f>+'Aggregate Screens'!A6</f>
        <v>3</v>
      </c>
      <c r="C11" t="str">
        <f>+'Aggregate Screens'!B6</f>
        <v>SWEDISH MEDICAL CENTER - CHERRY HILL</v>
      </c>
      <c r="D11" s="10">
        <f>ROUND(+'Aggregate Screens'!AR6,0)</f>
        <v>32314</v>
      </c>
      <c r="E11" s="10">
        <f>ROUND(+'Aggregate Screens'!AS6,0)</f>
        <v>6864</v>
      </c>
      <c r="F11" s="25">
        <f t="shared" ref="F11:F74" si="0">IF(D11=0,"",IF(E11=0,"",ROUND(D11/E11,4)))</f>
        <v>4.7077999999999998</v>
      </c>
      <c r="G11" s="10">
        <f>ROUND(+'Aggregate Screens'!AR111,0)</f>
        <v>47440</v>
      </c>
      <c r="H11" s="10">
        <f>ROUND(+'Aggregate Screens'!AS111,0)</f>
        <v>9445</v>
      </c>
      <c r="I11" s="25">
        <f t="shared" ref="I11:I74" si="1">IF(G11=0,"",IF(H11=0,"",ROUND(G11/H11,4)))</f>
        <v>5.0228000000000002</v>
      </c>
      <c r="K11" s="12">
        <f t="shared" ref="K11:K74" si="2">IF(D11=0,"",IF(E11=0,"",IF(G11=0,"",IF(H11=0,"",+I11/F11-1))))</f>
        <v>6.6910234079612607E-2</v>
      </c>
    </row>
    <row r="12" spans="1:11" x14ac:dyDescent="0.2">
      <c r="B12">
        <f>+'Aggregate Screens'!A7</f>
        <v>8</v>
      </c>
      <c r="C12" t="str">
        <f>+'Aggregate Screens'!B7</f>
        <v>KLICKITAT VALLEY HEALTH</v>
      </c>
      <c r="D12" s="10">
        <f>ROUND(+'Aggregate Screens'!AR7,0)</f>
        <v>462</v>
      </c>
      <c r="E12" s="10">
        <f>ROUND(+'Aggregate Screens'!AS7,0)</f>
        <v>156</v>
      </c>
      <c r="F12" s="25">
        <f t="shared" si="0"/>
        <v>2.9615</v>
      </c>
      <c r="G12" s="10">
        <f>ROUND(+'Aggregate Screens'!AR112,0)</f>
        <v>521</v>
      </c>
      <c r="H12" s="10">
        <f>ROUND(+'Aggregate Screens'!AS112,0)</f>
        <v>198</v>
      </c>
      <c r="I12" s="25">
        <f t="shared" si="1"/>
        <v>2.6313</v>
      </c>
      <c r="K12" s="12">
        <f t="shared" si="2"/>
        <v>-0.11149755191625865</v>
      </c>
    </row>
    <row r="13" spans="1:11" x14ac:dyDescent="0.2">
      <c r="B13">
        <f>+'Aggregate Screens'!A8</f>
        <v>10</v>
      </c>
      <c r="C13" t="str">
        <f>+'Aggregate Screens'!B8</f>
        <v>VIRGINIA MASON MEDICAL CENTER</v>
      </c>
      <c r="D13" s="10">
        <f>ROUND(+'Aggregate Screens'!AR8,0)</f>
        <v>75230</v>
      </c>
      <c r="E13" s="10">
        <f>ROUND(+'Aggregate Screens'!AS8,0)</f>
        <v>16402</v>
      </c>
      <c r="F13" s="25">
        <f t="shared" si="0"/>
        <v>4.5865999999999998</v>
      </c>
      <c r="G13" s="10">
        <f>ROUND(+'Aggregate Screens'!AR113,0)</f>
        <v>72503</v>
      </c>
      <c r="H13" s="10">
        <f>ROUND(+'Aggregate Screens'!AS113,0)</f>
        <v>16315</v>
      </c>
      <c r="I13" s="25">
        <f t="shared" si="1"/>
        <v>4.4439000000000002</v>
      </c>
      <c r="K13" s="12">
        <f t="shared" si="2"/>
        <v>-3.111237081934326E-2</v>
      </c>
    </row>
    <row r="14" spans="1:11" x14ac:dyDescent="0.2">
      <c r="B14">
        <f>+'Aggregate Screens'!A9</f>
        <v>14</v>
      </c>
      <c r="C14" t="str">
        <f>+'Aggregate Screens'!B9</f>
        <v>SEATTLE CHILDRENS HOSPITAL</v>
      </c>
      <c r="D14" s="10">
        <f>ROUND(+'Aggregate Screens'!AR9,0)</f>
        <v>72402</v>
      </c>
      <c r="E14" s="10">
        <f>ROUND(+'Aggregate Screens'!AS9,0)</f>
        <v>14498</v>
      </c>
      <c r="F14" s="25">
        <f t="shared" si="0"/>
        <v>4.9939</v>
      </c>
      <c r="G14" s="10">
        <f>ROUND(+'Aggregate Screens'!AR114,0)</f>
        <v>73750</v>
      </c>
      <c r="H14" s="10">
        <f>ROUND(+'Aggregate Screens'!AS114,0)</f>
        <v>14494</v>
      </c>
      <c r="I14" s="25">
        <f t="shared" si="1"/>
        <v>5.0883000000000003</v>
      </c>
      <c r="K14" s="12">
        <f t="shared" si="2"/>
        <v>1.8903061735317195E-2</v>
      </c>
    </row>
    <row r="15" spans="1:11" x14ac:dyDescent="0.2">
      <c r="B15">
        <f>+'Aggregate Screens'!A10</f>
        <v>20</v>
      </c>
      <c r="C15" t="str">
        <f>+'Aggregate Screens'!B10</f>
        <v>GROUP HEALTH CENTRAL HOSPITAL</v>
      </c>
      <c r="D15" s="10">
        <f>ROUND(+'Aggregate Screens'!AR10,0)</f>
        <v>5148</v>
      </c>
      <c r="E15" s="10">
        <f>ROUND(+'Aggregate Screens'!AS10,0)</f>
        <v>1683</v>
      </c>
      <c r="F15" s="25">
        <f t="shared" si="0"/>
        <v>3.0588000000000002</v>
      </c>
      <c r="G15" s="10">
        <f>ROUND(+'Aggregate Screens'!AR115,0)</f>
        <v>5055</v>
      </c>
      <c r="H15" s="10">
        <f>ROUND(+'Aggregate Screens'!AS115,0)</f>
        <v>1687</v>
      </c>
      <c r="I15" s="25">
        <f t="shared" si="1"/>
        <v>2.9964</v>
      </c>
      <c r="K15" s="12">
        <f t="shared" si="2"/>
        <v>-2.0400156924284096E-2</v>
      </c>
    </row>
    <row r="16" spans="1:11" x14ac:dyDescent="0.2">
      <c r="B16">
        <f>+'Aggregate Screens'!A11</f>
        <v>21</v>
      </c>
      <c r="C16" t="str">
        <f>+'Aggregate Screens'!B11</f>
        <v>NEWPORT HOSPITAL AND HEALTH SERVICES</v>
      </c>
      <c r="D16" s="10">
        <f>ROUND(+'Aggregate Screens'!AR11,0)</f>
        <v>1273</v>
      </c>
      <c r="E16" s="10">
        <f>ROUND(+'Aggregate Screens'!AS11,0)</f>
        <v>417</v>
      </c>
      <c r="F16" s="25">
        <f t="shared" si="0"/>
        <v>3.0528</v>
      </c>
      <c r="G16" s="10">
        <f>ROUND(+'Aggregate Screens'!AR116,0)</f>
        <v>1323</v>
      </c>
      <c r="H16" s="10">
        <f>ROUND(+'Aggregate Screens'!AS116,0)</f>
        <v>445</v>
      </c>
      <c r="I16" s="25">
        <f t="shared" si="1"/>
        <v>2.9729999999999999</v>
      </c>
      <c r="K16" s="12">
        <f t="shared" si="2"/>
        <v>-2.613993710691831E-2</v>
      </c>
    </row>
    <row r="17" spans="2:11" x14ac:dyDescent="0.2">
      <c r="B17">
        <f>+'Aggregate Screens'!A12</f>
        <v>22</v>
      </c>
      <c r="C17" t="str">
        <f>+'Aggregate Screens'!B12</f>
        <v>LOURDES MEDICAL CENTER</v>
      </c>
      <c r="D17" s="10">
        <f>ROUND(+'Aggregate Screens'!AR12,0)</f>
        <v>7150</v>
      </c>
      <c r="E17" s="10">
        <f>ROUND(+'Aggregate Screens'!AS12,0)</f>
        <v>2080</v>
      </c>
      <c r="F17" s="25">
        <f t="shared" si="0"/>
        <v>3.4375</v>
      </c>
      <c r="G17" s="10">
        <f>ROUND(+'Aggregate Screens'!AR117,0)</f>
        <v>7012</v>
      </c>
      <c r="H17" s="10">
        <f>ROUND(+'Aggregate Screens'!AS117,0)</f>
        <v>2398</v>
      </c>
      <c r="I17" s="25">
        <f t="shared" si="1"/>
        <v>2.9241000000000001</v>
      </c>
      <c r="K17" s="12">
        <f t="shared" si="2"/>
        <v>-0.14935272727272719</v>
      </c>
    </row>
    <row r="18" spans="2:11" x14ac:dyDescent="0.2">
      <c r="B18">
        <f>+'Aggregate Screens'!A13</f>
        <v>23</v>
      </c>
      <c r="C18" t="str">
        <f>+'Aggregate Screens'!B13</f>
        <v>THREE RIVERS HOSPITAL</v>
      </c>
      <c r="D18" s="10">
        <f>ROUND(+'Aggregate Screens'!AR13,0)</f>
        <v>704</v>
      </c>
      <c r="E18" s="10">
        <f>ROUND(+'Aggregate Screens'!AS13,0)</f>
        <v>282</v>
      </c>
      <c r="F18" s="25">
        <f t="shared" si="0"/>
        <v>2.4965000000000002</v>
      </c>
      <c r="G18" s="10">
        <f>ROUND(+'Aggregate Screens'!AR118,0)</f>
        <v>604</v>
      </c>
      <c r="H18" s="10">
        <f>ROUND(+'Aggregate Screens'!AS118,0)</f>
        <v>351</v>
      </c>
      <c r="I18" s="25">
        <f t="shared" si="1"/>
        <v>1.7208000000000001</v>
      </c>
      <c r="K18" s="12">
        <f t="shared" si="2"/>
        <v>-0.31071500100140192</v>
      </c>
    </row>
    <row r="19" spans="2:11" x14ac:dyDescent="0.2">
      <c r="B19">
        <f>+'Aggregate Screens'!A14</f>
        <v>26</v>
      </c>
      <c r="C19" t="str">
        <f>+'Aggregate Screens'!B14</f>
        <v>PEACEHEALTH ST JOHN MEDICAL CENTER</v>
      </c>
      <c r="D19" s="10">
        <f>ROUND(+'Aggregate Screens'!AR14,0)</f>
        <v>36343</v>
      </c>
      <c r="E19" s="10">
        <f>ROUND(+'Aggregate Screens'!AS14,0)</f>
        <v>9014</v>
      </c>
      <c r="F19" s="25">
        <f t="shared" si="0"/>
        <v>4.0317999999999996</v>
      </c>
      <c r="G19" s="10">
        <f>ROUND(+'Aggregate Screens'!AR119,0)</f>
        <v>33982</v>
      </c>
      <c r="H19" s="10">
        <f>ROUND(+'Aggregate Screens'!AS119,0)</f>
        <v>8558</v>
      </c>
      <c r="I19" s="25">
        <f t="shared" si="1"/>
        <v>3.9708000000000001</v>
      </c>
      <c r="K19" s="12">
        <f t="shared" si="2"/>
        <v>-1.5129718736048292E-2</v>
      </c>
    </row>
    <row r="20" spans="2:11" x14ac:dyDescent="0.2">
      <c r="B20">
        <f>+'Aggregate Screens'!A15</f>
        <v>29</v>
      </c>
      <c r="C20" t="str">
        <f>+'Aggregate Screens'!B15</f>
        <v>HARBORVIEW MEDICAL CENTER</v>
      </c>
      <c r="D20" s="10">
        <f>ROUND(+'Aggregate Screens'!AR15,0)</f>
        <v>134930</v>
      </c>
      <c r="E20" s="10">
        <f>ROUND(+'Aggregate Screens'!AS15,0)</f>
        <v>19094</v>
      </c>
      <c r="F20" s="25">
        <f t="shared" si="0"/>
        <v>7.0666000000000002</v>
      </c>
      <c r="G20" s="10">
        <f>ROUND(+'Aggregate Screens'!AR120,0)</f>
        <v>135779</v>
      </c>
      <c r="H20" s="10">
        <f>ROUND(+'Aggregate Screens'!AS120,0)</f>
        <v>17999</v>
      </c>
      <c r="I20" s="25">
        <f t="shared" si="1"/>
        <v>7.5437000000000003</v>
      </c>
      <c r="K20" s="12">
        <f t="shared" si="2"/>
        <v>6.7514787875357252E-2</v>
      </c>
    </row>
    <row r="21" spans="2:11" x14ac:dyDescent="0.2">
      <c r="B21">
        <f>+'Aggregate Screens'!A16</f>
        <v>32</v>
      </c>
      <c r="C21" t="str">
        <f>+'Aggregate Screens'!B16</f>
        <v>ST JOSEPH MEDICAL CENTER</v>
      </c>
      <c r="D21" s="10">
        <f>ROUND(+'Aggregate Screens'!AR16,0)</f>
        <v>100259</v>
      </c>
      <c r="E21" s="10">
        <f>ROUND(+'Aggregate Screens'!AS16,0)</f>
        <v>22980</v>
      </c>
      <c r="F21" s="25">
        <f t="shared" si="0"/>
        <v>4.3628999999999998</v>
      </c>
      <c r="G21" s="10">
        <f>ROUND(+'Aggregate Screens'!AR121,0)</f>
        <v>104271</v>
      </c>
      <c r="H21" s="10">
        <f>ROUND(+'Aggregate Screens'!AS121,0)</f>
        <v>22213</v>
      </c>
      <c r="I21" s="25">
        <f t="shared" si="1"/>
        <v>4.6940999999999997</v>
      </c>
      <c r="K21" s="12">
        <f t="shared" si="2"/>
        <v>7.591281028673591E-2</v>
      </c>
    </row>
    <row r="22" spans="2:11" x14ac:dyDescent="0.2">
      <c r="B22">
        <f>+'Aggregate Screens'!A17</f>
        <v>35</v>
      </c>
      <c r="C22" t="str">
        <f>+'Aggregate Screens'!B17</f>
        <v>ST ELIZABETH HOSPITAL</v>
      </c>
      <c r="D22" s="10">
        <f>ROUND(+'Aggregate Screens'!AR17,0)</f>
        <v>4299</v>
      </c>
      <c r="E22" s="10">
        <f>ROUND(+'Aggregate Screens'!AS17,0)</f>
        <v>1516</v>
      </c>
      <c r="F22" s="25">
        <f t="shared" si="0"/>
        <v>2.8357999999999999</v>
      </c>
      <c r="G22" s="10">
        <f>ROUND(+'Aggregate Screens'!AR122,0)</f>
        <v>4294</v>
      </c>
      <c r="H22" s="10">
        <f>ROUND(+'Aggregate Screens'!AS122,0)</f>
        <v>1374</v>
      </c>
      <c r="I22" s="25">
        <f t="shared" si="1"/>
        <v>3.1252</v>
      </c>
      <c r="K22" s="12">
        <f t="shared" si="2"/>
        <v>0.10205233091191213</v>
      </c>
    </row>
    <row r="23" spans="2:11" x14ac:dyDescent="0.2">
      <c r="B23">
        <f>+'Aggregate Screens'!A18</f>
        <v>37</v>
      </c>
      <c r="C23" t="str">
        <f>+'Aggregate Screens'!B18</f>
        <v>DEACONESS HOSPITAL</v>
      </c>
      <c r="D23" s="10">
        <f>ROUND(+'Aggregate Screens'!AR18,0)</f>
        <v>58396</v>
      </c>
      <c r="E23" s="10">
        <f>ROUND(+'Aggregate Screens'!AS18,0)</f>
        <v>11841</v>
      </c>
      <c r="F23" s="25">
        <f t="shared" si="0"/>
        <v>4.9317000000000002</v>
      </c>
      <c r="G23" s="10">
        <f>ROUND(+'Aggregate Screens'!AR123,0)</f>
        <v>56467</v>
      </c>
      <c r="H23" s="10">
        <f>ROUND(+'Aggregate Screens'!AS123,0)</f>
        <v>11320</v>
      </c>
      <c r="I23" s="25">
        <f t="shared" si="1"/>
        <v>4.9882999999999997</v>
      </c>
      <c r="K23" s="12">
        <f t="shared" si="2"/>
        <v>1.1476772715290684E-2</v>
      </c>
    </row>
    <row r="24" spans="2:11" x14ac:dyDescent="0.2">
      <c r="B24">
        <f>+'Aggregate Screens'!A19</f>
        <v>38</v>
      </c>
      <c r="C24" t="str">
        <f>+'Aggregate Screens'!B19</f>
        <v>OLYMPIC MEDICAL CENTER</v>
      </c>
      <c r="D24" s="10">
        <f>ROUND(+'Aggregate Screens'!AR19,0)</f>
        <v>14263</v>
      </c>
      <c r="E24" s="10">
        <f>ROUND(+'Aggregate Screens'!AS19,0)</f>
        <v>4291</v>
      </c>
      <c r="F24" s="25">
        <f t="shared" si="0"/>
        <v>3.3239000000000001</v>
      </c>
      <c r="G24" s="10">
        <f>ROUND(+'Aggregate Screens'!AR124,0)</f>
        <v>14556</v>
      </c>
      <c r="H24" s="10">
        <f>ROUND(+'Aggregate Screens'!AS124,0)</f>
        <v>4253</v>
      </c>
      <c r="I24" s="25">
        <f t="shared" si="1"/>
        <v>3.4224999999999999</v>
      </c>
      <c r="K24" s="12">
        <f t="shared" si="2"/>
        <v>2.9663948975600984E-2</v>
      </c>
    </row>
    <row r="25" spans="2:11" x14ac:dyDescent="0.2">
      <c r="B25">
        <f>+'Aggregate Screens'!A20</f>
        <v>39</v>
      </c>
      <c r="C25" t="str">
        <f>+'Aggregate Screens'!B20</f>
        <v>TRIOS HEALTH</v>
      </c>
      <c r="D25" s="10">
        <f>ROUND(+'Aggregate Screens'!AR20,0)</f>
        <v>17978</v>
      </c>
      <c r="E25" s="10">
        <f>ROUND(+'Aggregate Screens'!AS20,0)</f>
        <v>5444</v>
      </c>
      <c r="F25" s="25">
        <f t="shared" si="0"/>
        <v>3.3024</v>
      </c>
      <c r="G25" s="10">
        <f>ROUND(+'Aggregate Screens'!AR125,0)</f>
        <v>17066</v>
      </c>
      <c r="H25" s="10">
        <f>ROUND(+'Aggregate Screens'!AS125,0)</f>
        <v>5163</v>
      </c>
      <c r="I25" s="25">
        <f t="shared" si="1"/>
        <v>3.3054000000000001</v>
      </c>
      <c r="K25" s="12">
        <f t="shared" si="2"/>
        <v>9.0843023255815503E-4</v>
      </c>
    </row>
    <row r="26" spans="2:11" x14ac:dyDescent="0.2">
      <c r="B26">
        <f>+'Aggregate Screens'!A21</f>
        <v>43</v>
      </c>
      <c r="C26" t="str">
        <f>+'Aggregate Screens'!B21</f>
        <v>WALLA WALLA GENERAL HOSPITAL</v>
      </c>
      <c r="D26" s="10">
        <f>ROUND(+'Aggregate Screens'!AR21,0)</f>
        <v>0</v>
      </c>
      <c r="E26" s="10">
        <f>ROUND(+'Aggregate Screens'!AS21,0)</f>
        <v>0</v>
      </c>
      <c r="F26" s="25" t="str">
        <f t="shared" si="0"/>
        <v/>
      </c>
      <c r="G26" s="10">
        <f>ROUND(+'Aggregate Screens'!AR126,0)</f>
        <v>0</v>
      </c>
      <c r="H26" s="10">
        <f>ROUND(+'Aggregate Screens'!AS126,0)</f>
        <v>0</v>
      </c>
      <c r="I26" s="25" t="str">
        <f t="shared" si="1"/>
        <v/>
      </c>
      <c r="K26" s="12" t="str">
        <f t="shared" si="2"/>
        <v/>
      </c>
    </row>
    <row r="27" spans="2:11" x14ac:dyDescent="0.2">
      <c r="B27">
        <f>+'Aggregate Screens'!A22</f>
        <v>45</v>
      </c>
      <c r="C27" t="str">
        <f>+'Aggregate Screens'!B22</f>
        <v>COLUMBIA BASIN HOSPITAL</v>
      </c>
      <c r="D27" s="10">
        <f>ROUND(+'Aggregate Screens'!AR22,0)</f>
        <v>249</v>
      </c>
      <c r="E27" s="10">
        <f>ROUND(+'Aggregate Screens'!AS22,0)</f>
        <v>112</v>
      </c>
      <c r="F27" s="25">
        <f t="shared" si="0"/>
        <v>2.2231999999999998</v>
      </c>
      <c r="G27" s="10">
        <f>ROUND(+'Aggregate Screens'!AR127,0)</f>
        <v>325</v>
      </c>
      <c r="H27" s="10">
        <f>ROUND(+'Aggregate Screens'!AS127,0)</f>
        <v>144</v>
      </c>
      <c r="I27" s="25">
        <f t="shared" si="1"/>
        <v>2.2568999999999999</v>
      </c>
      <c r="K27" s="12">
        <f t="shared" si="2"/>
        <v>1.5158330334652748E-2</v>
      </c>
    </row>
    <row r="28" spans="2:11" x14ac:dyDescent="0.2">
      <c r="B28">
        <f>+'Aggregate Screens'!A23</f>
        <v>46</v>
      </c>
      <c r="C28" t="str">
        <f>+'Aggregate Screens'!B23</f>
        <v>PMH MEDICAL CENTER</v>
      </c>
      <c r="D28" s="10">
        <f>ROUND(+'Aggregate Screens'!AR23,0)</f>
        <v>1954</v>
      </c>
      <c r="E28" s="10">
        <f>ROUND(+'Aggregate Screens'!AS23,0)</f>
        <v>696</v>
      </c>
      <c r="F28" s="25">
        <f t="shared" si="0"/>
        <v>2.8075000000000001</v>
      </c>
      <c r="G28" s="10">
        <f>ROUND(+'Aggregate Screens'!AR128,0)</f>
        <v>2683</v>
      </c>
      <c r="H28" s="10">
        <f>ROUND(+'Aggregate Screens'!AS128,0)</f>
        <v>710</v>
      </c>
      <c r="I28" s="25">
        <f t="shared" si="1"/>
        <v>3.7789000000000001</v>
      </c>
      <c r="K28" s="12">
        <f t="shared" si="2"/>
        <v>0.34600178094390022</v>
      </c>
    </row>
    <row r="29" spans="2:11" x14ac:dyDescent="0.2">
      <c r="B29">
        <f>+'Aggregate Screens'!A24</f>
        <v>50</v>
      </c>
      <c r="C29" t="str">
        <f>+'Aggregate Screens'!B24</f>
        <v>PROVIDENCE ST MARY MEDICAL CENTER</v>
      </c>
      <c r="D29" s="10">
        <f>ROUND(+'Aggregate Screens'!AR24,0)</f>
        <v>14253</v>
      </c>
      <c r="E29" s="10">
        <f>ROUND(+'Aggregate Screens'!AS24,0)</f>
        <v>8966</v>
      </c>
      <c r="F29" s="25">
        <f t="shared" si="0"/>
        <v>1.5896999999999999</v>
      </c>
      <c r="G29" s="10">
        <f>ROUND(+'Aggregate Screens'!AR129,0)</f>
        <v>13746</v>
      </c>
      <c r="H29" s="10">
        <f>ROUND(+'Aggregate Screens'!AS129,0)</f>
        <v>3926</v>
      </c>
      <c r="I29" s="25">
        <f t="shared" si="1"/>
        <v>3.5013000000000001</v>
      </c>
      <c r="K29" s="12">
        <f t="shared" si="2"/>
        <v>1.2024910360445369</v>
      </c>
    </row>
    <row r="30" spans="2:11" x14ac:dyDescent="0.2">
      <c r="B30">
        <f>+'Aggregate Screens'!A25</f>
        <v>54</v>
      </c>
      <c r="C30" t="str">
        <f>+'Aggregate Screens'!B25</f>
        <v>FORKS COMMUNITY HOSPITAL</v>
      </c>
      <c r="D30" s="10">
        <f>ROUND(+'Aggregate Screens'!AR25,0)</f>
        <v>0</v>
      </c>
      <c r="E30" s="10">
        <f>ROUND(+'Aggregate Screens'!AS25,0)</f>
        <v>0</v>
      </c>
      <c r="F30" s="25" t="str">
        <f t="shared" si="0"/>
        <v/>
      </c>
      <c r="G30" s="10">
        <f>ROUND(+'Aggregate Screens'!AR130,0)</f>
        <v>0</v>
      </c>
      <c r="H30" s="10">
        <f>ROUND(+'Aggregate Screens'!AS130,0)</f>
        <v>0</v>
      </c>
      <c r="I30" s="25" t="str">
        <f t="shared" si="1"/>
        <v/>
      </c>
      <c r="K30" s="12" t="str">
        <f t="shared" si="2"/>
        <v/>
      </c>
    </row>
    <row r="31" spans="2:11" x14ac:dyDescent="0.2">
      <c r="B31">
        <f>+'Aggregate Screens'!A26</f>
        <v>56</v>
      </c>
      <c r="C31" t="str">
        <f>+'Aggregate Screens'!B26</f>
        <v>WILLAPA HARBOR HOSPITAL</v>
      </c>
      <c r="D31" s="10">
        <f>ROUND(+'Aggregate Screens'!AR26,0)</f>
        <v>651</v>
      </c>
      <c r="E31" s="10">
        <f>ROUND(+'Aggregate Screens'!AS26,0)</f>
        <v>284</v>
      </c>
      <c r="F31" s="25">
        <f t="shared" si="0"/>
        <v>2.2923</v>
      </c>
      <c r="G31" s="10">
        <f>ROUND(+'Aggregate Screens'!AR131,0)</f>
        <v>817</v>
      </c>
      <c r="H31" s="10">
        <f>ROUND(+'Aggregate Screens'!AS131,0)</f>
        <v>236</v>
      </c>
      <c r="I31" s="25">
        <f t="shared" si="1"/>
        <v>3.4619</v>
      </c>
      <c r="K31" s="12">
        <f t="shared" si="2"/>
        <v>0.51022990010033586</v>
      </c>
    </row>
    <row r="32" spans="2:11" x14ac:dyDescent="0.2">
      <c r="B32">
        <f>+'Aggregate Screens'!A27</f>
        <v>58</v>
      </c>
      <c r="C32" t="str">
        <f>+'Aggregate Screens'!B27</f>
        <v>YAKIMA VALLEY MEMORIAL HOSPITAL</v>
      </c>
      <c r="D32" s="10">
        <f>ROUND(+'Aggregate Screens'!AR27,0)</f>
        <v>52799</v>
      </c>
      <c r="E32" s="10">
        <f>ROUND(+'Aggregate Screens'!AS27,0)</f>
        <v>14272</v>
      </c>
      <c r="F32" s="25">
        <f t="shared" si="0"/>
        <v>3.6995</v>
      </c>
      <c r="G32" s="10">
        <f>ROUND(+'Aggregate Screens'!AR132,0)</f>
        <v>48611</v>
      </c>
      <c r="H32" s="10">
        <f>ROUND(+'Aggregate Screens'!AS132,0)</f>
        <v>12530</v>
      </c>
      <c r="I32" s="25">
        <f t="shared" si="1"/>
        <v>3.8795999999999999</v>
      </c>
      <c r="K32" s="12">
        <f t="shared" si="2"/>
        <v>4.8682254358697108E-2</v>
      </c>
    </row>
    <row r="33" spans="2:11" x14ac:dyDescent="0.2">
      <c r="B33">
        <f>+'Aggregate Screens'!A28</f>
        <v>63</v>
      </c>
      <c r="C33" t="str">
        <f>+'Aggregate Screens'!B28</f>
        <v>GRAYS HARBOR COMMUNITY HOSPITAL</v>
      </c>
      <c r="D33" s="10">
        <f>ROUND(+'Aggregate Screens'!AR28,0)</f>
        <v>13406</v>
      </c>
      <c r="E33" s="10">
        <f>ROUND(+'Aggregate Screens'!AS28,0)</f>
        <v>4475</v>
      </c>
      <c r="F33" s="25">
        <f t="shared" si="0"/>
        <v>2.9958</v>
      </c>
      <c r="G33" s="10">
        <f>ROUND(+'Aggregate Screens'!AR133,0)</f>
        <v>11937</v>
      </c>
      <c r="H33" s="10">
        <f>ROUND(+'Aggregate Screens'!AS133,0)</f>
        <v>3979</v>
      </c>
      <c r="I33" s="25">
        <f t="shared" si="1"/>
        <v>3</v>
      </c>
      <c r="K33" s="12">
        <f t="shared" si="2"/>
        <v>1.4019627478469854E-3</v>
      </c>
    </row>
    <row r="34" spans="2:11" x14ac:dyDescent="0.2">
      <c r="B34">
        <f>+'Aggregate Screens'!A29</f>
        <v>78</v>
      </c>
      <c r="C34" t="str">
        <f>+'Aggregate Screens'!B29</f>
        <v>SAMARITAN HEALTHCARE</v>
      </c>
      <c r="D34" s="10">
        <f>ROUND(+'Aggregate Screens'!AR29,0)</f>
        <v>6236</v>
      </c>
      <c r="E34" s="10">
        <f>ROUND(+'Aggregate Screens'!AS29,0)</f>
        <v>2863</v>
      </c>
      <c r="F34" s="25">
        <f t="shared" si="0"/>
        <v>2.1781000000000001</v>
      </c>
      <c r="G34" s="10">
        <f>ROUND(+'Aggregate Screens'!AR134,0)</f>
        <v>7007</v>
      </c>
      <c r="H34" s="10">
        <f>ROUND(+'Aggregate Screens'!AS134,0)</f>
        <v>2873</v>
      </c>
      <c r="I34" s="25">
        <f t="shared" si="1"/>
        <v>2.4388999999999998</v>
      </c>
      <c r="K34" s="12">
        <f t="shared" si="2"/>
        <v>0.11973738579495885</v>
      </c>
    </row>
    <row r="35" spans="2:11" x14ac:dyDescent="0.2">
      <c r="B35">
        <f>+'Aggregate Screens'!A30</f>
        <v>79</v>
      </c>
      <c r="C35" t="str">
        <f>+'Aggregate Screens'!B30</f>
        <v>OCEAN BEACH HOSPITAL</v>
      </c>
      <c r="D35" s="10">
        <f>ROUND(+'Aggregate Screens'!AR30,0)</f>
        <v>0</v>
      </c>
      <c r="E35" s="10">
        <f>ROUND(+'Aggregate Screens'!AS30,0)</f>
        <v>0</v>
      </c>
      <c r="F35" s="25" t="str">
        <f t="shared" si="0"/>
        <v/>
      </c>
      <c r="G35" s="10">
        <f>ROUND(+'Aggregate Screens'!AR135,0)</f>
        <v>1067</v>
      </c>
      <c r="H35" s="10">
        <f>ROUND(+'Aggregate Screens'!AS135,0)</f>
        <v>337</v>
      </c>
      <c r="I35" s="25">
        <f t="shared" si="1"/>
        <v>3.1661999999999999</v>
      </c>
      <c r="K35" s="12" t="str">
        <f t="shared" si="2"/>
        <v/>
      </c>
    </row>
    <row r="36" spans="2:11" x14ac:dyDescent="0.2">
      <c r="B36">
        <f>+'Aggregate Screens'!A31</f>
        <v>80</v>
      </c>
      <c r="C36" t="str">
        <f>+'Aggregate Screens'!B31</f>
        <v>ODESSA MEMORIAL HEALTHCARE CENTER</v>
      </c>
      <c r="D36" s="10">
        <f>ROUND(+'Aggregate Screens'!AR31,0)</f>
        <v>25</v>
      </c>
      <c r="E36" s="10">
        <f>ROUND(+'Aggregate Screens'!AS31,0)</f>
        <v>11</v>
      </c>
      <c r="F36" s="25">
        <f t="shared" si="0"/>
        <v>2.2726999999999999</v>
      </c>
      <c r="G36" s="10">
        <f>ROUND(+'Aggregate Screens'!AR136,0)</f>
        <v>22</v>
      </c>
      <c r="H36" s="10">
        <f>ROUND(+'Aggregate Screens'!AS136,0)</f>
        <v>9</v>
      </c>
      <c r="I36" s="25">
        <f t="shared" si="1"/>
        <v>2.4443999999999999</v>
      </c>
      <c r="K36" s="12">
        <f t="shared" si="2"/>
        <v>7.5548906586879072E-2</v>
      </c>
    </row>
    <row r="37" spans="2:11" x14ac:dyDescent="0.2">
      <c r="B37">
        <f>+'Aggregate Screens'!A32</f>
        <v>81</v>
      </c>
      <c r="C37" t="str">
        <f>+'Aggregate Screens'!B32</f>
        <v>MULTICARE GOOD SAMARITAN</v>
      </c>
      <c r="D37" s="10">
        <f>ROUND(+'Aggregate Screens'!AR32,0)</f>
        <v>70538</v>
      </c>
      <c r="E37" s="10">
        <f>ROUND(+'Aggregate Screens'!AS32,0)</f>
        <v>18753</v>
      </c>
      <c r="F37" s="25">
        <f t="shared" si="0"/>
        <v>3.7614000000000001</v>
      </c>
      <c r="G37" s="10">
        <f>ROUND(+'Aggregate Screens'!AR137,0)</f>
        <v>72508</v>
      </c>
      <c r="H37" s="10">
        <f>ROUND(+'Aggregate Screens'!AS137,0)</f>
        <v>18044</v>
      </c>
      <c r="I37" s="25">
        <f t="shared" si="1"/>
        <v>4.0183999999999997</v>
      </c>
      <c r="K37" s="12">
        <f t="shared" si="2"/>
        <v>6.8325623438081573E-2</v>
      </c>
    </row>
    <row r="38" spans="2:11" x14ac:dyDescent="0.2">
      <c r="B38">
        <f>+'Aggregate Screens'!A33</f>
        <v>82</v>
      </c>
      <c r="C38" t="str">
        <f>+'Aggregate Screens'!B33</f>
        <v>GARFIELD COUNTY MEMORIAL HOSPITAL</v>
      </c>
      <c r="D38" s="10">
        <f>ROUND(+'Aggregate Screens'!AR33,0)</f>
        <v>75</v>
      </c>
      <c r="E38" s="10">
        <f>ROUND(+'Aggregate Screens'!AS33,0)</f>
        <v>28</v>
      </c>
      <c r="F38" s="25">
        <f t="shared" si="0"/>
        <v>2.6785999999999999</v>
      </c>
      <c r="G38" s="10">
        <f>ROUND(+'Aggregate Screens'!AR138,0)</f>
        <v>95</v>
      </c>
      <c r="H38" s="10">
        <f>ROUND(+'Aggregate Screens'!AS138,0)</f>
        <v>35</v>
      </c>
      <c r="I38" s="25">
        <f t="shared" si="1"/>
        <v>2.7143000000000002</v>
      </c>
      <c r="K38" s="12">
        <f t="shared" si="2"/>
        <v>1.3327857836183288E-2</v>
      </c>
    </row>
    <row r="39" spans="2:11" x14ac:dyDescent="0.2">
      <c r="B39">
        <f>+'Aggregate Screens'!A34</f>
        <v>84</v>
      </c>
      <c r="C39" t="str">
        <f>+'Aggregate Screens'!B34</f>
        <v>PROVIDENCE REGIONAL MEDICAL CENTER EVERETT</v>
      </c>
      <c r="D39" s="10">
        <f>ROUND(+'Aggregate Screens'!AR34,0)</f>
        <v>117185</v>
      </c>
      <c r="E39" s="10">
        <f>ROUND(+'Aggregate Screens'!AS34,0)</f>
        <v>44845</v>
      </c>
      <c r="F39" s="25">
        <f t="shared" si="0"/>
        <v>2.6131000000000002</v>
      </c>
      <c r="G39" s="10">
        <f>ROUND(+'Aggregate Screens'!AR139,0)</f>
        <v>118993</v>
      </c>
      <c r="H39" s="10">
        <f>ROUND(+'Aggregate Screens'!AS139,0)</f>
        <v>27476</v>
      </c>
      <c r="I39" s="25">
        <f t="shared" si="1"/>
        <v>4.3308</v>
      </c>
      <c r="K39" s="12">
        <f t="shared" si="2"/>
        <v>0.65734185450231508</v>
      </c>
    </row>
    <row r="40" spans="2:11" x14ac:dyDescent="0.2">
      <c r="B40">
        <f>+'Aggregate Screens'!A35</f>
        <v>85</v>
      </c>
      <c r="C40" t="str">
        <f>+'Aggregate Screens'!B35</f>
        <v>JEFFERSON HEALTHCARE</v>
      </c>
      <c r="D40" s="10">
        <f>ROUND(+'Aggregate Screens'!AR35,0)</f>
        <v>3524</v>
      </c>
      <c r="E40" s="10">
        <f>ROUND(+'Aggregate Screens'!AS35,0)</f>
        <v>996</v>
      </c>
      <c r="F40" s="25">
        <f t="shared" si="0"/>
        <v>3.5381999999999998</v>
      </c>
      <c r="G40" s="10">
        <f>ROUND(+'Aggregate Screens'!AR140,0)</f>
        <v>3967</v>
      </c>
      <c r="H40" s="10">
        <f>ROUND(+'Aggregate Screens'!AS140,0)</f>
        <v>1292</v>
      </c>
      <c r="I40" s="25">
        <f t="shared" si="1"/>
        <v>3.0703999999999998</v>
      </c>
      <c r="K40" s="12">
        <f t="shared" si="2"/>
        <v>-0.13221412017409984</v>
      </c>
    </row>
    <row r="41" spans="2:11" x14ac:dyDescent="0.2">
      <c r="B41">
        <f>+'Aggregate Screens'!A36</f>
        <v>96</v>
      </c>
      <c r="C41" t="str">
        <f>+'Aggregate Screens'!B36</f>
        <v>SKYLINE HOSPITAL</v>
      </c>
      <c r="D41" s="10">
        <f>ROUND(+'Aggregate Screens'!AR36,0)</f>
        <v>861</v>
      </c>
      <c r="E41" s="10">
        <f>ROUND(+'Aggregate Screens'!AS36,0)</f>
        <v>302</v>
      </c>
      <c r="F41" s="25">
        <f t="shared" si="0"/>
        <v>2.851</v>
      </c>
      <c r="G41" s="10">
        <f>ROUND(+'Aggregate Screens'!AR141,0)</f>
        <v>872</v>
      </c>
      <c r="H41" s="10">
        <f>ROUND(+'Aggregate Screens'!AS141,0)</f>
        <v>306</v>
      </c>
      <c r="I41" s="25">
        <f t="shared" si="1"/>
        <v>2.8496999999999999</v>
      </c>
      <c r="K41" s="12">
        <f t="shared" si="2"/>
        <v>-4.5598035776928114E-4</v>
      </c>
    </row>
    <row r="42" spans="2:11" x14ac:dyDescent="0.2">
      <c r="B42">
        <f>+'Aggregate Screens'!A37</f>
        <v>102</v>
      </c>
      <c r="C42" t="str">
        <f>+'Aggregate Screens'!B37</f>
        <v>YAKIMA REGIONAL MEDICAL AND CARDIAC CENTER</v>
      </c>
      <c r="D42" s="10">
        <f>ROUND(+'Aggregate Screens'!AR37,0)</f>
        <v>26561</v>
      </c>
      <c r="E42" s="10">
        <f>ROUND(+'Aggregate Screens'!AS37,0)</f>
        <v>6107</v>
      </c>
      <c r="F42" s="25">
        <f t="shared" si="0"/>
        <v>4.3493000000000004</v>
      </c>
      <c r="G42" s="10">
        <f>ROUND(+'Aggregate Screens'!AR142,0)</f>
        <v>23086</v>
      </c>
      <c r="H42" s="10">
        <f>ROUND(+'Aggregate Screens'!AS142,0)</f>
        <v>5604</v>
      </c>
      <c r="I42" s="25">
        <f t="shared" si="1"/>
        <v>4.1196000000000002</v>
      </c>
      <c r="K42" s="12">
        <f t="shared" si="2"/>
        <v>-5.2813096360333933E-2</v>
      </c>
    </row>
    <row r="43" spans="2:11" x14ac:dyDescent="0.2">
      <c r="B43">
        <f>+'Aggregate Screens'!A38</f>
        <v>104</v>
      </c>
      <c r="C43" t="str">
        <f>+'Aggregate Screens'!B38</f>
        <v>VALLEY GENERAL HOSPITAL</v>
      </c>
      <c r="D43" s="10">
        <f>ROUND(+'Aggregate Screens'!AR38,0)</f>
        <v>0</v>
      </c>
      <c r="E43" s="10">
        <f>ROUND(+'Aggregate Screens'!AS38,0)</f>
        <v>0</v>
      </c>
      <c r="F43" s="25" t="str">
        <f t="shared" si="0"/>
        <v/>
      </c>
      <c r="G43" s="10">
        <f>ROUND(+'Aggregate Screens'!AR143,0)</f>
        <v>0</v>
      </c>
      <c r="H43" s="10">
        <f>ROUND(+'Aggregate Screens'!AS143,0)</f>
        <v>0</v>
      </c>
      <c r="I43" s="25" t="str">
        <f t="shared" si="1"/>
        <v/>
      </c>
      <c r="K43" s="12" t="str">
        <f t="shared" si="2"/>
        <v/>
      </c>
    </row>
    <row r="44" spans="2:11" x14ac:dyDescent="0.2">
      <c r="B44">
        <f>+'Aggregate Screens'!A39</f>
        <v>106</v>
      </c>
      <c r="C44" t="str">
        <f>+'Aggregate Screens'!B39</f>
        <v>CASCADE VALLEY HOSPITAL</v>
      </c>
      <c r="D44" s="10">
        <f>ROUND(+'Aggregate Screens'!AR39,0)</f>
        <v>5011</v>
      </c>
      <c r="E44" s="10">
        <f>ROUND(+'Aggregate Screens'!AS39,0)</f>
        <v>1761</v>
      </c>
      <c r="F44" s="25">
        <f t="shared" si="0"/>
        <v>2.8454999999999999</v>
      </c>
      <c r="G44" s="10">
        <f>ROUND(+'Aggregate Screens'!AR144,0)</f>
        <v>4855</v>
      </c>
      <c r="H44" s="10">
        <f>ROUND(+'Aggregate Screens'!AS144,0)</f>
        <v>1666</v>
      </c>
      <c r="I44" s="25">
        <f t="shared" si="1"/>
        <v>2.9142000000000001</v>
      </c>
      <c r="K44" s="12">
        <f t="shared" si="2"/>
        <v>2.4143384290985948E-2</v>
      </c>
    </row>
    <row r="45" spans="2:11" x14ac:dyDescent="0.2">
      <c r="B45">
        <f>+'Aggregate Screens'!A40</f>
        <v>107</v>
      </c>
      <c r="C45" t="str">
        <f>+'Aggregate Screens'!B40</f>
        <v>NORTH VALLEY HOSPITAL</v>
      </c>
      <c r="D45" s="10">
        <f>ROUND(+'Aggregate Screens'!AR40,0)</f>
        <v>1163</v>
      </c>
      <c r="E45" s="10">
        <f>ROUND(+'Aggregate Screens'!AS40,0)</f>
        <v>487</v>
      </c>
      <c r="F45" s="25">
        <f t="shared" si="0"/>
        <v>2.3881000000000001</v>
      </c>
      <c r="G45" s="10">
        <f>ROUND(+'Aggregate Screens'!AR145,0)</f>
        <v>1238</v>
      </c>
      <c r="H45" s="10">
        <f>ROUND(+'Aggregate Screens'!AS145,0)</f>
        <v>453</v>
      </c>
      <c r="I45" s="25">
        <f t="shared" si="1"/>
        <v>2.7328999999999999</v>
      </c>
      <c r="K45" s="12">
        <f t="shared" si="2"/>
        <v>0.14438256354424017</v>
      </c>
    </row>
    <row r="46" spans="2:11" x14ac:dyDescent="0.2">
      <c r="B46">
        <f>+'Aggregate Screens'!A41</f>
        <v>108</v>
      </c>
      <c r="C46" t="str">
        <f>+'Aggregate Screens'!B41</f>
        <v>TRI-STATE MEMORIAL HOSPITAL</v>
      </c>
      <c r="D46" s="10">
        <f>ROUND(+'Aggregate Screens'!AR41,0)</f>
        <v>4531</v>
      </c>
      <c r="E46" s="10">
        <f>ROUND(+'Aggregate Screens'!AS41,0)</f>
        <v>1181</v>
      </c>
      <c r="F46" s="25">
        <f t="shared" si="0"/>
        <v>3.8365999999999998</v>
      </c>
      <c r="G46" s="10">
        <f>ROUND(+'Aggregate Screens'!AR146,0)</f>
        <v>4093</v>
      </c>
      <c r="H46" s="10">
        <f>ROUND(+'Aggregate Screens'!AS146,0)</f>
        <v>1225</v>
      </c>
      <c r="I46" s="25">
        <f t="shared" si="1"/>
        <v>3.3412000000000002</v>
      </c>
      <c r="K46" s="12">
        <f t="shared" si="2"/>
        <v>-0.1291247458687379</v>
      </c>
    </row>
    <row r="47" spans="2:11" x14ac:dyDescent="0.2">
      <c r="B47">
        <f>+'Aggregate Screens'!A42</f>
        <v>111</v>
      </c>
      <c r="C47" t="str">
        <f>+'Aggregate Screens'!B42</f>
        <v>EAST ADAMS RURAL HEALTHCARE</v>
      </c>
      <c r="D47" s="10">
        <f>ROUND(+'Aggregate Screens'!AR42,0)</f>
        <v>107</v>
      </c>
      <c r="E47" s="10">
        <f>ROUND(+'Aggregate Screens'!AS42,0)</f>
        <v>44</v>
      </c>
      <c r="F47" s="25">
        <f t="shared" si="0"/>
        <v>2.4318</v>
      </c>
      <c r="G47" s="10">
        <f>ROUND(+'Aggregate Screens'!AR147,0)</f>
        <v>82</v>
      </c>
      <c r="H47" s="10">
        <f>ROUND(+'Aggregate Screens'!AS147,0)</f>
        <v>34</v>
      </c>
      <c r="I47" s="25">
        <f t="shared" si="1"/>
        <v>2.4117999999999999</v>
      </c>
      <c r="K47" s="12">
        <f t="shared" si="2"/>
        <v>-8.2243605559667587E-3</v>
      </c>
    </row>
    <row r="48" spans="2:11" x14ac:dyDescent="0.2">
      <c r="B48">
        <f>+'Aggregate Screens'!A43</f>
        <v>125</v>
      </c>
      <c r="C48" t="str">
        <f>+'Aggregate Screens'!B43</f>
        <v>OTHELLO COMMUNITY HOSPITAL</v>
      </c>
      <c r="D48" s="10">
        <f>ROUND(+'Aggregate Screens'!AR43,0)</f>
        <v>0</v>
      </c>
      <c r="E48" s="10">
        <f>ROUND(+'Aggregate Screens'!AS43,0)</f>
        <v>0</v>
      </c>
      <c r="F48" s="25" t="str">
        <f t="shared" si="0"/>
        <v/>
      </c>
      <c r="G48" s="10">
        <f>ROUND(+'Aggregate Screens'!AR148,0)</f>
        <v>0</v>
      </c>
      <c r="H48" s="10">
        <f>ROUND(+'Aggregate Screens'!AS148,0)</f>
        <v>0</v>
      </c>
      <c r="I48" s="25" t="str">
        <f t="shared" si="1"/>
        <v/>
      </c>
      <c r="K48" s="12" t="str">
        <f t="shared" si="2"/>
        <v/>
      </c>
    </row>
    <row r="49" spans="2:11" x14ac:dyDescent="0.2">
      <c r="B49">
        <f>+'Aggregate Screens'!A44</f>
        <v>126</v>
      </c>
      <c r="C49" t="str">
        <f>+'Aggregate Screens'!B44</f>
        <v>HIGHLINE MEDICAL CENTER</v>
      </c>
      <c r="D49" s="10">
        <f>ROUND(+'Aggregate Screens'!AR44,0)</f>
        <v>37810</v>
      </c>
      <c r="E49" s="10">
        <f>ROUND(+'Aggregate Screens'!AS44,0)</f>
        <v>7128</v>
      </c>
      <c r="F49" s="25">
        <f t="shared" si="0"/>
        <v>5.3044000000000002</v>
      </c>
      <c r="G49" s="10">
        <f>ROUND(+'Aggregate Screens'!AR149,0)</f>
        <v>20494</v>
      </c>
      <c r="H49" s="10">
        <f>ROUND(+'Aggregate Screens'!AS149,0)</f>
        <v>3764</v>
      </c>
      <c r="I49" s="25">
        <f t="shared" si="1"/>
        <v>5.4447000000000001</v>
      </c>
      <c r="K49" s="12">
        <f t="shared" si="2"/>
        <v>2.6449739838624531E-2</v>
      </c>
    </row>
    <row r="50" spans="2:11" x14ac:dyDescent="0.2">
      <c r="B50">
        <f>+'Aggregate Screens'!A45</f>
        <v>128</v>
      </c>
      <c r="C50" t="str">
        <f>+'Aggregate Screens'!B45</f>
        <v>UNIVERSITY OF WASHINGTON MEDICAL CENTER</v>
      </c>
      <c r="D50" s="10">
        <f>ROUND(+'Aggregate Screens'!AR45,0)</f>
        <v>120745</v>
      </c>
      <c r="E50" s="10">
        <f>ROUND(+'Aggregate Screens'!AS45,0)</f>
        <v>17915</v>
      </c>
      <c r="F50" s="25">
        <f t="shared" si="0"/>
        <v>6.7398999999999996</v>
      </c>
      <c r="G50" s="10">
        <f>ROUND(+'Aggregate Screens'!AR150,0)</f>
        <v>122867</v>
      </c>
      <c r="H50" s="10">
        <f>ROUND(+'Aggregate Screens'!AS150,0)</f>
        <v>17728</v>
      </c>
      <c r="I50" s="25">
        <f t="shared" si="1"/>
        <v>6.9306999999999999</v>
      </c>
      <c r="K50" s="12">
        <f t="shared" si="2"/>
        <v>2.8309025356459294E-2</v>
      </c>
    </row>
    <row r="51" spans="2:11" x14ac:dyDescent="0.2">
      <c r="B51">
        <f>+'Aggregate Screens'!A46</f>
        <v>129</v>
      </c>
      <c r="C51" t="str">
        <f>+'Aggregate Screens'!B46</f>
        <v>QUINCY VALLEY MEDICAL CENTER</v>
      </c>
      <c r="D51" s="10">
        <f>ROUND(+'Aggregate Screens'!AR46,0)</f>
        <v>254</v>
      </c>
      <c r="E51" s="10">
        <f>ROUND(+'Aggregate Screens'!AS46,0)</f>
        <v>89</v>
      </c>
      <c r="F51" s="25">
        <f t="shared" si="0"/>
        <v>2.8538999999999999</v>
      </c>
      <c r="G51" s="10">
        <f>ROUND(+'Aggregate Screens'!AR151,0)</f>
        <v>0</v>
      </c>
      <c r="H51" s="10">
        <f>ROUND(+'Aggregate Screens'!AS151,0)</f>
        <v>0</v>
      </c>
      <c r="I51" s="25" t="str">
        <f t="shared" si="1"/>
        <v/>
      </c>
      <c r="K51" s="12" t="str">
        <f t="shared" si="2"/>
        <v/>
      </c>
    </row>
    <row r="52" spans="2:11" x14ac:dyDescent="0.2">
      <c r="B52">
        <f>+'Aggregate Screens'!A47</f>
        <v>130</v>
      </c>
      <c r="C52" t="str">
        <f>+'Aggregate Screens'!B47</f>
        <v>UW MEDICINE/NORTHWEST HOSPITAL</v>
      </c>
      <c r="D52" s="10">
        <f>ROUND(+'Aggregate Screens'!AR47,0)</f>
        <v>43350</v>
      </c>
      <c r="E52" s="10">
        <f>ROUND(+'Aggregate Screens'!AS47,0)</f>
        <v>9127</v>
      </c>
      <c r="F52" s="25">
        <f t="shared" si="0"/>
        <v>4.7496</v>
      </c>
      <c r="G52" s="10">
        <f>ROUND(+'Aggregate Screens'!AR152,0)</f>
        <v>44333</v>
      </c>
      <c r="H52" s="10">
        <f>ROUND(+'Aggregate Screens'!AS152,0)</f>
        <v>9974</v>
      </c>
      <c r="I52" s="25">
        <f t="shared" si="1"/>
        <v>4.4448999999999996</v>
      </c>
      <c r="K52" s="12">
        <f t="shared" si="2"/>
        <v>-6.4152770759642985E-2</v>
      </c>
    </row>
    <row r="53" spans="2:11" x14ac:dyDescent="0.2">
      <c r="B53">
        <f>+'Aggregate Screens'!A48</f>
        <v>131</v>
      </c>
      <c r="C53" t="str">
        <f>+'Aggregate Screens'!B48</f>
        <v>OVERLAKE HOSPITAL MEDICAL CENTER</v>
      </c>
      <c r="D53" s="10">
        <f>ROUND(+'Aggregate Screens'!AR48,0)</f>
        <v>68297</v>
      </c>
      <c r="E53" s="10">
        <f>ROUND(+'Aggregate Screens'!AS48,0)</f>
        <v>19937</v>
      </c>
      <c r="F53" s="25">
        <f t="shared" si="0"/>
        <v>3.4256000000000002</v>
      </c>
      <c r="G53" s="10">
        <f>ROUND(+'Aggregate Screens'!AR153,0)</f>
        <v>62615</v>
      </c>
      <c r="H53" s="10">
        <f>ROUND(+'Aggregate Screens'!AS153,0)</f>
        <v>18093</v>
      </c>
      <c r="I53" s="25">
        <f t="shared" si="1"/>
        <v>3.4607000000000001</v>
      </c>
      <c r="K53" s="12">
        <f t="shared" si="2"/>
        <v>1.024638019617008E-2</v>
      </c>
    </row>
    <row r="54" spans="2:11" x14ac:dyDescent="0.2">
      <c r="B54">
        <f>+'Aggregate Screens'!A49</f>
        <v>132</v>
      </c>
      <c r="C54" t="str">
        <f>+'Aggregate Screens'!B49</f>
        <v>ST CLARE HOSPITAL</v>
      </c>
      <c r="D54" s="10">
        <f>ROUND(+'Aggregate Screens'!AR49,0)</f>
        <v>28662</v>
      </c>
      <c r="E54" s="10">
        <f>ROUND(+'Aggregate Screens'!AS49,0)</f>
        <v>7524</v>
      </c>
      <c r="F54" s="25">
        <f t="shared" si="0"/>
        <v>3.8094000000000001</v>
      </c>
      <c r="G54" s="10">
        <f>ROUND(+'Aggregate Screens'!AR154,0)</f>
        <v>28734</v>
      </c>
      <c r="H54" s="10">
        <f>ROUND(+'Aggregate Screens'!AS154,0)</f>
        <v>7035</v>
      </c>
      <c r="I54" s="25">
        <f t="shared" si="1"/>
        <v>4.0843999999999996</v>
      </c>
      <c r="K54" s="12">
        <f t="shared" si="2"/>
        <v>7.2189846170000349E-2</v>
      </c>
    </row>
    <row r="55" spans="2:11" x14ac:dyDescent="0.2">
      <c r="B55">
        <f>+'Aggregate Screens'!A50</f>
        <v>134</v>
      </c>
      <c r="C55" t="str">
        <f>+'Aggregate Screens'!B50</f>
        <v>ISLAND HOSPITAL</v>
      </c>
      <c r="D55" s="10">
        <f>ROUND(+'Aggregate Screens'!AR50,0)</f>
        <v>10036</v>
      </c>
      <c r="E55" s="10">
        <f>ROUND(+'Aggregate Screens'!AS50,0)</f>
        <v>3029</v>
      </c>
      <c r="F55" s="25">
        <f t="shared" si="0"/>
        <v>3.3132999999999999</v>
      </c>
      <c r="G55" s="10">
        <f>ROUND(+'Aggregate Screens'!AR155,0)</f>
        <v>10451</v>
      </c>
      <c r="H55" s="10">
        <f>ROUND(+'Aggregate Screens'!AS155,0)</f>
        <v>3014</v>
      </c>
      <c r="I55" s="25">
        <f t="shared" si="1"/>
        <v>3.4674999999999998</v>
      </c>
      <c r="K55" s="12">
        <f t="shared" si="2"/>
        <v>4.6539703618748707E-2</v>
      </c>
    </row>
    <row r="56" spans="2:11" x14ac:dyDescent="0.2">
      <c r="B56">
        <f>+'Aggregate Screens'!A51</f>
        <v>137</v>
      </c>
      <c r="C56" t="str">
        <f>+'Aggregate Screens'!B51</f>
        <v>LINCOLN HOSPITAL</v>
      </c>
      <c r="D56" s="10">
        <f>ROUND(+'Aggregate Screens'!AR51,0)</f>
        <v>1265</v>
      </c>
      <c r="E56" s="10">
        <f>ROUND(+'Aggregate Screens'!AS51,0)</f>
        <v>371</v>
      </c>
      <c r="F56" s="25">
        <f t="shared" si="0"/>
        <v>3.4097</v>
      </c>
      <c r="G56" s="10">
        <f>ROUND(+'Aggregate Screens'!AR156,0)</f>
        <v>1362</v>
      </c>
      <c r="H56" s="10">
        <f>ROUND(+'Aggregate Screens'!AS156,0)</f>
        <v>355</v>
      </c>
      <c r="I56" s="25">
        <f t="shared" si="1"/>
        <v>3.8365999999999998</v>
      </c>
      <c r="K56" s="12">
        <f t="shared" si="2"/>
        <v>0.12520163064199186</v>
      </c>
    </row>
    <row r="57" spans="2:11" x14ac:dyDescent="0.2">
      <c r="B57">
        <f>+'Aggregate Screens'!A52</f>
        <v>138</v>
      </c>
      <c r="C57" t="str">
        <f>+'Aggregate Screens'!B52</f>
        <v>SWEDISH EDMONDS</v>
      </c>
      <c r="D57" s="10">
        <f>ROUND(+'Aggregate Screens'!AR52,0)</f>
        <v>35063</v>
      </c>
      <c r="E57" s="10">
        <f>ROUND(+'Aggregate Screens'!AS52,0)</f>
        <v>5157</v>
      </c>
      <c r="F57" s="25">
        <f t="shared" si="0"/>
        <v>6.7991000000000001</v>
      </c>
      <c r="G57" s="10">
        <f>ROUND(+'Aggregate Screens'!AR157,0)</f>
        <v>36591</v>
      </c>
      <c r="H57" s="10">
        <f>ROUND(+'Aggregate Screens'!AS157,0)</f>
        <v>8647</v>
      </c>
      <c r="I57" s="25">
        <f t="shared" si="1"/>
        <v>4.2316000000000003</v>
      </c>
      <c r="K57" s="12">
        <f t="shared" si="2"/>
        <v>-0.37762350899383734</v>
      </c>
    </row>
    <row r="58" spans="2:11" x14ac:dyDescent="0.2">
      <c r="B58">
        <f>+'Aggregate Screens'!A53</f>
        <v>139</v>
      </c>
      <c r="C58" t="str">
        <f>+'Aggregate Screens'!B53</f>
        <v>PROVIDENCE HOLY FAMILY HOSPITAL</v>
      </c>
      <c r="D58" s="10">
        <f>ROUND(+'Aggregate Screens'!AR53,0)</f>
        <v>35520</v>
      </c>
      <c r="E58" s="10">
        <f>ROUND(+'Aggregate Screens'!AS53,0)</f>
        <v>9265</v>
      </c>
      <c r="F58" s="25">
        <f t="shared" si="0"/>
        <v>3.8338000000000001</v>
      </c>
      <c r="G58" s="10">
        <f>ROUND(+'Aggregate Screens'!AR158,0)</f>
        <v>34887</v>
      </c>
      <c r="H58" s="10">
        <f>ROUND(+'Aggregate Screens'!AS158,0)</f>
        <v>9288</v>
      </c>
      <c r="I58" s="25">
        <f t="shared" si="1"/>
        <v>3.7561</v>
      </c>
      <c r="K58" s="12">
        <f t="shared" si="2"/>
        <v>-2.0267097918514332E-2</v>
      </c>
    </row>
    <row r="59" spans="2:11" x14ac:dyDescent="0.2">
      <c r="B59">
        <f>+'Aggregate Screens'!A54</f>
        <v>140</v>
      </c>
      <c r="C59" t="str">
        <f>+'Aggregate Screens'!B54</f>
        <v>KITTITAS VALLEY HEALTHCARE</v>
      </c>
      <c r="D59" s="10">
        <f>ROUND(+'Aggregate Screens'!AR54,0)</f>
        <v>3808</v>
      </c>
      <c r="E59" s="10">
        <f>ROUND(+'Aggregate Screens'!AS54,0)</f>
        <v>1519</v>
      </c>
      <c r="F59" s="25">
        <f t="shared" si="0"/>
        <v>2.5068999999999999</v>
      </c>
      <c r="G59" s="10">
        <f>ROUND(+'Aggregate Screens'!AR159,0)</f>
        <v>4009</v>
      </c>
      <c r="H59" s="10">
        <f>ROUND(+'Aggregate Screens'!AS159,0)</f>
        <v>1467</v>
      </c>
      <c r="I59" s="25">
        <f t="shared" si="1"/>
        <v>2.7328000000000001</v>
      </c>
      <c r="K59" s="12">
        <f t="shared" si="2"/>
        <v>9.0111292831784429E-2</v>
      </c>
    </row>
    <row r="60" spans="2:11" x14ac:dyDescent="0.2">
      <c r="B60">
        <f>+'Aggregate Screens'!A55</f>
        <v>141</v>
      </c>
      <c r="C60" t="str">
        <f>+'Aggregate Screens'!B55</f>
        <v>DAYTON GENERAL HOSPITAL</v>
      </c>
      <c r="D60" s="10">
        <f>ROUND(+'Aggregate Screens'!AR55,0)</f>
        <v>126</v>
      </c>
      <c r="E60" s="10">
        <f>ROUND(+'Aggregate Screens'!AS55,0)</f>
        <v>49</v>
      </c>
      <c r="F60" s="25">
        <f t="shared" si="0"/>
        <v>2.5714000000000001</v>
      </c>
      <c r="G60" s="10">
        <f>ROUND(+'Aggregate Screens'!AR160,0)</f>
        <v>0</v>
      </c>
      <c r="H60" s="10">
        <f>ROUND(+'Aggregate Screens'!AS160,0)</f>
        <v>0</v>
      </c>
      <c r="I60" s="25" t="str">
        <f t="shared" si="1"/>
        <v/>
      </c>
      <c r="K60" s="12" t="str">
        <f t="shared" si="2"/>
        <v/>
      </c>
    </row>
    <row r="61" spans="2:11" x14ac:dyDescent="0.2">
      <c r="B61">
        <f>+'Aggregate Screens'!A56</f>
        <v>142</v>
      </c>
      <c r="C61" t="str">
        <f>+'Aggregate Screens'!B56</f>
        <v>HARRISON MEDICAL CENTER</v>
      </c>
      <c r="D61" s="10">
        <f>ROUND(+'Aggregate Screens'!AR56,0)</f>
        <v>57077</v>
      </c>
      <c r="E61" s="10">
        <f>ROUND(+'Aggregate Screens'!AS56,0)</f>
        <v>14133</v>
      </c>
      <c r="F61" s="25">
        <f t="shared" si="0"/>
        <v>4.0385999999999997</v>
      </c>
      <c r="G61" s="10">
        <f>ROUND(+'Aggregate Screens'!AR161,0)</f>
        <v>55645</v>
      </c>
      <c r="H61" s="10">
        <f>ROUND(+'Aggregate Screens'!AS161,0)</f>
        <v>13466</v>
      </c>
      <c r="I61" s="25">
        <f t="shared" si="1"/>
        <v>4.1322999999999999</v>
      </c>
      <c r="K61" s="12">
        <f t="shared" si="2"/>
        <v>2.3201109295300393E-2</v>
      </c>
    </row>
    <row r="62" spans="2:11" x14ac:dyDescent="0.2">
      <c r="B62">
        <f>+'Aggregate Screens'!A57</f>
        <v>145</v>
      </c>
      <c r="C62" t="str">
        <f>+'Aggregate Screens'!B57</f>
        <v>PEACEHEALTH ST JOSEPH HOSPITAL</v>
      </c>
      <c r="D62" s="10">
        <f>ROUND(+'Aggregate Screens'!AR57,0)</f>
        <v>58790</v>
      </c>
      <c r="E62" s="10">
        <f>ROUND(+'Aggregate Screens'!AS57,0)</f>
        <v>15410</v>
      </c>
      <c r="F62" s="25">
        <f t="shared" si="0"/>
        <v>3.8151000000000002</v>
      </c>
      <c r="G62" s="10">
        <f>ROUND(+'Aggregate Screens'!AR162,0)</f>
        <v>59353</v>
      </c>
      <c r="H62" s="10">
        <f>ROUND(+'Aggregate Screens'!AS162,0)</f>
        <v>15138</v>
      </c>
      <c r="I62" s="25">
        <f t="shared" si="1"/>
        <v>3.9207999999999998</v>
      </c>
      <c r="K62" s="12">
        <f t="shared" si="2"/>
        <v>2.7705695787790585E-2</v>
      </c>
    </row>
    <row r="63" spans="2:11" x14ac:dyDescent="0.2">
      <c r="B63">
        <f>+'Aggregate Screens'!A58</f>
        <v>147</v>
      </c>
      <c r="C63" t="str">
        <f>+'Aggregate Screens'!B58</f>
        <v>MID VALLEY HOSPITAL</v>
      </c>
      <c r="D63" s="10">
        <f>ROUND(+'Aggregate Screens'!AR58,0)</f>
        <v>2701</v>
      </c>
      <c r="E63" s="10">
        <f>ROUND(+'Aggregate Screens'!AS58,0)</f>
        <v>1005</v>
      </c>
      <c r="F63" s="25">
        <f t="shared" si="0"/>
        <v>2.6876000000000002</v>
      </c>
      <c r="G63" s="10">
        <f>ROUND(+'Aggregate Screens'!AR163,0)</f>
        <v>2838</v>
      </c>
      <c r="H63" s="10">
        <f>ROUND(+'Aggregate Screens'!AS163,0)</f>
        <v>943</v>
      </c>
      <c r="I63" s="25">
        <f t="shared" si="1"/>
        <v>3.0095000000000001</v>
      </c>
      <c r="K63" s="12">
        <f t="shared" si="2"/>
        <v>0.11977228754278912</v>
      </c>
    </row>
    <row r="64" spans="2:11" x14ac:dyDescent="0.2">
      <c r="B64">
        <f>+'Aggregate Screens'!A59</f>
        <v>148</v>
      </c>
      <c r="C64" t="str">
        <f>+'Aggregate Screens'!B59</f>
        <v>KINDRED HOSPITAL SEATTLE - NORTHGATE</v>
      </c>
      <c r="D64" s="10">
        <f>ROUND(+'Aggregate Screens'!AR59,0)</f>
        <v>16210</v>
      </c>
      <c r="E64" s="10">
        <f>ROUND(+'Aggregate Screens'!AS59,0)</f>
        <v>519</v>
      </c>
      <c r="F64" s="25">
        <f t="shared" si="0"/>
        <v>31.2331</v>
      </c>
      <c r="G64" s="10">
        <f>ROUND(+'Aggregate Screens'!AR164,0)</f>
        <v>19218</v>
      </c>
      <c r="H64" s="10">
        <f>ROUND(+'Aggregate Screens'!AS164,0)</f>
        <v>510</v>
      </c>
      <c r="I64" s="25">
        <f t="shared" si="1"/>
        <v>37.682400000000001</v>
      </c>
      <c r="K64" s="12">
        <f t="shared" si="2"/>
        <v>0.20648926939688983</v>
      </c>
    </row>
    <row r="65" spans="2:11" x14ac:dyDescent="0.2">
      <c r="B65">
        <f>+'Aggregate Screens'!A60</f>
        <v>150</v>
      </c>
      <c r="C65" t="str">
        <f>+'Aggregate Screens'!B60</f>
        <v>COULEE MEDICAL CENTER</v>
      </c>
      <c r="D65" s="10">
        <f>ROUND(+'Aggregate Screens'!AR60,0)</f>
        <v>1243</v>
      </c>
      <c r="E65" s="10">
        <f>ROUND(+'Aggregate Screens'!AS60,0)</f>
        <v>432</v>
      </c>
      <c r="F65" s="25">
        <f t="shared" si="0"/>
        <v>2.8773</v>
      </c>
      <c r="G65" s="10">
        <f>ROUND(+'Aggregate Screens'!AR165,0)</f>
        <v>1154</v>
      </c>
      <c r="H65" s="10">
        <f>ROUND(+'Aggregate Screens'!AS165,0)</f>
        <v>388</v>
      </c>
      <c r="I65" s="25">
        <f t="shared" si="1"/>
        <v>2.9742000000000002</v>
      </c>
      <c r="K65" s="12">
        <f t="shared" si="2"/>
        <v>3.3677405901366031E-2</v>
      </c>
    </row>
    <row r="66" spans="2:11" x14ac:dyDescent="0.2">
      <c r="B66">
        <f>+'Aggregate Screens'!A61</f>
        <v>152</v>
      </c>
      <c r="C66" t="str">
        <f>+'Aggregate Screens'!B61</f>
        <v>MASON GENERAL HOSPITAL</v>
      </c>
      <c r="D66" s="10">
        <f>ROUND(+'Aggregate Screens'!AR61,0)</f>
        <v>5429</v>
      </c>
      <c r="E66" s="10">
        <f>ROUND(+'Aggregate Screens'!AS61,0)</f>
        <v>1613</v>
      </c>
      <c r="F66" s="25">
        <f t="shared" si="0"/>
        <v>3.3658000000000001</v>
      </c>
      <c r="G66" s="10">
        <f>ROUND(+'Aggregate Screens'!AR166,0)</f>
        <v>5130</v>
      </c>
      <c r="H66" s="10">
        <f>ROUND(+'Aggregate Screens'!AS166,0)</f>
        <v>1608</v>
      </c>
      <c r="I66" s="25">
        <f t="shared" si="1"/>
        <v>3.1903000000000001</v>
      </c>
      <c r="K66" s="12">
        <f t="shared" si="2"/>
        <v>-5.2142135599263173E-2</v>
      </c>
    </row>
    <row r="67" spans="2:11" x14ac:dyDescent="0.2">
      <c r="B67">
        <f>+'Aggregate Screens'!A62</f>
        <v>153</v>
      </c>
      <c r="C67" t="str">
        <f>+'Aggregate Screens'!B62</f>
        <v>WHITMAN HOSPITAL AND MEDICAL CENTER</v>
      </c>
      <c r="D67" s="10">
        <f>ROUND(+'Aggregate Screens'!AR62,0)</f>
        <v>2087</v>
      </c>
      <c r="E67" s="10">
        <f>ROUND(+'Aggregate Screens'!AS62,0)</f>
        <v>550</v>
      </c>
      <c r="F67" s="25">
        <f t="shared" si="0"/>
        <v>3.7945000000000002</v>
      </c>
      <c r="G67" s="10">
        <f>ROUND(+'Aggregate Screens'!AR167,0)</f>
        <v>2008</v>
      </c>
      <c r="H67" s="10">
        <f>ROUND(+'Aggregate Screens'!AS167,0)</f>
        <v>539</v>
      </c>
      <c r="I67" s="25">
        <f t="shared" si="1"/>
        <v>3.7254</v>
      </c>
      <c r="K67" s="12">
        <f t="shared" si="2"/>
        <v>-1.8210567927263166E-2</v>
      </c>
    </row>
    <row r="68" spans="2:11" x14ac:dyDescent="0.2">
      <c r="B68">
        <f>+'Aggregate Screens'!A63</f>
        <v>155</v>
      </c>
      <c r="C68" t="str">
        <f>+'Aggregate Screens'!B63</f>
        <v>UW MEDICINE/VALLEY MEDICAL CENTER</v>
      </c>
      <c r="D68" s="10">
        <f>ROUND(+'Aggregate Screens'!AR63,0)</f>
        <v>32104</v>
      </c>
      <c r="E68" s="10">
        <f>ROUND(+'Aggregate Screens'!AS63,0)</f>
        <v>8528</v>
      </c>
      <c r="F68" s="25">
        <f t="shared" si="0"/>
        <v>3.7645</v>
      </c>
      <c r="G68" s="10">
        <f>ROUND(+'Aggregate Screens'!AR168,0)</f>
        <v>65769</v>
      </c>
      <c r="H68" s="10">
        <f>ROUND(+'Aggregate Screens'!AS168,0)</f>
        <v>17477</v>
      </c>
      <c r="I68" s="25">
        <f t="shared" si="1"/>
        <v>3.7631999999999999</v>
      </c>
      <c r="K68" s="12">
        <f t="shared" si="2"/>
        <v>-3.4533138531012142E-4</v>
      </c>
    </row>
    <row r="69" spans="2:11" x14ac:dyDescent="0.2">
      <c r="B69">
        <f>+'Aggregate Screens'!A64</f>
        <v>156</v>
      </c>
      <c r="C69" t="str">
        <f>+'Aggregate Screens'!B64</f>
        <v>WHIDBEY GENERAL HOSPITAL</v>
      </c>
      <c r="D69" s="10">
        <f>ROUND(+'Aggregate Screens'!AR64,0)</f>
        <v>5430</v>
      </c>
      <c r="E69" s="10">
        <f>ROUND(+'Aggregate Screens'!AS64,0)</f>
        <v>1701</v>
      </c>
      <c r="F69" s="25">
        <f t="shared" si="0"/>
        <v>3.1922000000000001</v>
      </c>
      <c r="G69" s="10">
        <f>ROUND(+'Aggregate Screens'!AR169,0)</f>
        <v>0</v>
      </c>
      <c r="H69" s="10">
        <f>ROUND(+'Aggregate Screens'!AS169,0)</f>
        <v>0</v>
      </c>
      <c r="I69" s="25" t="str">
        <f t="shared" si="1"/>
        <v/>
      </c>
      <c r="K69" s="12" t="str">
        <f t="shared" si="2"/>
        <v/>
      </c>
    </row>
    <row r="70" spans="2:11" x14ac:dyDescent="0.2">
      <c r="B70">
        <f>+'Aggregate Screens'!A65</f>
        <v>157</v>
      </c>
      <c r="C70" t="str">
        <f>+'Aggregate Screens'!B65</f>
        <v>ST LUKES REHABILIATION INSTITUTE</v>
      </c>
      <c r="D70" s="10">
        <f>ROUND(+'Aggregate Screens'!AR65,0)</f>
        <v>21720</v>
      </c>
      <c r="E70" s="10">
        <f>ROUND(+'Aggregate Screens'!AS65,0)</f>
        <v>1527</v>
      </c>
      <c r="F70" s="25">
        <f t="shared" si="0"/>
        <v>14.224</v>
      </c>
      <c r="G70" s="10">
        <f>ROUND(+'Aggregate Screens'!AR170,0)</f>
        <v>20674</v>
      </c>
      <c r="H70" s="10">
        <f>ROUND(+'Aggregate Screens'!AS170,0)</f>
        <v>1503</v>
      </c>
      <c r="I70" s="25">
        <f t="shared" si="1"/>
        <v>13.7552</v>
      </c>
      <c r="K70" s="12">
        <f t="shared" si="2"/>
        <v>-3.2958380202474657E-2</v>
      </c>
    </row>
    <row r="71" spans="2:11" x14ac:dyDescent="0.2">
      <c r="B71">
        <f>+'Aggregate Screens'!A66</f>
        <v>158</v>
      </c>
      <c r="C71" t="str">
        <f>+'Aggregate Screens'!B66</f>
        <v>CASCADE MEDICAL CENTER</v>
      </c>
      <c r="D71" s="10">
        <f>ROUND(+'Aggregate Screens'!AR66,0)</f>
        <v>303</v>
      </c>
      <c r="E71" s="10">
        <f>ROUND(+'Aggregate Screens'!AS66,0)</f>
        <v>85</v>
      </c>
      <c r="F71" s="25">
        <f t="shared" si="0"/>
        <v>3.5647000000000002</v>
      </c>
      <c r="G71" s="10">
        <f>ROUND(+'Aggregate Screens'!AR171,0)</f>
        <v>241</v>
      </c>
      <c r="H71" s="10">
        <f>ROUND(+'Aggregate Screens'!AS171,0)</f>
        <v>86</v>
      </c>
      <c r="I71" s="25">
        <f t="shared" si="1"/>
        <v>2.8022999999999998</v>
      </c>
      <c r="K71" s="12">
        <f t="shared" si="2"/>
        <v>-0.2138749403876905</v>
      </c>
    </row>
    <row r="72" spans="2:11" x14ac:dyDescent="0.2">
      <c r="B72">
        <f>+'Aggregate Screens'!A67</f>
        <v>159</v>
      </c>
      <c r="C72" t="str">
        <f>+'Aggregate Screens'!B67</f>
        <v>PROVIDENCE ST PETER HOSPITAL</v>
      </c>
      <c r="D72" s="10">
        <f>ROUND(+'Aggregate Screens'!AR67,0)</f>
        <v>94599</v>
      </c>
      <c r="E72" s="10">
        <f>ROUND(+'Aggregate Screens'!AS67,0)</f>
        <v>21783</v>
      </c>
      <c r="F72" s="25">
        <f t="shared" si="0"/>
        <v>4.3428000000000004</v>
      </c>
      <c r="G72" s="10">
        <f>ROUND(+'Aggregate Screens'!AR172,0)</f>
        <v>81363</v>
      </c>
      <c r="H72" s="10">
        <f>ROUND(+'Aggregate Screens'!AS172,0)</f>
        <v>19251</v>
      </c>
      <c r="I72" s="25">
        <f t="shared" si="1"/>
        <v>4.2263999999999999</v>
      </c>
      <c r="K72" s="12">
        <f t="shared" si="2"/>
        <v>-2.6802984249792883E-2</v>
      </c>
    </row>
    <row r="73" spans="2:11" x14ac:dyDescent="0.2">
      <c r="B73">
        <f>+'Aggregate Screens'!A68</f>
        <v>161</v>
      </c>
      <c r="C73" t="str">
        <f>+'Aggregate Screens'!B68</f>
        <v>KADLEC REGIONAL MEDICAL CENTER</v>
      </c>
      <c r="D73" s="10">
        <f>ROUND(+'Aggregate Screens'!AR68,0)</f>
        <v>58829</v>
      </c>
      <c r="E73" s="10">
        <f>ROUND(+'Aggregate Screens'!AS68,0)</f>
        <v>14655</v>
      </c>
      <c r="F73" s="25">
        <f t="shared" si="0"/>
        <v>4.0143000000000004</v>
      </c>
      <c r="G73" s="10">
        <f>ROUND(+'Aggregate Screens'!AR173,0)</f>
        <v>61572</v>
      </c>
      <c r="H73" s="10">
        <f>ROUND(+'Aggregate Screens'!AS173,0)</f>
        <v>14808</v>
      </c>
      <c r="I73" s="25">
        <f t="shared" si="1"/>
        <v>4.1580000000000004</v>
      </c>
      <c r="K73" s="12">
        <f t="shared" si="2"/>
        <v>3.5797025633360624E-2</v>
      </c>
    </row>
    <row r="74" spans="2:11" x14ac:dyDescent="0.2">
      <c r="B74">
        <f>+'Aggregate Screens'!A69</f>
        <v>162</v>
      </c>
      <c r="C74" t="str">
        <f>+'Aggregate Screens'!B69</f>
        <v>PROVIDENCE SACRED HEART MEDICAL CENTER</v>
      </c>
      <c r="D74" s="10">
        <f>ROUND(+'Aggregate Screens'!AR69,0)</f>
        <v>144452</v>
      </c>
      <c r="E74" s="10">
        <f>ROUND(+'Aggregate Screens'!AS69,0)</f>
        <v>28319</v>
      </c>
      <c r="F74" s="25">
        <f t="shared" si="0"/>
        <v>5.1009000000000002</v>
      </c>
      <c r="G74" s="10">
        <f>ROUND(+'Aggregate Screens'!AR174,0)</f>
        <v>146375</v>
      </c>
      <c r="H74" s="10">
        <f>ROUND(+'Aggregate Screens'!AS174,0)</f>
        <v>28183</v>
      </c>
      <c r="I74" s="25">
        <f t="shared" si="1"/>
        <v>5.1936999999999998</v>
      </c>
      <c r="K74" s="12">
        <f t="shared" si="2"/>
        <v>1.8192867925268086E-2</v>
      </c>
    </row>
    <row r="75" spans="2:11" x14ac:dyDescent="0.2">
      <c r="B75">
        <f>+'Aggregate Screens'!A70</f>
        <v>164</v>
      </c>
      <c r="C75" t="str">
        <f>+'Aggregate Screens'!B70</f>
        <v>EVERGREENHEALTH MEDICAL CENTER</v>
      </c>
      <c r="D75" s="10">
        <f>ROUND(+'Aggregate Screens'!AR70,0)</f>
        <v>51388</v>
      </c>
      <c r="E75" s="10">
        <f>ROUND(+'Aggregate Screens'!AS70,0)</f>
        <v>15288</v>
      </c>
      <c r="F75" s="25">
        <f t="shared" ref="F75:F107" si="3">IF(D75=0,"",IF(E75=0,"",ROUND(D75/E75,4)))</f>
        <v>3.3613</v>
      </c>
      <c r="G75" s="10">
        <f>ROUND(+'Aggregate Screens'!AR175,0)</f>
        <v>52389</v>
      </c>
      <c r="H75" s="10">
        <f>ROUND(+'Aggregate Screens'!AS175,0)</f>
        <v>14441</v>
      </c>
      <c r="I75" s="25">
        <f t="shared" ref="I75:I107" si="4">IF(G75=0,"",IF(H75=0,"",ROUND(G75/H75,4)))</f>
        <v>3.6278000000000001</v>
      </c>
      <c r="K75" s="12">
        <f t="shared" ref="K75:K107" si="5">IF(D75=0,"",IF(E75=0,"",IF(G75=0,"",IF(H75=0,"",+I75/F75-1))))</f>
        <v>7.9284800523607091E-2</v>
      </c>
    </row>
    <row r="76" spans="2:11" x14ac:dyDescent="0.2">
      <c r="B76">
        <f>+'Aggregate Screens'!A71</f>
        <v>165</v>
      </c>
      <c r="C76" t="str">
        <f>+'Aggregate Screens'!B71</f>
        <v>LAKE CHELAN COMMUNITY HOSPITAL</v>
      </c>
      <c r="D76" s="10">
        <f>ROUND(+'Aggregate Screens'!AR71,0)</f>
        <v>943</v>
      </c>
      <c r="E76" s="10">
        <f>ROUND(+'Aggregate Screens'!AS71,0)</f>
        <v>336</v>
      </c>
      <c r="F76" s="25">
        <f t="shared" si="3"/>
        <v>2.8065000000000002</v>
      </c>
      <c r="G76" s="10">
        <f>ROUND(+'Aggregate Screens'!AR176,0)</f>
        <v>925</v>
      </c>
      <c r="H76" s="10">
        <f>ROUND(+'Aggregate Screens'!AS176,0)</f>
        <v>331</v>
      </c>
      <c r="I76" s="25">
        <f t="shared" si="4"/>
        <v>2.7946</v>
      </c>
      <c r="K76" s="12">
        <f t="shared" si="5"/>
        <v>-4.2401567789062122E-3</v>
      </c>
    </row>
    <row r="77" spans="2:11" x14ac:dyDescent="0.2">
      <c r="B77">
        <f>+'Aggregate Screens'!A72</f>
        <v>167</v>
      </c>
      <c r="C77" t="str">
        <f>+'Aggregate Screens'!B72</f>
        <v>FERRY COUNTY MEMORIAL HOSPITAL</v>
      </c>
      <c r="D77" s="10">
        <f>ROUND(+'Aggregate Screens'!AR72,0)</f>
        <v>0</v>
      </c>
      <c r="E77" s="10">
        <f>ROUND(+'Aggregate Screens'!AS72,0)</f>
        <v>0</v>
      </c>
      <c r="F77" s="25" t="str">
        <f t="shared" si="3"/>
        <v/>
      </c>
      <c r="G77" s="10">
        <f>ROUND(+'Aggregate Screens'!AR177,0)</f>
        <v>0</v>
      </c>
      <c r="H77" s="10">
        <f>ROUND(+'Aggregate Screens'!AS177,0)</f>
        <v>0</v>
      </c>
      <c r="I77" s="25" t="str">
        <f t="shared" si="4"/>
        <v/>
      </c>
      <c r="K77" s="12" t="str">
        <f t="shared" si="5"/>
        <v/>
      </c>
    </row>
    <row r="78" spans="2:11" x14ac:dyDescent="0.2">
      <c r="B78">
        <f>+'Aggregate Screens'!A73</f>
        <v>168</v>
      </c>
      <c r="C78" t="str">
        <f>+'Aggregate Screens'!B73</f>
        <v>CENTRAL WASHINGTON HOSPITAL</v>
      </c>
      <c r="D78" s="10">
        <f>ROUND(+'Aggregate Screens'!AR73,0)</f>
        <v>35138</v>
      </c>
      <c r="E78" s="10">
        <f>ROUND(+'Aggregate Screens'!AS73,0)</f>
        <v>9912</v>
      </c>
      <c r="F78" s="25">
        <f t="shared" si="3"/>
        <v>3.5449999999999999</v>
      </c>
      <c r="G78" s="10">
        <f>ROUND(+'Aggregate Screens'!AR178,0)</f>
        <v>37341</v>
      </c>
      <c r="H78" s="10">
        <f>ROUND(+'Aggregate Screens'!AS178,0)</f>
        <v>9896</v>
      </c>
      <c r="I78" s="25">
        <f t="shared" si="4"/>
        <v>3.7732999999999999</v>
      </c>
      <c r="K78" s="12">
        <f t="shared" si="5"/>
        <v>6.4400564174894148E-2</v>
      </c>
    </row>
    <row r="79" spans="2:11" x14ac:dyDescent="0.2">
      <c r="B79">
        <f>+'Aggregate Screens'!A74</f>
        <v>170</v>
      </c>
      <c r="C79" t="str">
        <f>+'Aggregate Screens'!B74</f>
        <v>PEACEHEALTH SOUTHWEST MEDICAL CENTER</v>
      </c>
      <c r="D79" s="10">
        <f>ROUND(+'Aggregate Screens'!AR74,0)</f>
        <v>92937</v>
      </c>
      <c r="E79" s="10">
        <f>ROUND(+'Aggregate Screens'!AS74,0)</f>
        <v>24744</v>
      </c>
      <c r="F79" s="25">
        <f t="shared" si="3"/>
        <v>3.7559</v>
      </c>
      <c r="G79" s="10">
        <f>ROUND(+'Aggregate Screens'!AR179,0)</f>
        <v>97792</v>
      </c>
      <c r="H79" s="10">
        <f>ROUND(+'Aggregate Screens'!AS179,0)</f>
        <v>24486</v>
      </c>
      <c r="I79" s="25">
        <f t="shared" si="4"/>
        <v>3.9937999999999998</v>
      </c>
      <c r="K79" s="12">
        <f t="shared" si="5"/>
        <v>6.3340344524614567E-2</v>
      </c>
    </row>
    <row r="80" spans="2:11" x14ac:dyDescent="0.2">
      <c r="B80">
        <f>+'Aggregate Screens'!A75</f>
        <v>172</v>
      </c>
      <c r="C80" t="str">
        <f>+'Aggregate Screens'!B75</f>
        <v>PULLMAN REGIONAL HOSPITAL</v>
      </c>
      <c r="D80" s="10">
        <f>ROUND(+'Aggregate Screens'!AR75,0)</f>
        <v>3872</v>
      </c>
      <c r="E80" s="10">
        <f>ROUND(+'Aggregate Screens'!AS75,0)</f>
        <v>1306</v>
      </c>
      <c r="F80" s="25">
        <f t="shared" si="3"/>
        <v>2.9647999999999999</v>
      </c>
      <c r="G80" s="10">
        <f>ROUND(+'Aggregate Screens'!AR180,0)</f>
        <v>3528</v>
      </c>
      <c r="H80" s="10">
        <f>ROUND(+'Aggregate Screens'!AS180,0)</f>
        <v>1252</v>
      </c>
      <c r="I80" s="25">
        <f t="shared" si="4"/>
        <v>2.8178999999999998</v>
      </c>
      <c r="K80" s="12">
        <f t="shared" si="5"/>
        <v>-4.9548030221262862E-2</v>
      </c>
    </row>
    <row r="81" spans="2:11" x14ac:dyDescent="0.2">
      <c r="B81">
        <f>+'Aggregate Screens'!A76</f>
        <v>173</v>
      </c>
      <c r="C81" t="str">
        <f>+'Aggregate Screens'!B76</f>
        <v>MORTON GENERAL HOSPITAL</v>
      </c>
      <c r="D81" s="10">
        <f>ROUND(+'Aggregate Screens'!AR76,0)</f>
        <v>950</v>
      </c>
      <c r="E81" s="10">
        <f>ROUND(+'Aggregate Screens'!AS76,0)</f>
        <v>294</v>
      </c>
      <c r="F81" s="25">
        <f t="shared" si="3"/>
        <v>3.2313000000000001</v>
      </c>
      <c r="G81" s="10">
        <f>ROUND(+'Aggregate Screens'!AR181,0)</f>
        <v>849</v>
      </c>
      <c r="H81" s="10">
        <f>ROUND(+'Aggregate Screens'!AS181,0)</f>
        <v>266</v>
      </c>
      <c r="I81" s="25">
        <f t="shared" si="4"/>
        <v>3.1917</v>
      </c>
      <c r="K81" s="12">
        <f t="shared" si="5"/>
        <v>-1.2255129514436969E-2</v>
      </c>
    </row>
    <row r="82" spans="2:11" x14ac:dyDescent="0.2">
      <c r="B82">
        <f>+'Aggregate Screens'!A77</f>
        <v>175</v>
      </c>
      <c r="C82" t="str">
        <f>+'Aggregate Screens'!B77</f>
        <v>MARY BRIDGE CHILDRENS HEALTH CENTER</v>
      </c>
      <c r="D82" s="10">
        <f>ROUND(+'Aggregate Screens'!AR77,0)</f>
        <v>13887</v>
      </c>
      <c r="E82" s="10">
        <f>ROUND(+'Aggregate Screens'!AS77,0)</f>
        <v>4426</v>
      </c>
      <c r="F82" s="25">
        <f t="shared" si="3"/>
        <v>3.1375999999999999</v>
      </c>
      <c r="G82" s="10">
        <f>ROUND(+'Aggregate Screens'!AR182,0)</f>
        <v>13419</v>
      </c>
      <c r="H82" s="10">
        <f>ROUND(+'Aggregate Screens'!AS182,0)</f>
        <v>4506</v>
      </c>
      <c r="I82" s="25">
        <f t="shared" si="4"/>
        <v>2.9780000000000002</v>
      </c>
      <c r="K82" s="12">
        <f t="shared" si="5"/>
        <v>-5.0866904640489485E-2</v>
      </c>
    </row>
    <row r="83" spans="2:11" x14ac:dyDescent="0.2">
      <c r="B83">
        <f>+'Aggregate Screens'!A78</f>
        <v>176</v>
      </c>
      <c r="C83" t="str">
        <f>+'Aggregate Screens'!B78</f>
        <v>TACOMA GENERAL/ALLENMORE HOSPITAL</v>
      </c>
      <c r="D83" s="10">
        <f>ROUND(+'Aggregate Screens'!AR78,0)</f>
        <v>79853</v>
      </c>
      <c r="E83" s="10">
        <f>ROUND(+'Aggregate Screens'!AS78,0)</f>
        <v>18739</v>
      </c>
      <c r="F83" s="25">
        <f t="shared" si="3"/>
        <v>4.2613000000000003</v>
      </c>
      <c r="G83" s="10">
        <f>ROUND(+'Aggregate Screens'!AR183,0)</f>
        <v>84939</v>
      </c>
      <c r="H83" s="10">
        <f>ROUND(+'Aggregate Screens'!AS183,0)</f>
        <v>18062</v>
      </c>
      <c r="I83" s="25">
        <f t="shared" si="4"/>
        <v>4.7026000000000003</v>
      </c>
      <c r="K83" s="12">
        <f t="shared" si="5"/>
        <v>0.10355994649520106</v>
      </c>
    </row>
    <row r="84" spans="2:11" x14ac:dyDescent="0.2">
      <c r="B84">
        <f>+'Aggregate Screens'!A79</f>
        <v>180</v>
      </c>
      <c r="C84" t="str">
        <f>+'Aggregate Screens'!B79</f>
        <v>VALLEY HOSPITAL</v>
      </c>
      <c r="D84" s="10">
        <f>ROUND(+'Aggregate Screens'!AR79,0)</f>
        <v>23511</v>
      </c>
      <c r="E84" s="10">
        <f>ROUND(+'Aggregate Screens'!AS79,0)</f>
        <v>6357</v>
      </c>
      <c r="F84" s="25">
        <f t="shared" si="3"/>
        <v>3.6983999999999999</v>
      </c>
      <c r="G84" s="10">
        <f>ROUND(+'Aggregate Screens'!AR184,0)</f>
        <v>22433</v>
      </c>
      <c r="H84" s="10">
        <f>ROUND(+'Aggregate Screens'!AS184,0)</f>
        <v>6283</v>
      </c>
      <c r="I84" s="25">
        <f t="shared" si="4"/>
        <v>3.5703999999999998</v>
      </c>
      <c r="K84" s="12">
        <f t="shared" si="5"/>
        <v>-3.4609560891196267E-2</v>
      </c>
    </row>
    <row r="85" spans="2:11" x14ac:dyDescent="0.2">
      <c r="B85">
        <f>+'Aggregate Screens'!A80</f>
        <v>183</v>
      </c>
      <c r="C85" t="str">
        <f>+'Aggregate Screens'!B80</f>
        <v>MULTICARE AUBURN MEDICAL CENTER</v>
      </c>
      <c r="D85" s="10">
        <f>ROUND(+'Aggregate Screens'!AR80,0)</f>
        <v>35443</v>
      </c>
      <c r="E85" s="10">
        <f>ROUND(+'Aggregate Screens'!AS80,0)</f>
        <v>6717</v>
      </c>
      <c r="F85" s="25">
        <f t="shared" si="3"/>
        <v>5.2766000000000002</v>
      </c>
      <c r="G85" s="10">
        <f>ROUND(+'Aggregate Screens'!AR185,0)</f>
        <v>32420</v>
      </c>
      <c r="H85" s="10">
        <f>ROUND(+'Aggregate Screens'!AS185,0)</f>
        <v>6526</v>
      </c>
      <c r="I85" s="25">
        <f t="shared" si="4"/>
        <v>4.9678000000000004</v>
      </c>
      <c r="K85" s="12">
        <f t="shared" si="5"/>
        <v>-5.8522533449569702E-2</v>
      </c>
    </row>
    <row r="86" spans="2:11" x14ac:dyDescent="0.2">
      <c r="B86">
        <f>+'Aggregate Screens'!A81</f>
        <v>186</v>
      </c>
      <c r="C86" t="str">
        <f>+'Aggregate Screens'!B81</f>
        <v>SUMMIT PACIFIC MEDICAL CENTER</v>
      </c>
      <c r="D86" s="10">
        <f>ROUND(+'Aggregate Screens'!AR81,0)</f>
        <v>412</v>
      </c>
      <c r="E86" s="10">
        <f>ROUND(+'Aggregate Screens'!AS81,0)</f>
        <v>147</v>
      </c>
      <c r="F86" s="25">
        <f t="shared" si="3"/>
        <v>2.8027000000000002</v>
      </c>
      <c r="G86" s="10">
        <f>ROUND(+'Aggregate Screens'!AR186,0)</f>
        <v>1036</v>
      </c>
      <c r="H86" s="10">
        <f>ROUND(+'Aggregate Screens'!AS186,0)</f>
        <v>277</v>
      </c>
      <c r="I86" s="25">
        <f t="shared" si="4"/>
        <v>3.7401</v>
      </c>
      <c r="K86" s="12">
        <f t="shared" si="5"/>
        <v>0.33446319620366061</v>
      </c>
    </row>
    <row r="87" spans="2:11" x14ac:dyDescent="0.2">
      <c r="B87">
        <f>+'Aggregate Screens'!A82</f>
        <v>191</v>
      </c>
      <c r="C87" t="str">
        <f>+'Aggregate Screens'!B82</f>
        <v>PROVIDENCE CENTRALIA HOSPITAL</v>
      </c>
      <c r="D87" s="10">
        <f>ROUND(+'Aggregate Screens'!AR82,0)</f>
        <v>17925</v>
      </c>
      <c r="E87" s="10">
        <f>ROUND(+'Aggregate Screens'!AS82,0)</f>
        <v>5140</v>
      </c>
      <c r="F87" s="25">
        <f t="shared" si="3"/>
        <v>3.4874000000000001</v>
      </c>
      <c r="G87" s="10">
        <f>ROUND(+'Aggregate Screens'!AR187,0)</f>
        <v>17395</v>
      </c>
      <c r="H87" s="10">
        <f>ROUND(+'Aggregate Screens'!AS187,0)</f>
        <v>5229</v>
      </c>
      <c r="I87" s="25">
        <f t="shared" si="4"/>
        <v>3.3266</v>
      </c>
      <c r="K87" s="12">
        <f t="shared" si="5"/>
        <v>-4.6108848999254493E-2</v>
      </c>
    </row>
    <row r="88" spans="2:11" x14ac:dyDescent="0.2">
      <c r="B88">
        <f>+'Aggregate Screens'!A83</f>
        <v>193</v>
      </c>
      <c r="C88" t="str">
        <f>+'Aggregate Screens'!B83</f>
        <v>PROVIDENCE MOUNT CARMEL HOSPITAL</v>
      </c>
      <c r="D88" s="10">
        <f>ROUND(+'Aggregate Screens'!AR83,0)</f>
        <v>4120</v>
      </c>
      <c r="E88" s="10">
        <f>ROUND(+'Aggregate Screens'!AS83,0)</f>
        <v>1186</v>
      </c>
      <c r="F88" s="25">
        <f t="shared" si="3"/>
        <v>3.4739</v>
      </c>
      <c r="G88" s="10">
        <f>ROUND(+'Aggregate Screens'!AR188,0)</f>
        <v>4090</v>
      </c>
      <c r="H88" s="10">
        <f>ROUND(+'Aggregate Screens'!AS188,0)</f>
        <v>1122</v>
      </c>
      <c r="I88" s="25">
        <f t="shared" si="4"/>
        <v>3.6453000000000002</v>
      </c>
      <c r="K88" s="12">
        <f t="shared" si="5"/>
        <v>4.9339359221624246E-2</v>
      </c>
    </row>
    <row r="89" spans="2:11" x14ac:dyDescent="0.2">
      <c r="B89">
        <f>+'Aggregate Screens'!A84</f>
        <v>194</v>
      </c>
      <c r="C89" t="str">
        <f>+'Aggregate Screens'!B84</f>
        <v>PROVIDENCE ST JOSEPHS HOSPITAL</v>
      </c>
      <c r="D89" s="10">
        <f>ROUND(+'Aggregate Screens'!AR84,0)</f>
        <v>2303</v>
      </c>
      <c r="E89" s="10">
        <f>ROUND(+'Aggregate Screens'!AS84,0)</f>
        <v>413</v>
      </c>
      <c r="F89" s="25">
        <f t="shared" si="3"/>
        <v>5.5762999999999998</v>
      </c>
      <c r="G89" s="10">
        <f>ROUND(+'Aggregate Screens'!AR189,0)</f>
        <v>2278</v>
      </c>
      <c r="H89" s="10">
        <f>ROUND(+'Aggregate Screens'!AS189,0)</f>
        <v>377</v>
      </c>
      <c r="I89" s="25">
        <f t="shared" si="4"/>
        <v>6.0423999999999998</v>
      </c>
      <c r="K89" s="12">
        <f t="shared" si="5"/>
        <v>8.3585890285673203E-2</v>
      </c>
    </row>
    <row r="90" spans="2:11" x14ac:dyDescent="0.2">
      <c r="B90">
        <f>+'Aggregate Screens'!A85</f>
        <v>195</v>
      </c>
      <c r="C90" t="str">
        <f>+'Aggregate Screens'!B85</f>
        <v>SNOQUALMIE VALLEY HOSPITAL</v>
      </c>
      <c r="D90" s="10">
        <f>ROUND(+'Aggregate Screens'!AR85,0)</f>
        <v>448</v>
      </c>
      <c r="E90" s="10">
        <f>ROUND(+'Aggregate Screens'!AS85,0)</f>
        <v>165</v>
      </c>
      <c r="F90" s="25">
        <f t="shared" si="3"/>
        <v>2.7151999999999998</v>
      </c>
      <c r="G90" s="10">
        <f>ROUND(+'Aggregate Screens'!AR190,0)</f>
        <v>398</v>
      </c>
      <c r="H90" s="10">
        <f>ROUND(+'Aggregate Screens'!AS190,0)</f>
        <v>146</v>
      </c>
      <c r="I90" s="25">
        <f t="shared" si="4"/>
        <v>2.726</v>
      </c>
      <c r="K90" s="12">
        <f t="shared" si="5"/>
        <v>3.9776075427224722E-3</v>
      </c>
    </row>
    <row r="91" spans="2:11" x14ac:dyDescent="0.2">
      <c r="B91">
        <f>+'Aggregate Screens'!A86</f>
        <v>197</v>
      </c>
      <c r="C91" t="str">
        <f>+'Aggregate Screens'!B86</f>
        <v>CAPITAL MEDICAL CENTER</v>
      </c>
      <c r="D91" s="10">
        <f>ROUND(+'Aggregate Screens'!AR86,0)</f>
        <v>14047</v>
      </c>
      <c r="E91" s="10">
        <f>ROUND(+'Aggregate Screens'!AS86,0)</f>
        <v>4558</v>
      </c>
      <c r="F91" s="25">
        <f t="shared" si="3"/>
        <v>3.0817999999999999</v>
      </c>
      <c r="G91" s="10">
        <f>ROUND(+'Aggregate Screens'!AR191,0)</f>
        <v>13657</v>
      </c>
      <c r="H91" s="10">
        <f>ROUND(+'Aggregate Screens'!AS191,0)</f>
        <v>4329</v>
      </c>
      <c r="I91" s="25">
        <f t="shared" si="4"/>
        <v>3.1547999999999998</v>
      </c>
      <c r="K91" s="12">
        <f t="shared" si="5"/>
        <v>2.3687455383217593E-2</v>
      </c>
    </row>
    <row r="92" spans="2:11" x14ac:dyDescent="0.2">
      <c r="B92">
        <f>+'Aggregate Screens'!A87</f>
        <v>198</v>
      </c>
      <c r="C92" t="str">
        <f>+'Aggregate Screens'!B87</f>
        <v>SUNNYSIDE COMMUNITY HOSPITAL</v>
      </c>
      <c r="D92" s="10">
        <f>ROUND(+'Aggregate Screens'!AR87,0)</f>
        <v>3622</v>
      </c>
      <c r="E92" s="10">
        <f>ROUND(+'Aggregate Screens'!AS87,0)</f>
        <v>1377</v>
      </c>
      <c r="F92" s="25">
        <f t="shared" si="3"/>
        <v>2.6303999999999998</v>
      </c>
      <c r="G92" s="10">
        <f>ROUND(+'Aggregate Screens'!AR192,0)</f>
        <v>0</v>
      </c>
      <c r="H92" s="10">
        <f>ROUND(+'Aggregate Screens'!AS192,0)</f>
        <v>0</v>
      </c>
      <c r="I92" s="25" t="str">
        <f t="shared" si="4"/>
        <v/>
      </c>
      <c r="K92" s="12" t="str">
        <f t="shared" si="5"/>
        <v/>
      </c>
    </row>
    <row r="93" spans="2:11" x14ac:dyDescent="0.2">
      <c r="B93">
        <f>+'Aggregate Screens'!A88</f>
        <v>199</v>
      </c>
      <c r="C93" t="str">
        <f>+'Aggregate Screens'!B88</f>
        <v>TOPPENISH COMMUNITY HOSPITAL</v>
      </c>
      <c r="D93" s="10">
        <f>ROUND(+'Aggregate Screens'!AR88,0)</f>
        <v>3622</v>
      </c>
      <c r="E93" s="10">
        <f>ROUND(+'Aggregate Screens'!AS88,0)</f>
        <v>1937</v>
      </c>
      <c r="F93" s="25">
        <f t="shared" si="3"/>
        <v>1.8698999999999999</v>
      </c>
      <c r="G93" s="10">
        <f>ROUND(+'Aggregate Screens'!AR193,0)</f>
        <v>3063</v>
      </c>
      <c r="H93" s="10">
        <f>ROUND(+'Aggregate Screens'!AS193,0)</f>
        <v>1730</v>
      </c>
      <c r="I93" s="25">
        <f t="shared" si="4"/>
        <v>1.7705</v>
      </c>
      <c r="K93" s="12">
        <f t="shared" si="5"/>
        <v>-5.315792288357668E-2</v>
      </c>
    </row>
    <row r="94" spans="2:11" x14ac:dyDescent="0.2">
      <c r="B94">
        <f>+'Aggregate Screens'!A89</f>
        <v>201</v>
      </c>
      <c r="C94" t="str">
        <f>+'Aggregate Screens'!B89</f>
        <v>ST FRANCIS COMMUNITY HOSPITAL</v>
      </c>
      <c r="D94" s="10">
        <f>ROUND(+'Aggregate Screens'!AR89,0)</f>
        <v>30429</v>
      </c>
      <c r="E94" s="10">
        <f>ROUND(+'Aggregate Screens'!AS89,0)</f>
        <v>9074</v>
      </c>
      <c r="F94" s="25">
        <f t="shared" si="3"/>
        <v>3.3534000000000002</v>
      </c>
      <c r="G94" s="10">
        <f>ROUND(+'Aggregate Screens'!AR194,0)</f>
        <v>29874</v>
      </c>
      <c r="H94" s="10">
        <f>ROUND(+'Aggregate Screens'!AS194,0)</f>
        <v>8624</v>
      </c>
      <c r="I94" s="25">
        <f t="shared" si="4"/>
        <v>3.4641000000000002</v>
      </c>
      <c r="K94" s="12">
        <f t="shared" si="5"/>
        <v>3.3011272141706849E-2</v>
      </c>
    </row>
    <row r="95" spans="2:11" x14ac:dyDescent="0.2">
      <c r="B95">
        <f>+'Aggregate Screens'!A90</f>
        <v>202</v>
      </c>
      <c r="C95" t="str">
        <f>+'Aggregate Screens'!B90</f>
        <v>REGIONAL HOSPITAL</v>
      </c>
      <c r="D95" s="10">
        <f>ROUND(+'Aggregate Screens'!AR90,0)</f>
        <v>7134</v>
      </c>
      <c r="E95" s="10">
        <f>ROUND(+'Aggregate Screens'!AS90,0)</f>
        <v>206</v>
      </c>
      <c r="F95" s="25">
        <f t="shared" si="3"/>
        <v>34.631100000000004</v>
      </c>
      <c r="G95" s="10">
        <f>ROUND(+'Aggregate Screens'!AR195,0)</f>
        <v>7716</v>
      </c>
      <c r="H95" s="10">
        <f>ROUND(+'Aggregate Screens'!AS195,0)</f>
        <v>239</v>
      </c>
      <c r="I95" s="25">
        <f t="shared" si="4"/>
        <v>32.284500000000001</v>
      </c>
      <c r="K95" s="12">
        <f t="shared" si="5"/>
        <v>-6.7759903670400412E-2</v>
      </c>
    </row>
    <row r="96" spans="2:11" x14ac:dyDescent="0.2">
      <c r="B96">
        <f>+'Aggregate Screens'!A91</f>
        <v>204</v>
      </c>
      <c r="C96" t="str">
        <f>+'Aggregate Screens'!B91</f>
        <v>SEATTLE CANCER CARE ALLIANCE</v>
      </c>
      <c r="D96" s="10">
        <f>ROUND(+'Aggregate Screens'!AR91,0)</f>
        <v>6262</v>
      </c>
      <c r="E96" s="10">
        <f>ROUND(+'Aggregate Screens'!AS91,0)</f>
        <v>593</v>
      </c>
      <c r="F96" s="25">
        <f t="shared" si="3"/>
        <v>10.559900000000001</v>
      </c>
      <c r="G96" s="10">
        <f>ROUND(+'Aggregate Screens'!AR196,0)</f>
        <v>5845</v>
      </c>
      <c r="H96" s="10">
        <f>ROUND(+'Aggregate Screens'!AS196,0)</f>
        <v>531</v>
      </c>
      <c r="I96" s="25">
        <f t="shared" si="4"/>
        <v>11.0075</v>
      </c>
      <c r="K96" s="12">
        <f t="shared" si="5"/>
        <v>4.2386765026183992E-2</v>
      </c>
    </row>
    <row r="97" spans="2:11" x14ac:dyDescent="0.2">
      <c r="B97">
        <f>+'Aggregate Screens'!A92</f>
        <v>205</v>
      </c>
      <c r="C97" t="str">
        <f>+'Aggregate Screens'!B92</f>
        <v>WENATCHEE VALLEY HOSPITAL</v>
      </c>
      <c r="D97" s="10">
        <f>ROUND(+'Aggregate Screens'!AR92,0)</f>
        <v>0</v>
      </c>
      <c r="E97" s="10">
        <f>ROUND(+'Aggregate Screens'!AS92,0)</f>
        <v>0</v>
      </c>
      <c r="F97" s="25" t="str">
        <f t="shared" si="3"/>
        <v/>
      </c>
      <c r="G97" s="10">
        <f>ROUND(+'Aggregate Screens'!AR197,0)</f>
        <v>2719</v>
      </c>
      <c r="H97" s="10">
        <f>ROUND(+'Aggregate Screens'!AS197,0)</f>
        <v>695</v>
      </c>
      <c r="I97" s="25">
        <f t="shared" si="4"/>
        <v>3.9121999999999999</v>
      </c>
      <c r="K97" s="12" t="str">
        <f t="shared" si="5"/>
        <v/>
      </c>
    </row>
    <row r="98" spans="2:11" x14ac:dyDescent="0.2">
      <c r="B98">
        <f>+'Aggregate Screens'!A93</f>
        <v>206</v>
      </c>
      <c r="C98" t="str">
        <f>+'Aggregate Screens'!B93</f>
        <v>PEACEHEALTH UNITED GENERAL MEDICAL CENTER</v>
      </c>
      <c r="D98" s="10">
        <f>ROUND(+'Aggregate Screens'!AR93,0)</f>
        <v>2162</v>
      </c>
      <c r="E98" s="10">
        <f>ROUND(+'Aggregate Screens'!AS93,0)</f>
        <v>796</v>
      </c>
      <c r="F98" s="25">
        <f t="shared" si="3"/>
        <v>2.7161</v>
      </c>
      <c r="G98" s="10">
        <f>ROUND(+'Aggregate Screens'!AR198,0)</f>
        <v>2239</v>
      </c>
      <c r="H98" s="10">
        <f>ROUND(+'Aggregate Screens'!AS198,0)</f>
        <v>789</v>
      </c>
      <c r="I98" s="25">
        <f t="shared" si="4"/>
        <v>2.8378000000000001</v>
      </c>
      <c r="K98" s="12">
        <f t="shared" si="5"/>
        <v>4.4806892235190299E-2</v>
      </c>
    </row>
    <row r="99" spans="2:11" x14ac:dyDescent="0.2">
      <c r="B99">
        <f>+'Aggregate Screens'!A94</f>
        <v>207</v>
      </c>
      <c r="C99" t="str">
        <f>+'Aggregate Screens'!B94</f>
        <v>SKAGIT VALLEY HOSPITAL</v>
      </c>
      <c r="D99" s="10">
        <f>ROUND(+'Aggregate Screens'!AR94,0)</f>
        <v>29760</v>
      </c>
      <c r="E99" s="10">
        <f>ROUND(+'Aggregate Screens'!AS94,0)</f>
        <v>7872</v>
      </c>
      <c r="F99" s="25">
        <f t="shared" si="3"/>
        <v>3.7805</v>
      </c>
      <c r="G99" s="10">
        <f>ROUND(+'Aggregate Screens'!AR199,0)</f>
        <v>28128</v>
      </c>
      <c r="H99" s="10">
        <f>ROUND(+'Aggregate Screens'!AS199,0)</f>
        <v>7422</v>
      </c>
      <c r="I99" s="25">
        <f t="shared" si="4"/>
        <v>3.7898000000000001</v>
      </c>
      <c r="K99" s="12">
        <f t="shared" si="5"/>
        <v>2.4599920645418383E-3</v>
      </c>
    </row>
    <row r="100" spans="2:11" x14ac:dyDescent="0.2">
      <c r="B100">
        <f>+'Aggregate Screens'!A95</f>
        <v>208</v>
      </c>
      <c r="C100" t="str">
        <f>+'Aggregate Screens'!B95</f>
        <v>LEGACY SALMON CREEK HOSPITAL</v>
      </c>
      <c r="D100" s="10">
        <f>ROUND(+'Aggregate Screens'!AR95,0)</f>
        <v>38670</v>
      </c>
      <c r="E100" s="10">
        <f>ROUND(+'Aggregate Screens'!AS95,0)</f>
        <v>11164</v>
      </c>
      <c r="F100" s="25">
        <f t="shared" si="3"/>
        <v>3.4638</v>
      </c>
      <c r="G100" s="10">
        <f>ROUND(+'Aggregate Screens'!AR200,0)</f>
        <v>40379</v>
      </c>
      <c r="H100" s="10">
        <f>ROUND(+'Aggregate Screens'!AS200,0)</f>
        <v>11042</v>
      </c>
      <c r="I100" s="25">
        <f t="shared" si="4"/>
        <v>3.6568999999999998</v>
      </c>
      <c r="K100" s="12">
        <f t="shared" si="5"/>
        <v>5.5748022403141029E-2</v>
      </c>
    </row>
    <row r="101" spans="2:11" x14ac:dyDescent="0.2">
      <c r="B101">
        <f>+'Aggregate Screens'!A96</f>
        <v>209</v>
      </c>
      <c r="C101" t="str">
        <f>+'Aggregate Screens'!B96</f>
        <v>ST ANTHONY HOSPITAL</v>
      </c>
      <c r="D101" s="10">
        <f>ROUND(+'Aggregate Screens'!AR96,0)</f>
        <v>17971</v>
      </c>
      <c r="E101" s="10">
        <f>ROUND(+'Aggregate Screens'!AS96,0)</f>
        <v>5010</v>
      </c>
      <c r="F101" s="25">
        <f t="shared" si="3"/>
        <v>3.5870000000000002</v>
      </c>
      <c r="G101" s="10">
        <f>ROUND(+'Aggregate Screens'!AR201,0)</f>
        <v>20715</v>
      </c>
      <c r="H101" s="10">
        <f>ROUND(+'Aggregate Screens'!AS201,0)</f>
        <v>5218</v>
      </c>
      <c r="I101" s="25">
        <f t="shared" si="4"/>
        <v>3.9699</v>
      </c>
      <c r="K101" s="12">
        <f t="shared" si="5"/>
        <v>0.10674658488988009</v>
      </c>
    </row>
    <row r="102" spans="2:11" x14ac:dyDescent="0.2">
      <c r="B102">
        <f>+'Aggregate Screens'!A97</f>
        <v>210</v>
      </c>
      <c r="C102" t="str">
        <f>+'Aggregate Screens'!B97</f>
        <v>SWEDISH MEDICAL CENTER - ISSAQUAH CAMPUS</v>
      </c>
      <c r="D102" s="10">
        <f>ROUND(+'Aggregate Screens'!AR97,0)</f>
        <v>10583</v>
      </c>
      <c r="E102" s="10">
        <f>ROUND(+'Aggregate Screens'!AS97,0)</f>
        <v>4545</v>
      </c>
      <c r="F102" s="25">
        <f t="shared" si="3"/>
        <v>2.3285</v>
      </c>
      <c r="G102" s="10">
        <f>ROUND(+'Aggregate Screens'!AR202,0)</f>
        <v>13240</v>
      </c>
      <c r="H102" s="10">
        <f>ROUND(+'Aggregate Screens'!AS202,0)</f>
        <v>5728</v>
      </c>
      <c r="I102" s="25">
        <f t="shared" si="4"/>
        <v>2.3115000000000001</v>
      </c>
      <c r="K102" s="12">
        <f t="shared" si="5"/>
        <v>-7.3008374490014516E-3</v>
      </c>
    </row>
    <row r="103" spans="2:11" x14ac:dyDescent="0.2">
      <c r="B103">
        <f>+'Aggregate Screens'!A98</f>
        <v>211</v>
      </c>
      <c r="C103" t="str">
        <f>+'Aggregate Screens'!B98</f>
        <v>PEACEHEALTH PEACE ISLAND MEDICAL CENTER</v>
      </c>
      <c r="D103" s="10">
        <f>ROUND(+'Aggregate Screens'!AR98,0)</f>
        <v>0</v>
      </c>
      <c r="E103" s="10">
        <f>ROUND(+'Aggregate Screens'!AS98,0)</f>
        <v>0</v>
      </c>
      <c r="F103" s="25" t="str">
        <f t="shared" si="3"/>
        <v/>
      </c>
      <c r="G103" s="10">
        <f>ROUND(+'Aggregate Screens'!AR203,0)</f>
        <v>109</v>
      </c>
      <c r="H103" s="10">
        <f>ROUND(+'Aggregate Screens'!AS203,0)</f>
        <v>54</v>
      </c>
      <c r="I103" s="25">
        <f t="shared" si="4"/>
        <v>2.0185</v>
      </c>
      <c r="K103" s="12" t="str">
        <f t="shared" si="5"/>
        <v/>
      </c>
    </row>
    <row r="104" spans="2:11" x14ac:dyDescent="0.2">
      <c r="B104">
        <f>+'Aggregate Screens'!A99</f>
        <v>904</v>
      </c>
      <c r="C104" t="str">
        <f>+'Aggregate Screens'!B99</f>
        <v>BHC FAIRFAX HOSPITAL</v>
      </c>
      <c r="D104" s="10">
        <f>ROUND(+'Aggregate Screens'!AR99,0)</f>
        <v>29091</v>
      </c>
      <c r="E104" s="10">
        <f>ROUND(+'Aggregate Screens'!AS99,0)</f>
        <v>2800</v>
      </c>
      <c r="F104" s="25">
        <f t="shared" si="3"/>
        <v>10.3896</v>
      </c>
      <c r="G104" s="10">
        <f>ROUND(+'Aggregate Screens'!AR204,0)</f>
        <v>30243</v>
      </c>
      <c r="H104" s="10">
        <f>ROUND(+'Aggregate Screens'!AS204,0)</f>
        <v>2901</v>
      </c>
      <c r="I104" s="25">
        <f t="shared" si="4"/>
        <v>10.425000000000001</v>
      </c>
      <c r="K104" s="12">
        <f t="shared" si="5"/>
        <v>3.4072534072535632E-3</v>
      </c>
    </row>
    <row r="105" spans="2:11" x14ac:dyDescent="0.2">
      <c r="B105">
        <f>+'Aggregate Screens'!A100</f>
        <v>915</v>
      </c>
      <c r="C105" t="str">
        <f>+'Aggregate Screens'!B100</f>
        <v>LOURDES COUNSELING CENTER</v>
      </c>
      <c r="D105" s="10">
        <f>ROUND(+'Aggregate Screens'!AR100,0)</f>
        <v>5619</v>
      </c>
      <c r="E105" s="10">
        <f>ROUND(+'Aggregate Screens'!AS100,0)</f>
        <v>609</v>
      </c>
      <c r="F105" s="25">
        <f t="shared" si="3"/>
        <v>9.2265999999999995</v>
      </c>
      <c r="G105" s="10">
        <f>ROUND(+'Aggregate Screens'!AR205,0)</f>
        <v>5878</v>
      </c>
      <c r="H105" s="10">
        <f>ROUND(+'Aggregate Screens'!AS205,0)</f>
        <v>585</v>
      </c>
      <c r="I105" s="25">
        <f t="shared" si="4"/>
        <v>10.0479</v>
      </c>
      <c r="K105" s="12">
        <f t="shared" si="5"/>
        <v>8.9014371491123567E-2</v>
      </c>
    </row>
    <row r="106" spans="2:11" x14ac:dyDescent="0.2">
      <c r="B106">
        <f>+'Aggregate Screens'!A101</f>
        <v>919</v>
      </c>
      <c r="C106" t="str">
        <f>+'Aggregate Screens'!B101</f>
        <v>NAVOS</v>
      </c>
      <c r="D106" s="10">
        <f>ROUND(+'Aggregate Screens'!AR101,0)</f>
        <v>13367</v>
      </c>
      <c r="E106" s="10">
        <f>ROUND(+'Aggregate Screens'!AS101,0)</f>
        <v>1241</v>
      </c>
      <c r="F106" s="25">
        <f t="shared" si="3"/>
        <v>10.7712</v>
      </c>
      <c r="G106" s="10">
        <f>ROUND(+'Aggregate Screens'!AR206,0)</f>
        <v>13660</v>
      </c>
      <c r="H106" s="10">
        <f>ROUND(+'Aggregate Screens'!AS206,0)</f>
        <v>1457</v>
      </c>
      <c r="I106" s="25">
        <f t="shared" si="4"/>
        <v>9.3754000000000008</v>
      </c>
      <c r="K106" s="12">
        <f t="shared" si="5"/>
        <v>-0.12958630421865713</v>
      </c>
    </row>
    <row r="107" spans="2:11" x14ac:dyDescent="0.2">
      <c r="B107">
        <f>+'Aggregate Screens'!A102</f>
        <v>921</v>
      </c>
      <c r="C107" t="str">
        <f>+'Aggregate Screens'!B102</f>
        <v>Cascade Behavioral Health</v>
      </c>
      <c r="D107" s="10">
        <f>ROUND(+'Aggregate Screens'!AR102,0)</f>
        <v>0</v>
      </c>
      <c r="E107" s="10">
        <f>ROUND(+'Aggregate Screens'!AS102,0)</f>
        <v>0</v>
      </c>
      <c r="F107" s="25" t="str">
        <f t="shared" si="3"/>
        <v/>
      </c>
      <c r="G107" s="10">
        <f>ROUND(+'Aggregate Screens'!AR207,0)</f>
        <v>142</v>
      </c>
      <c r="H107" s="10">
        <f>ROUND(+'Aggregate Screens'!AS207,0)</f>
        <v>14</v>
      </c>
      <c r="I107" s="25">
        <f t="shared" si="4"/>
        <v>10.142899999999999</v>
      </c>
      <c r="K107" s="12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zoomScale="75" workbookViewId="0">
      <selection activeCell="A107" sqref="A107:XFD107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6.88671875" bestFit="1" customWidth="1"/>
    <col min="5" max="5" width="7.88671875" bestFit="1" customWidth="1"/>
    <col min="6" max="6" width="7.109375" bestFit="1" customWidth="1"/>
    <col min="7" max="7" width="6.88671875" bestFit="1" customWidth="1"/>
    <col min="8" max="8" width="7.88671875" bestFit="1" customWidth="1"/>
    <col min="9" max="9" width="7.109375" bestFit="1" customWidth="1"/>
    <col min="10" max="10" width="2.6640625" customWidth="1"/>
    <col min="11" max="11" width="8.109375" bestFit="1" customWidth="1"/>
  </cols>
  <sheetData>
    <row r="1" spans="1:11" x14ac:dyDescent="0.2">
      <c r="A1" s="9" t="s">
        <v>19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9"/>
      <c r="B2" s="6"/>
      <c r="C2" s="6"/>
      <c r="D2" s="6"/>
      <c r="E2" s="6"/>
      <c r="F2" s="7"/>
      <c r="G2" s="6"/>
      <c r="H2" s="6"/>
      <c r="I2" s="6"/>
      <c r="K2" s="5" t="s">
        <v>71</v>
      </c>
    </row>
    <row r="3" spans="1:11" x14ac:dyDescent="0.2">
      <c r="A3" s="9"/>
      <c r="B3" s="6"/>
      <c r="C3" s="6"/>
      <c r="D3" s="6"/>
      <c r="E3" s="6"/>
      <c r="F3" s="7"/>
      <c r="G3" s="6"/>
      <c r="H3" s="6"/>
      <c r="I3" s="6"/>
      <c r="K3">
        <v>12</v>
      </c>
    </row>
    <row r="4" spans="1:11" x14ac:dyDescent="0.2">
      <c r="A4" s="7" t="s">
        <v>58</v>
      </c>
      <c r="B4" s="6"/>
      <c r="C4" s="6"/>
      <c r="D4" s="6"/>
      <c r="E4" s="7"/>
      <c r="F4" s="6"/>
      <c r="G4" s="6"/>
      <c r="H4" s="6"/>
      <c r="I4" s="6"/>
    </row>
    <row r="5" spans="1:11" x14ac:dyDescent="0.2">
      <c r="A5" s="7" t="s">
        <v>59</v>
      </c>
      <c r="B5" s="6"/>
      <c r="C5" s="6"/>
      <c r="D5" s="6"/>
      <c r="E5" s="7"/>
      <c r="F5" s="6"/>
      <c r="G5" s="6"/>
      <c r="H5" s="6"/>
      <c r="I5" s="6"/>
    </row>
    <row r="7" spans="1:11" x14ac:dyDescent="0.2">
      <c r="D7" s="7"/>
      <c r="E7" s="77">
        <f>ROUND(+'Aggregate Screens'!C5,0)</f>
        <v>2012</v>
      </c>
      <c r="F7" s="5">
        <f>+E7</f>
        <v>2012</v>
      </c>
      <c r="G7" s="5"/>
      <c r="H7" s="2">
        <f>+F7+1</f>
        <v>2013</v>
      </c>
      <c r="I7" s="5">
        <f>+H7</f>
        <v>2013</v>
      </c>
    </row>
    <row r="8" spans="1:11" x14ac:dyDescent="0.2">
      <c r="A8" s="5"/>
      <c r="B8" s="5"/>
      <c r="C8" s="5"/>
      <c r="D8" s="2" t="s">
        <v>185</v>
      </c>
      <c r="E8" s="2" t="s">
        <v>20</v>
      </c>
      <c r="F8" s="5"/>
      <c r="G8" s="5"/>
      <c r="H8" s="2" t="s">
        <v>20</v>
      </c>
      <c r="I8" s="5"/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17</v>
      </c>
      <c r="E9" s="2" t="s">
        <v>17</v>
      </c>
      <c r="F9" s="2" t="s">
        <v>21</v>
      </c>
      <c r="G9" s="2" t="s">
        <v>17</v>
      </c>
      <c r="H9" s="2" t="s">
        <v>17</v>
      </c>
      <c r="I9" s="2" t="s">
        <v>21</v>
      </c>
      <c r="K9" s="5" t="s">
        <v>181</v>
      </c>
    </row>
    <row r="10" spans="1:11" x14ac:dyDescent="0.2">
      <c r="B10">
        <f>+'Aggregate Screens'!A5</f>
        <v>1</v>
      </c>
      <c r="C10" t="str">
        <f>+'Aggregate Screens'!B5</f>
        <v>SWEDISH MEDICAL CENTER - FIRST HILL</v>
      </c>
      <c r="D10" s="10">
        <f>ROUND(+'Aggregate Screens'!BC5,0)</f>
        <v>52559</v>
      </c>
      <c r="E10" s="10">
        <f>ROUND(+LOS!D10,0)</f>
        <v>131885</v>
      </c>
      <c r="F10" s="12">
        <f>IF(D10=0,"",IF(E10=0,"",ROUND(D10/E10,4)))</f>
        <v>0.39850000000000002</v>
      </c>
      <c r="G10" s="10">
        <f>ROUND(+'Aggregate Screens'!BC110,0)</f>
        <v>31219</v>
      </c>
      <c r="H10" s="10">
        <f>ROUND(+LOS!G10,0)</f>
        <v>122379</v>
      </c>
      <c r="I10" s="12">
        <f>IF(G10=0,"",IF(H10=0,"",ROUND(G10/H10,4)))</f>
        <v>0.25509999999999999</v>
      </c>
      <c r="K10" s="12">
        <f>IF(D10=0,"",IF(E10=0,"",IF(G10=0,"",IF(H10=0,"",+I10/F10-1))))</f>
        <v>-0.3598494353826851</v>
      </c>
    </row>
    <row r="11" spans="1:11" x14ac:dyDescent="0.2">
      <c r="B11">
        <f>+'Aggregate Screens'!A6</f>
        <v>3</v>
      </c>
      <c r="C11" t="str">
        <f>+'Aggregate Screens'!B6</f>
        <v>SWEDISH MEDICAL CENTER - CHERRY HILL</v>
      </c>
      <c r="D11" s="10">
        <f>ROUND(+'Aggregate Screens'!BC6,0)</f>
        <v>9689</v>
      </c>
      <c r="E11" s="10">
        <f>ROUND(+LOS!D11,0)</f>
        <v>32314</v>
      </c>
      <c r="F11" s="12">
        <f t="shared" ref="F11:F74" si="0">IF(D11=0,"",IF(E11=0,"",ROUND(D11/E11,4)))</f>
        <v>0.29980000000000001</v>
      </c>
      <c r="G11" s="10">
        <f>ROUND(+'Aggregate Screens'!BC111,0)</f>
        <v>9307</v>
      </c>
      <c r="H11" s="10">
        <f>ROUND(+LOS!G11,0)</f>
        <v>47440</v>
      </c>
      <c r="I11" s="12">
        <f t="shared" ref="I11:I74" si="1">IF(G11=0,"",IF(H11=0,"",ROUND(G11/H11,4)))</f>
        <v>0.19620000000000001</v>
      </c>
      <c r="K11" s="12">
        <f t="shared" ref="K11:K74" si="2">IF(D11=0,"",IF(E11=0,"",IF(G11=0,"",IF(H11=0,"",+I11/F11-1))))</f>
        <v>-0.34556370913942625</v>
      </c>
    </row>
    <row r="12" spans="1:11" x14ac:dyDescent="0.2">
      <c r="B12">
        <f>+'Aggregate Screens'!A7</f>
        <v>8</v>
      </c>
      <c r="C12" t="str">
        <f>+'Aggregate Screens'!B7</f>
        <v>KLICKITAT VALLEY HEALTH</v>
      </c>
      <c r="D12" s="10">
        <f>ROUND(+'Aggregate Screens'!BC7,0)</f>
        <v>0</v>
      </c>
      <c r="E12" s="10">
        <f>ROUND(+LOS!D12,0)</f>
        <v>462</v>
      </c>
      <c r="F12" s="12" t="str">
        <f t="shared" si="0"/>
        <v/>
      </c>
      <c r="G12" s="10">
        <f>ROUND(+'Aggregate Screens'!BC112,0)</f>
        <v>0</v>
      </c>
      <c r="H12" s="10">
        <f>ROUND(+LOS!G12,0)</f>
        <v>521</v>
      </c>
      <c r="I12" s="12" t="str">
        <f t="shared" si="1"/>
        <v/>
      </c>
      <c r="K12" s="12" t="str">
        <f t="shared" si="2"/>
        <v/>
      </c>
    </row>
    <row r="13" spans="1:11" x14ac:dyDescent="0.2">
      <c r="B13">
        <f>+'Aggregate Screens'!A8</f>
        <v>10</v>
      </c>
      <c r="C13" t="str">
        <f>+'Aggregate Screens'!B8</f>
        <v>VIRGINIA MASON MEDICAL CENTER</v>
      </c>
      <c r="D13" s="10">
        <f>ROUND(+'Aggregate Screens'!BC8,0)</f>
        <v>6904</v>
      </c>
      <c r="E13" s="10">
        <f>ROUND(+LOS!D13,0)</f>
        <v>75230</v>
      </c>
      <c r="F13" s="12">
        <f t="shared" si="0"/>
        <v>9.1800000000000007E-2</v>
      </c>
      <c r="G13" s="10">
        <f>ROUND(+'Aggregate Screens'!BC113,0)</f>
        <v>6876</v>
      </c>
      <c r="H13" s="10">
        <f>ROUND(+LOS!G13,0)</f>
        <v>72503</v>
      </c>
      <c r="I13" s="12">
        <f t="shared" si="1"/>
        <v>9.4799999999999995E-2</v>
      </c>
      <c r="K13" s="12">
        <f t="shared" si="2"/>
        <v>3.2679738562091387E-2</v>
      </c>
    </row>
    <row r="14" spans="1:11" x14ac:dyDescent="0.2">
      <c r="B14">
        <f>+'Aggregate Screens'!A9</f>
        <v>14</v>
      </c>
      <c r="C14" t="str">
        <f>+'Aggregate Screens'!B9</f>
        <v>SEATTLE CHILDRENS HOSPITAL</v>
      </c>
      <c r="D14" s="10">
        <f>ROUND(+'Aggregate Screens'!BC9,0)</f>
        <v>13095</v>
      </c>
      <c r="E14" s="10">
        <f>ROUND(+LOS!D14,0)</f>
        <v>72402</v>
      </c>
      <c r="F14" s="12">
        <f t="shared" si="0"/>
        <v>0.18090000000000001</v>
      </c>
      <c r="G14" s="10">
        <f>ROUND(+'Aggregate Screens'!BC114,0)</f>
        <v>15164</v>
      </c>
      <c r="H14" s="10">
        <f>ROUND(+LOS!G14,0)</f>
        <v>73750</v>
      </c>
      <c r="I14" s="12">
        <f t="shared" si="1"/>
        <v>0.2056</v>
      </c>
      <c r="K14" s="12">
        <f t="shared" si="2"/>
        <v>0.13653952459922603</v>
      </c>
    </row>
    <row r="15" spans="1:11" x14ac:dyDescent="0.2">
      <c r="B15">
        <f>+'Aggregate Screens'!A10</f>
        <v>20</v>
      </c>
      <c r="C15" t="str">
        <f>+'Aggregate Screens'!B10</f>
        <v>GROUP HEALTH CENTRAL HOSPITAL</v>
      </c>
      <c r="D15" s="10">
        <f>ROUND(+'Aggregate Screens'!BC10,0)</f>
        <v>1263</v>
      </c>
      <c r="E15" s="10">
        <f>ROUND(+LOS!D15,0)</f>
        <v>5148</v>
      </c>
      <c r="F15" s="12">
        <f t="shared" si="0"/>
        <v>0.24529999999999999</v>
      </c>
      <c r="G15" s="10">
        <f>ROUND(+'Aggregate Screens'!BC115,0)</f>
        <v>1238</v>
      </c>
      <c r="H15" s="10">
        <f>ROUND(+LOS!G15,0)</f>
        <v>5055</v>
      </c>
      <c r="I15" s="12">
        <f t="shared" si="1"/>
        <v>0.24490000000000001</v>
      </c>
      <c r="K15" s="12">
        <f t="shared" si="2"/>
        <v>-1.6306563391764728E-3</v>
      </c>
    </row>
    <row r="16" spans="1:11" x14ac:dyDescent="0.2">
      <c r="B16">
        <f>+'Aggregate Screens'!A11</f>
        <v>21</v>
      </c>
      <c r="C16" t="str">
        <f>+'Aggregate Screens'!B11</f>
        <v>NEWPORT HOSPITAL AND HEALTH SERVICES</v>
      </c>
      <c r="D16" s="10">
        <f>ROUND(+'Aggregate Screens'!BC11,0)</f>
        <v>0</v>
      </c>
      <c r="E16" s="10">
        <f>ROUND(+LOS!D16,0)</f>
        <v>1273</v>
      </c>
      <c r="F16" s="12" t="str">
        <f t="shared" si="0"/>
        <v/>
      </c>
      <c r="G16" s="10">
        <f>ROUND(+'Aggregate Screens'!BC116,0)</f>
        <v>0</v>
      </c>
      <c r="H16" s="10">
        <f>ROUND(+LOS!G16,0)</f>
        <v>1323</v>
      </c>
      <c r="I16" s="12" t="str">
        <f t="shared" si="1"/>
        <v/>
      </c>
      <c r="K16" s="12" t="str">
        <f t="shared" si="2"/>
        <v/>
      </c>
    </row>
    <row r="17" spans="2:11" x14ac:dyDescent="0.2">
      <c r="B17">
        <f>+'Aggregate Screens'!A12</f>
        <v>22</v>
      </c>
      <c r="C17" t="str">
        <f>+'Aggregate Screens'!B12</f>
        <v>LOURDES MEDICAL CENTER</v>
      </c>
      <c r="D17" s="10">
        <f>ROUND(+'Aggregate Screens'!BC12,0)</f>
        <v>0</v>
      </c>
      <c r="E17" s="10">
        <f>ROUND(+LOS!D17,0)</f>
        <v>7150</v>
      </c>
      <c r="F17" s="12" t="str">
        <f t="shared" si="0"/>
        <v/>
      </c>
      <c r="G17" s="10">
        <f>ROUND(+'Aggregate Screens'!BC117,0)</f>
        <v>0</v>
      </c>
      <c r="H17" s="10">
        <f>ROUND(+LOS!G17,0)</f>
        <v>7012</v>
      </c>
      <c r="I17" s="12" t="str">
        <f t="shared" si="1"/>
        <v/>
      </c>
      <c r="K17" s="12" t="str">
        <f t="shared" si="2"/>
        <v/>
      </c>
    </row>
    <row r="18" spans="2:11" x14ac:dyDescent="0.2">
      <c r="B18">
        <f>+'Aggregate Screens'!A13</f>
        <v>23</v>
      </c>
      <c r="C18" t="str">
        <f>+'Aggregate Screens'!B13</f>
        <v>THREE RIVERS HOSPITAL</v>
      </c>
      <c r="D18" s="10">
        <f>ROUND(+'Aggregate Screens'!BC13,0)</f>
        <v>0</v>
      </c>
      <c r="E18" s="10">
        <f>ROUND(+LOS!D18,0)</f>
        <v>704</v>
      </c>
      <c r="F18" s="12" t="str">
        <f t="shared" si="0"/>
        <v/>
      </c>
      <c r="G18" s="10">
        <f>ROUND(+'Aggregate Screens'!BC118,0)</f>
        <v>0</v>
      </c>
      <c r="H18" s="10">
        <f>ROUND(+LOS!G18,0)</f>
        <v>604</v>
      </c>
      <c r="I18" s="12" t="str">
        <f t="shared" si="1"/>
        <v/>
      </c>
      <c r="K18" s="12" t="str">
        <f t="shared" si="2"/>
        <v/>
      </c>
    </row>
    <row r="19" spans="2:11" x14ac:dyDescent="0.2">
      <c r="B19">
        <f>+'Aggregate Screens'!A14</f>
        <v>26</v>
      </c>
      <c r="C19" t="str">
        <f>+'Aggregate Screens'!B14</f>
        <v>PEACEHEALTH ST JOHN MEDICAL CENTER</v>
      </c>
      <c r="D19" s="10">
        <f>ROUND(+'Aggregate Screens'!BC14,0)</f>
        <v>9127</v>
      </c>
      <c r="E19" s="10">
        <f>ROUND(+LOS!D19,0)</f>
        <v>36343</v>
      </c>
      <c r="F19" s="12">
        <f t="shared" si="0"/>
        <v>0.25109999999999999</v>
      </c>
      <c r="G19" s="10">
        <f>ROUND(+'Aggregate Screens'!BC119,0)</f>
        <v>8262</v>
      </c>
      <c r="H19" s="10">
        <f>ROUND(+LOS!G19,0)</f>
        <v>33982</v>
      </c>
      <c r="I19" s="12">
        <f t="shared" si="1"/>
        <v>0.24310000000000001</v>
      </c>
      <c r="K19" s="12">
        <f t="shared" si="2"/>
        <v>-3.185981680605332E-2</v>
      </c>
    </row>
    <row r="20" spans="2:11" x14ac:dyDescent="0.2">
      <c r="B20">
        <f>+'Aggregate Screens'!A15</f>
        <v>29</v>
      </c>
      <c r="C20" t="str">
        <f>+'Aggregate Screens'!B15</f>
        <v>HARBORVIEW MEDICAL CENTER</v>
      </c>
      <c r="D20" s="10">
        <f>ROUND(+'Aggregate Screens'!BC15,0)</f>
        <v>27618</v>
      </c>
      <c r="E20" s="10">
        <f>ROUND(+LOS!D20,0)</f>
        <v>134930</v>
      </c>
      <c r="F20" s="12">
        <f t="shared" si="0"/>
        <v>0.20469999999999999</v>
      </c>
      <c r="G20" s="10">
        <f>ROUND(+'Aggregate Screens'!BC120,0)</f>
        <v>27412</v>
      </c>
      <c r="H20" s="10">
        <f>ROUND(+LOS!G20,0)</f>
        <v>135779</v>
      </c>
      <c r="I20" s="12">
        <f t="shared" si="1"/>
        <v>0.2019</v>
      </c>
      <c r="K20" s="12">
        <f t="shared" si="2"/>
        <v>-1.3678553981436248E-2</v>
      </c>
    </row>
    <row r="21" spans="2:11" x14ac:dyDescent="0.2">
      <c r="B21">
        <f>+'Aggregate Screens'!A16</f>
        <v>32</v>
      </c>
      <c r="C21" t="str">
        <f>+'Aggregate Screens'!B16</f>
        <v>ST JOSEPH MEDICAL CENTER</v>
      </c>
      <c r="D21" s="10">
        <f>ROUND(+'Aggregate Screens'!BC16,0)</f>
        <v>15732</v>
      </c>
      <c r="E21" s="10">
        <f>ROUND(+LOS!D21,0)</f>
        <v>100259</v>
      </c>
      <c r="F21" s="12">
        <f t="shared" si="0"/>
        <v>0.15690000000000001</v>
      </c>
      <c r="G21" s="10">
        <f>ROUND(+'Aggregate Screens'!BC121,0)</f>
        <v>15482</v>
      </c>
      <c r="H21" s="10">
        <f>ROUND(+LOS!G21,0)</f>
        <v>104271</v>
      </c>
      <c r="I21" s="12">
        <f t="shared" si="1"/>
        <v>0.14849999999999999</v>
      </c>
      <c r="K21" s="12">
        <f t="shared" si="2"/>
        <v>-5.3537284894837556E-2</v>
      </c>
    </row>
    <row r="22" spans="2:11" x14ac:dyDescent="0.2">
      <c r="B22">
        <f>+'Aggregate Screens'!A17</f>
        <v>35</v>
      </c>
      <c r="C22" t="str">
        <f>+'Aggregate Screens'!B17</f>
        <v>ST ELIZABETH HOSPITAL</v>
      </c>
      <c r="D22" s="10">
        <f>ROUND(+'Aggregate Screens'!BC17,0)</f>
        <v>747</v>
      </c>
      <c r="E22" s="10">
        <f>ROUND(+LOS!D22,0)</f>
        <v>4299</v>
      </c>
      <c r="F22" s="12">
        <f t="shared" si="0"/>
        <v>0.17380000000000001</v>
      </c>
      <c r="G22" s="10">
        <f>ROUND(+'Aggregate Screens'!BC122,0)</f>
        <v>337</v>
      </c>
      <c r="H22" s="10">
        <f>ROUND(+LOS!G22,0)</f>
        <v>4294</v>
      </c>
      <c r="I22" s="12">
        <f t="shared" si="1"/>
        <v>7.85E-2</v>
      </c>
      <c r="K22" s="12">
        <f t="shared" si="2"/>
        <v>-0.54833141542002306</v>
      </c>
    </row>
    <row r="23" spans="2:11" x14ac:dyDescent="0.2">
      <c r="B23">
        <f>+'Aggregate Screens'!A18</f>
        <v>37</v>
      </c>
      <c r="C23" t="str">
        <f>+'Aggregate Screens'!B18</f>
        <v>DEACONESS HOSPITAL</v>
      </c>
      <c r="D23" s="10">
        <f>ROUND(+'Aggregate Screens'!BC18,0)</f>
        <v>14811</v>
      </c>
      <c r="E23" s="10">
        <f>ROUND(+LOS!D23,0)</f>
        <v>58396</v>
      </c>
      <c r="F23" s="12">
        <f t="shared" si="0"/>
        <v>0.25359999999999999</v>
      </c>
      <c r="G23" s="10">
        <f>ROUND(+'Aggregate Screens'!BC123,0)</f>
        <v>15438</v>
      </c>
      <c r="H23" s="10">
        <f>ROUND(+LOS!G23,0)</f>
        <v>56467</v>
      </c>
      <c r="I23" s="12">
        <f t="shared" si="1"/>
        <v>0.27339999999999998</v>
      </c>
      <c r="K23" s="12">
        <f t="shared" si="2"/>
        <v>7.8075709779179769E-2</v>
      </c>
    </row>
    <row r="24" spans="2:11" x14ac:dyDescent="0.2">
      <c r="B24">
        <f>+'Aggregate Screens'!A19</f>
        <v>38</v>
      </c>
      <c r="C24" t="str">
        <f>+'Aggregate Screens'!B19</f>
        <v>OLYMPIC MEDICAL CENTER</v>
      </c>
      <c r="D24" s="10">
        <f>ROUND(+'Aggregate Screens'!BC19,0)</f>
        <v>4017</v>
      </c>
      <c r="E24" s="10">
        <f>ROUND(+LOS!D24,0)</f>
        <v>14263</v>
      </c>
      <c r="F24" s="12">
        <f t="shared" si="0"/>
        <v>0.28160000000000002</v>
      </c>
      <c r="G24" s="10">
        <f>ROUND(+'Aggregate Screens'!BC124,0)</f>
        <v>3932</v>
      </c>
      <c r="H24" s="10">
        <f>ROUND(+LOS!G24,0)</f>
        <v>14556</v>
      </c>
      <c r="I24" s="12">
        <f t="shared" si="1"/>
        <v>0.27010000000000001</v>
      </c>
      <c r="K24" s="12">
        <f t="shared" si="2"/>
        <v>-4.0838068181818232E-2</v>
      </c>
    </row>
    <row r="25" spans="2:11" x14ac:dyDescent="0.2">
      <c r="B25">
        <f>+'Aggregate Screens'!A20</f>
        <v>39</v>
      </c>
      <c r="C25" t="str">
        <f>+'Aggregate Screens'!B20</f>
        <v>TRIOS HEALTH</v>
      </c>
      <c r="D25" s="10">
        <f>ROUND(+'Aggregate Screens'!BC20,0)</f>
        <v>1443</v>
      </c>
      <c r="E25" s="10">
        <f>ROUND(+LOS!D25,0)</f>
        <v>17978</v>
      </c>
      <c r="F25" s="12">
        <f t="shared" si="0"/>
        <v>8.0299999999999996E-2</v>
      </c>
      <c r="G25" s="10">
        <f>ROUND(+'Aggregate Screens'!BC125,0)</f>
        <v>1443</v>
      </c>
      <c r="H25" s="10">
        <f>ROUND(+LOS!G25,0)</f>
        <v>17066</v>
      </c>
      <c r="I25" s="12">
        <f t="shared" si="1"/>
        <v>8.4599999999999995E-2</v>
      </c>
      <c r="K25" s="12">
        <f t="shared" si="2"/>
        <v>5.3549190535491897E-2</v>
      </c>
    </row>
    <row r="26" spans="2:11" x14ac:dyDescent="0.2">
      <c r="B26">
        <f>+'Aggregate Screens'!A21</f>
        <v>43</v>
      </c>
      <c r="C26" t="str">
        <f>+'Aggregate Screens'!B21</f>
        <v>WALLA WALLA GENERAL HOSPITAL</v>
      </c>
      <c r="D26" s="10">
        <f>ROUND(+'Aggregate Screens'!BC21,0)</f>
        <v>0</v>
      </c>
      <c r="E26" s="10">
        <f>ROUND(+LOS!D26,0)</f>
        <v>0</v>
      </c>
      <c r="F26" s="12" t="str">
        <f t="shared" si="0"/>
        <v/>
      </c>
      <c r="G26" s="10">
        <f>ROUND(+'Aggregate Screens'!BC126,0)</f>
        <v>0</v>
      </c>
      <c r="H26" s="10">
        <f>ROUND(+LOS!G26,0)</f>
        <v>0</v>
      </c>
      <c r="I26" s="12" t="str">
        <f t="shared" si="1"/>
        <v/>
      </c>
      <c r="K26" s="12" t="str">
        <f t="shared" si="2"/>
        <v/>
      </c>
    </row>
    <row r="27" spans="2:11" x14ac:dyDescent="0.2">
      <c r="B27">
        <f>+'Aggregate Screens'!A22</f>
        <v>45</v>
      </c>
      <c r="C27" t="str">
        <f>+'Aggregate Screens'!B22</f>
        <v>COLUMBIA BASIN HOSPITAL</v>
      </c>
      <c r="D27" s="10">
        <f>ROUND(+'Aggregate Screens'!BC22,0)</f>
        <v>0</v>
      </c>
      <c r="E27" s="10">
        <f>ROUND(+LOS!D27,0)</f>
        <v>249</v>
      </c>
      <c r="F27" s="12" t="str">
        <f t="shared" si="0"/>
        <v/>
      </c>
      <c r="G27" s="10">
        <f>ROUND(+'Aggregate Screens'!BC127,0)</f>
        <v>0</v>
      </c>
      <c r="H27" s="10">
        <f>ROUND(+LOS!G27,0)</f>
        <v>325</v>
      </c>
      <c r="I27" s="12" t="str">
        <f t="shared" si="1"/>
        <v/>
      </c>
      <c r="K27" s="12" t="str">
        <f t="shared" si="2"/>
        <v/>
      </c>
    </row>
    <row r="28" spans="2:11" x14ac:dyDescent="0.2">
      <c r="B28">
        <f>+'Aggregate Screens'!A23</f>
        <v>46</v>
      </c>
      <c r="C28" t="str">
        <f>+'Aggregate Screens'!B23</f>
        <v>PMH MEDICAL CENTER</v>
      </c>
      <c r="D28" s="10">
        <f>ROUND(+'Aggregate Screens'!BC23,0)</f>
        <v>0</v>
      </c>
      <c r="E28" s="10">
        <f>ROUND(+LOS!D28,0)</f>
        <v>1954</v>
      </c>
      <c r="F28" s="12" t="str">
        <f t="shared" si="0"/>
        <v/>
      </c>
      <c r="G28" s="10">
        <f>ROUND(+'Aggregate Screens'!BC128,0)</f>
        <v>0</v>
      </c>
      <c r="H28" s="10">
        <f>ROUND(+LOS!G28,0)</f>
        <v>2683</v>
      </c>
      <c r="I28" s="12" t="str">
        <f t="shared" si="1"/>
        <v/>
      </c>
      <c r="K28" s="12" t="str">
        <f t="shared" si="2"/>
        <v/>
      </c>
    </row>
    <row r="29" spans="2:11" x14ac:dyDescent="0.2">
      <c r="B29">
        <f>+'Aggregate Screens'!A24</f>
        <v>50</v>
      </c>
      <c r="C29" t="str">
        <f>+'Aggregate Screens'!B24</f>
        <v>PROVIDENCE ST MARY MEDICAL CENTER</v>
      </c>
      <c r="D29" s="10">
        <f>ROUND(+'Aggregate Screens'!BC24,0)</f>
        <v>2965</v>
      </c>
      <c r="E29" s="10">
        <f>ROUND(+LOS!D29,0)</f>
        <v>14253</v>
      </c>
      <c r="F29" s="12">
        <f t="shared" si="0"/>
        <v>0.20799999999999999</v>
      </c>
      <c r="G29" s="10">
        <f>ROUND(+'Aggregate Screens'!BC129,0)</f>
        <v>2590</v>
      </c>
      <c r="H29" s="10">
        <f>ROUND(+LOS!G29,0)</f>
        <v>13746</v>
      </c>
      <c r="I29" s="12">
        <f t="shared" si="1"/>
        <v>0.18840000000000001</v>
      </c>
      <c r="K29" s="12">
        <f t="shared" si="2"/>
        <v>-9.4230769230769118E-2</v>
      </c>
    </row>
    <row r="30" spans="2:11" x14ac:dyDescent="0.2">
      <c r="B30">
        <f>+'Aggregate Screens'!A25</f>
        <v>54</v>
      </c>
      <c r="C30" t="str">
        <f>+'Aggregate Screens'!B25</f>
        <v>FORKS COMMUNITY HOSPITAL</v>
      </c>
      <c r="D30" s="10">
        <f>ROUND(+'Aggregate Screens'!BC25,0)</f>
        <v>0</v>
      </c>
      <c r="E30" s="10">
        <f>ROUND(+LOS!D30,0)</f>
        <v>0</v>
      </c>
      <c r="F30" s="12" t="str">
        <f t="shared" si="0"/>
        <v/>
      </c>
      <c r="G30" s="10">
        <f>ROUND(+'Aggregate Screens'!BC130,0)</f>
        <v>0</v>
      </c>
      <c r="H30" s="10">
        <f>ROUND(+LOS!G30,0)</f>
        <v>0</v>
      </c>
      <c r="I30" s="12" t="str">
        <f t="shared" si="1"/>
        <v/>
      </c>
      <c r="K30" s="12" t="str">
        <f t="shared" si="2"/>
        <v/>
      </c>
    </row>
    <row r="31" spans="2:11" x14ac:dyDescent="0.2">
      <c r="B31">
        <f>+'Aggregate Screens'!A26</f>
        <v>56</v>
      </c>
      <c r="C31" t="str">
        <f>+'Aggregate Screens'!B26</f>
        <v>WILLAPA HARBOR HOSPITAL</v>
      </c>
      <c r="D31" s="10">
        <f>ROUND(+'Aggregate Screens'!BC26,0)</f>
        <v>0</v>
      </c>
      <c r="E31" s="10">
        <f>ROUND(+LOS!D31,0)</f>
        <v>651</v>
      </c>
      <c r="F31" s="12" t="str">
        <f t="shared" si="0"/>
        <v/>
      </c>
      <c r="G31" s="10">
        <f>ROUND(+'Aggregate Screens'!BC131,0)</f>
        <v>0</v>
      </c>
      <c r="H31" s="10">
        <f>ROUND(+LOS!G31,0)</f>
        <v>817</v>
      </c>
      <c r="I31" s="12" t="str">
        <f t="shared" si="1"/>
        <v/>
      </c>
      <c r="K31" s="12" t="str">
        <f t="shared" si="2"/>
        <v/>
      </c>
    </row>
    <row r="32" spans="2:11" x14ac:dyDescent="0.2">
      <c r="B32">
        <f>+'Aggregate Screens'!A27</f>
        <v>58</v>
      </c>
      <c r="C32" t="str">
        <f>+'Aggregate Screens'!B27</f>
        <v>YAKIMA VALLEY MEMORIAL HOSPITAL</v>
      </c>
      <c r="D32" s="10">
        <f>ROUND(+'Aggregate Screens'!BC27,0)</f>
        <v>6245</v>
      </c>
      <c r="E32" s="10">
        <f>ROUND(+LOS!D32,0)</f>
        <v>52799</v>
      </c>
      <c r="F32" s="12">
        <f t="shared" si="0"/>
        <v>0.1183</v>
      </c>
      <c r="G32" s="10">
        <f>ROUND(+'Aggregate Screens'!BC132,0)</f>
        <v>5987</v>
      </c>
      <c r="H32" s="10">
        <f>ROUND(+LOS!G32,0)</f>
        <v>48611</v>
      </c>
      <c r="I32" s="12">
        <f t="shared" si="1"/>
        <v>0.1232</v>
      </c>
      <c r="K32" s="12">
        <f t="shared" si="2"/>
        <v>4.1420118343195256E-2</v>
      </c>
    </row>
    <row r="33" spans="2:11" x14ac:dyDescent="0.2">
      <c r="B33">
        <f>+'Aggregate Screens'!A28</f>
        <v>63</v>
      </c>
      <c r="C33" t="str">
        <f>+'Aggregate Screens'!B28</f>
        <v>GRAYS HARBOR COMMUNITY HOSPITAL</v>
      </c>
      <c r="D33" s="10">
        <f>ROUND(+'Aggregate Screens'!BC28,0)</f>
        <v>1893</v>
      </c>
      <c r="E33" s="10">
        <f>ROUND(+LOS!D33,0)</f>
        <v>13406</v>
      </c>
      <c r="F33" s="12">
        <f t="shared" si="0"/>
        <v>0.14119999999999999</v>
      </c>
      <c r="G33" s="10">
        <f>ROUND(+'Aggregate Screens'!BC133,0)</f>
        <v>1707</v>
      </c>
      <c r="H33" s="10">
        <f>ROUND(+LOS!G33,0)</f>
        <v>11937</v>
      </c>
      <c r="I33" s="12">
        <f t="shared" si="1"/>
        <v>0.14299999999999999</v>
      </c>
      <c r="K33" s="12">
        <f t="shared" si="2"/>
        <v>1.2747875354107707E-2</v>
      </c>
    </row>
    <row r="34" spans="2:11" x14ac:dyDescent="0.2">
      <c r="B34">
        <f>+'Aggregate Screens'!A29</f>
        <v>78</v>
      </c>
      <c r="C34" t="str">
        <f>+'Aggregate Screens'!B29</f>
        <v>SAMARITAN HEALTHCARE</v>
      </c>
      <c r="D34" s="10">
        <f>ROUND(+'Aggregate Screens'!BC29,0)</f>
        <v>1240</v>
      </c>
      <c r="E34" s="10">
        <f>ROUND(+LOS!D34,0)</f>
        <v>6236</v>
      </c>
      <c r="F34" s="12">
        <f t="shared" si="0"/>
        <v>0.1988</v>
      </c>
      <c r="G34" s="10">
        <f>ROUND(+'Aggregate Screens'!BC134,0)</f>
        <v>1808</v>
      </c>
      <c r="H34" s="10">
        <f>ROUND(+LOS!G34,0)</f>
        <v>7007</v>
      </c>
      <c r="I34" s="12">
        <f t="shared" si="1"/>
        <v>0.25800000000000001</v>
      </c>
      <c r="K34" s="12">
        <f t="shared" si="2"/>
        <v>0.29778672032193154</v>
      </c>
    </row>
    <row r="35" spans="2:11" x14ac:dyDescent="0.2">
      <c r="B35">
        <f>+'Aggregate Screens'!A30</f>
        <v>79</v>
      </c>
      <c r="C35" t="str">
        <f>+'Aggregate Screens'!B30</f>
        <v>OCEAN BEACH HOSPITAL</v>
      </c>
      <c r="D35" s="10">
        <f>ROUND(+'Aggregate Screens'!BC30,0)</f>
        <v>0</v>
      </c>
      <c r="E35" s="10">
        <f>ROUND(+LOS!D35,0)</f>
        <v>0</v>
      </c>
      <c r="F35" s="12" t="str">
        <f t="shared" si="0"/>
        <v/>
      </c>
      <c r="G35" s="10">
        <f>ROUND(+'Aggregate Screens'!BC135,0)</f>
        <v>0</v>
      </c>
      <c r="H35" s="10">
        <f>ROUND(+LOS!G35,0)</f>
        <v>1067</v>
      </c>
      <c r="I35" s="12" t="str">
        <f t="shared" si="1"/>
        <v/>
      </c>
      <c r="K35" s="12" t="str">
        <f t="shared" si="2"/>
        <v/>
      </c>
    </row>
    <row r="36" spans="2:11" x14ac:dyDescent="0.2">
      <c r="B36">
        <f>+'Aggregate Screens'!A31</f>
        <v>80</v>
      </c>
      <c r="C36" t="str">
        <f>+'Aggregate Screens'!B31</f>
        <v>ODESSA MEMORIAL HEALTHCARE CENTER</v>
      </c>
      <c r="D36" s="10">
        <f>ROUND(+'Aggregate Screens'!BC31,0)</f>
        <v>0</v>
      </c>
      <c r="E36" s="10">
        <f>ROUND(+LOS!D36,0)</f>
        <v>25</v>
      </c>
      <c r="F36" s="12" t="str">
        <f t="shared" si="0"/>
        <v/>
      </c>
      <c r="G36" s="10">
        <f>ROUND(+'Aggregate Screens'!BC136,0)</f>
        <v>0</v>
      </c>
      <c r="H36" s="10">
        <f>ROUND(+LOS!G36,0)</f>
        <v>22</v>
      </c>
      <c r="I36" s="12" t="str">
        <f t="shared" si="1"/>
        <v/>
      </c>
      <c r="K36" s="12" t="str">
        <f t="shared" si="2"/>
        <v/>
      </c>
    </row>
    <row r="37" spans="2:11" x14ac:dyDescent="0.2">
      <c r="B37">
        <f>+'Aggregate Screens'!A32</f>
        <v>81</v>
      </c>
      <c r="C37" t="str">
        <f>+'Aggregate Screens'!B32</f>
        <v>MULTICARE GOOD SAMARITAN</v>
      </c>
      <c r="D37" s="10">
        <f>ROUND(+'Aggregate Screens'!BC32,0)</f>
        <v>21130</v>
      </c>
      <c r="E37" s="10">
        <f>ROUND(+LOS!D37,0)</f>
        <v>70538</v>
      </c>
      <c r="F37" s="12">
        <f t="shared" si="0"/>
        <v>0.29959999999999998</v>
      </c>
      <c r="G37" s="10">
        <f>ROUND(+'Aggregate Screens'!BC137,0)</f>
        <v>21598</v>
      </c>
      <c r="H37" s="10">
        <f>ROUND(+LOS!G37,0)</f>
        <v>72508</v>
      </c>
      <c r="I37" s="12">
        <f t="shared" si="1"/>
        <v>0.2979</v>
      </c>
      <c r="K37" s="12">
        <f t="shared" si="2"/>
        <v>-5.6742323097462855E-3</v>
      </c>
    </row>
    <row r="38" spans="2:11" x14ac:dyDescent="0.2">
      <c r="B38">
        <f>+'Aggregate Screens'!A33</f>
        <v>82</v>
      </c>
      <c r="C38" t="str">
        <f>+'Aggregate Screens'!B33</f>
        <v>GARFIELD COUNTY MEMORIAL HOSPITAL</v>
      </c>
      <c r="D38" s="10">
        <f>ROUND(+'Aggregate Screens'!BC33,0)</f>
        <v>0</v>
      </c>
      <c r="E38" s="10">
        <f>ROUND(+LOS!D38,0)</f>
        <v>75</v>
      </c>
      <c r="F38" s="12" t="str">
        <f t="shared" si="0"/>
        <v/>
      </c>
      <c r="G38" s="10">
        <f>ROUND(+'Aggregate Screens'!BC138,0)</f>
        <v>0</v>
      </c>
      <c r="H38" s="10">
        <f>ROUND(+LOS!G38,0)</f>
        <v>95</v>
      </c>
      <c r="I38" s="12" t="str">
        <f t="shared" si="1"/>
        <v/>
      </c>
      <c r="K38" s="12" t="str">
        <f t="shared" si="2"/>
        <v/>
      </c>
    </row>
    <row r="39" spans="2:11" x14ac:dyDescent="0.2">
      <c r="B39">
        <f>+'Aggregate Screens'!A34</f>
        <v>84</v>
      </c>
      <c r="C39" t="str">
        <f>+'Aggregate Screens'!B34</f>
        <v>PROVIDENCE REGIONAL MEDICAL CENTER EVERETT</v>
      </c>
      <c r="D39" s="10">
        <f>ROUND(+'Aggregate Screens'!BC34,0)</f>
        <v>19090</v>
      </c>
      <c r="E39" s="10">
        <f>ROUND(+LOS!D39,0)</f>
        <v>117185</v>
      </c>
      <c r="F39" s="12">
        <f t="shared" si="0"/>
        <v>0.16289999999999999</v>
      </c>
      <c r="G39" s="10">
        <f>ROUND(+'Aggregate Screens'!BC139,0)</f>
        <v>20641</v>
      </c>
      <c r="H39" s="10">
        <f>ROUND(+LOS!G39,0)</f>
        <v>118993</v>
      </c>
      <c r="I39" s="12">
        <f t="shared" si="1"/>
        <v>0.17349999999999999</v>
      </c>
      <c r="K39" s="12">
        <f t="shared" si="2"/>
        <v>6.5070595457335845E-2</v>
      </c>
    </row>
    <row r="40" spans="2:11" x14ac:dyDescent="0.2">
      <c r="B40">
        <f>+'Aggregate Screens'!A35</f>
        <v>85</v>
      </c>
      <c r="C40" t="str">
        <f>+'Aggregate Screens'!B35</f>
        <v>JEFFERSON HEALTHCARE</v>
      </c>
      <c r="D40" s="10">
        <f>ROUND(+'Aggregate Screens'!BC35,0)</f>
        <v>589</v>
      </c>
      <c r="E40" s="10">
        <f>ROUND(+LOS!D40,0)</f>
        <v>3524</v>
      </c>
      <c r="F40" s="12">
        <f t="shared" si="0"/>
        <v>0.1671</v>
      </c>
      <c r="G40" s="10">
        <f>ROUND(+'Aggregate Screens'!BC140,0)</f>
        <v>514</v>
      </c>
      <c r="H40" s="10">
        <f>ROUND(+LOS!G40,0)</f>
        <v>3967</v>
      </c>
      <c r="I40" s="12">
        <f t="shared" si="1"/>
        <v>0.12959999999999999</v>
      </c>
      <c r="K40" s="12">
        <f t="shared" si="2"/>
        <v>-0.22441651705565535</v>
      </c>
    </row>
    <row r="41" spans="2:11" x14ac:dyDescent="0.2">
      <c r="B41">
        <f>+'Aggregate Screens'!A36</f>
        <v>96</v>
      </c>
      <c r="C41" t="str">
        <f>+'Aggregate Screens'!B36</f>
        <v>SKYLINE HOSPITAL</v>
      </c>
      <c r="D41" s="10">
        <f>ROUND(+'Aggregate Screens'!BC36,0)</f>
        <v>14</v>
      </c>
      <c r="E41" s="10">
        <f>ROUND(+LOS!D41,0)</f>
        <v>861</v>
      </c>
      <c r="F41" s="12">
        <f t="shared" si="0"/>
        <v>1.6299999999999999E-2</v>
      </c>
      <c r="G41" s="10">
        <f>ROUND(+'Aggregate Screens'!BC141,0)</f>
        <v>17</v>
      </c>
      <c r="H41" s="10">
        <f>ROUND(+LOS!G41,0)</f>
        <v>872</v>
      </c>
      <c r="I41" s="12">
        <f t="shared" si="1"/>
        <v>1.95E-2</v>
      </c>
      <c r="K41" s="12">
        <f t="shared" si="2"/>
        <v>0.19631901840490817</v>
      </c>
    </row>
    <row r="42" spans="2:11" x14ac:dyDescent="0.2">
      <c r="B42">
        <f>+'Aggregate Screens'!A37</f>
        <v>102</v>
      </c>
      <c r="C42" t="str">
        <f>+'Aggregate Screens'!B37</f>
        <v>YAKIMA REGIONAL MEDICAL AND CARDIAC CENTER</v>
      </c>
      <c r="D42" s="10">
        <f>ROUND(+'Aggregate Screens'!BC37,0)</f>
        <v>2471</v>
      </c>
      <c r="E42" s="10">
        <f>ROUND(+LOS!D42,0)</f>
        <v>26561</v>
      </c>
      <c r="F42" s="12">
        <f t="shared" si="0"/>
        <v>9.2999999999999999E-2</v>
      </c>
      <c r="G42" s="10">
        <f>ROUND(+'Aggregate Screens'!BC142,0)</f>
        <v>2332</v>
      </c>
      <c r="H42" s="10">
        <f>ROUND(+LOS!G42,0)</f>
        <v>23086</v>
      </c>
      <c r="I42" s="12">
        <f t="shared" si="1"/>
        <v>0.10100000000000001</v>
      </c>
      <c r="K42" s="12">
        <f t="shared" si="2"/>
        <v>8.6021505376344232E-2</v>
      </c>
    </row>
    <row r="43" spans="2:11" x14ac:dyDescent="0.2">
      <c r="B43">
        <f>+'Aggregate Screens'!A38</f>
        <v>104</v>
      </c>
      <c r="C43" t="str">
        <f>+'Aggregate Screens'!B38</f>
        <v>VALLEY GENERAL HOSPITAL</v>
      </c>
      <c r="D43" s="10">
        <f>ROUND(+'Aggregate Screens'!BC38,0)</f>
        <v>0</v>
      </c>
      <c r="E43" s="10">
        <f>ROUND(+LOS!D43,0)</f>
        <v>0</v>
      </c>
      <c r="F43" s="12" t="str">
        <f t="shared" si="0"/>
        <v/>
      </c>
      <c r="G43" s="10">
        <f>ROUND(+'Aggregate Screens'!BC143,0)</f>
        <v>0</v>
      </c>
      <c r="H43" s="10">
        <f>ROUND(+LOS!G43,0)</f>
        <v>0</v>
      </c>
      <c r="I43" s="12" t="str">
        <f t="shared" si="1"/>
        <v/>
      </c>
      <c r="K43" s="12" t="str">
        <f t="shared" si="2"/>
        <v/>
      </c>
    </row>
    <row r="44" spans="2:11" x14ac:dyDescent="0.2">
      <c r="B44">
        <f>+'Aggregate Screens'!A39</f>
        <v>106</v>
      </c>
      <c r="C44" t="str">
        <f>+'Aggregate Screens'!B39</f>
        <v>CASCADE VALLEY HOSPITAL</v>
      </c>
      <c r="D44" s="10">
        <f>ROUND(+'Aggregate Screens'!BC39,0)</f>
        <v>570</v>
      </c>
      <c r="E44" s="10">
        <f>ROUND(+LOS!D44,0)</f>
        <v>5011</v>
      </c>
      <c r="F44" s="12">
        <f t="shared" si="0"/>
        <v>0.1137</v>
      </c>
      <c r="G44" s="10">
        <f>ROUND(+'Aggregate Screens'!BC144,0)</f>
        <v>520</v>
      </c>
      <c r="H44" s="10">
        <f>ROUND(+LOS!G44,0)</f>
        <v>4855</v>
      </c>
      <c r="I44" s="12">
        <f t="shared" si="1"/>
        <v>0.1071</v>
      </c>
      <c r="K44" s="12">
        <f t="shared" si="2"/>
        <v>-5.8047493403693862E-2</v>
      </c>
    </row>
    <row r="45" spans="2:11" x14ac:dyDescent="0.2">
      <c r="B45">
        <f>+'Aggregate Screens'!A40</f>
        <v>107</v>
      </c>
      <c r="C45" t="str">
        <f>+'Aggregate Screens'!B40</f>
        <v>NORTH VALLEY HOSPITAL</v>
      </c>
      <c r="D45" s="10">
        <f>ROUND(+'Aggregate Screens'!BC40,0)</f>
        <v>0</v>
      </c>
      <c r="E45" s="10">
        <f>ROUND(+LOS!D45,0)</f>
        <v>1163</v>
      </c>
      <c r="F45" s="12" t="str">
        <f t="shared" si="0"/>
        <v/>
      </c>
      <c r="G45" s="10">
        <f>ROUND(+'Aggregate Screens'!BC145,0)</f>
        <v>0</v>
      </c>
      <c r="H45" s="10">
        <f>ROUND(+LOS!G45,0)</f>
        <v>1238</v>
      </c>
      <c r="I45" s="12" t="str">
        <f t="shared" si="1"/>
        <v/>
      </c>
      <c r="K45" s="12" t="str">
        <f t="shared" si="2"/>
        <v/>
      </c>
    </row>
    <row r="46" spans="2:11" x14ac:dyDescent="0.2">
      <c r="B46">
        <f>+'Aggregate Screens'!A41</f>
        <v>108</v>
      </c>
      <c r="C46" t="str">
        <f>+'Aggregate Screens'!B41</f>
        <v>TRI-STATE MEMORIAL HOSPITAL</v>
      </c>
      <c r="D46" s="10">
        <f>ROUND(+'Aggregate Screens'!BC41,0)</f>
        <v>1431</v>
      </c>
      <c r="E46" s="10">
        <f>ROUND(+LOS!D46,0)</f>
        <v>4531</v>
      </c>
      <c r="F46" s="12">
        <f t="shared" si="0"/>
        <v>0.31580000000000003</v>
      </c>
      <c r="G46" s="10">
        <f>ROUND(+'Aggregate Screens'!BC146,0)</f>
        <v>1416</v>
      </c>
      <c r="H46" s="10">
        <f>ROUND(+LOS!G46,0)</f>
        <v>4093</v>
      </c>
      <c r="I46" s="12">
        <f t="shared" si="1"/>
        <v>0.34599999999999997</v>
      </c>
      <c r="K46" s="12">
        <f t="shared" si="2"/>
        <v>9.5630145661811161E-2</v>
      </c>
    </row>
    <row r="47" spans="2:11" x14ac:dyDescent="0.2">
      <c r="B47">
        <f>+'Aggregate Screens'!A42</f>
        <v>111</v>
      </c>
      <c r="C47" t="str">
        <f>+'Aggregate Screens'!B42</f>
        <v>EAST ADAMS RURAL HEALTHCARE</v>
      </c>
      <c r="D47" s="10">
        <f>ROUND(+'Aggregate Screens'!BC42,0)</f>
        <v>0</v>
      </c>
      <c r="E47" s="10">
        <f>ROUND(+LOS!D47,0)</f>
        <v>107</v>
      </c>
      <c r="F47" s="12" t="str">
        <f t="shared" si="0"/>
        <v/>
      </c>
      <c r="G47" s="10">
        <f>ROUND(+'Aggregate Screens'!BC147,0)</f>
        <v>0</v>
      </c>
      <c r="H47" s="10">
        <f>ROUND(+LOS!G47,0)</f>
        <v>82</v>
      </c>
      <c r="I47" s="12" t="str">
        <f t="shared" si="1"/>
        <v/>
      </c>
      <c r="K47" s="12" t="str">
        <f t="shared" si="2"/>
        <v/>
      </c>
    </row>
    <row r="48" spans="2:11" x14ac:dyDescent="0.2">
      <c r="B48">
        <f>+'Aggregate Screens'!A43</f>
        <v>125</v>
      </c>
      <c r="C48" t="str">
        <f>+'Aggregate Screens'!B43</f>
        <v>OTHELLO COMMUNITY HOSPITAL</v>
      </c>
      <c r="D48" s="10">
        <f>ROUND(+'Aggregate Screens'!BC43,0)</f>
        <v>0</v>
      </c>
      <c r="E48" s="10">
        <f>ROUND(+LOS!D48,0)</f>
        <v>0</v>
      </c>
      <c r="F48" s="12" t="str">
        <f t="shared" si="0"/>
        <v/>
      </c>
      <c r="G48" s="10">
        <f>ROUND(+'Aggregate Screens'!BC148,0)</f>
        <v>0</v>
      </c>
      <c r="H48" s="10">
        <f>ROUND(+LOS!G48,0)</f>
        <v>0</v>
      </c>
      <c r="I48" s="12" t="str">
        <f t="shared" si="1"/>
        <v/>
      </c>
      <c r="K48" s="12" t="str">
        <f t="shared" si="2"/>
        <v/>
      </c>
    </row>
    <row r="49" spans="2:11" x14ac:dyDescent="0.2">
      <c r="B49">
        <f>+'Aggregate Screens'!A44</f>
        <v>126</v>
      </c>
      <c r="C49" t="str">
        <f>+'Aggregate Screens'!B44</f>
        <v>HIGHLINE MEDICAL CENTER</v>
      </c>
      <c r="D49" s="10">
        <f>ROUND(+'Aggregate Screens'!BC44,0)</f>
        <v>3277</v>
      </c>
      <c r="E49" s="10">
        <f>ROUND(+LOS!D49,0)</f>
        <v>37810</v>
      </c>
      <c r="F49" s="12">
        <f t="shared" si="0"/>
        <v>8.6699999999999999E-2</v>
      </c>
      <c r="G49" s="10">
        <f>ROUND(+'Aggregate Screens'!BC149,0)</f>
        <v>7737</v>
      </c>
      <c r="H49" s="10">
        <f>ROUND(+LOS!G49,0)</f>
        <v>20494</v>
      </c>
      <c r="I49" s="12">
        <f t="shared" si="1"/>
        <v>0.3775</v>
      </c>
      <c r="K49" s="12">
        <f t="shared" si="2"/>
        <v>3.3540945790080743</v>
      </c>
    </row>
    <row r="50" spans="2:11" x14ac:dyDescent="0.2">
      <c r="B50">
        <f>+'Aggregate Screens'!A45</f>
        <v>128</v>
      </c>
      <c r="C50" t="str">
        <f>+'Aggregate Screens'!B45</f>
        <v>UNIVERSITY OF WASHINGTON MEDICAL CENTER</v>
      </c>
      <c r="D50" s="10">
        <f>ROUND(+'Aggregate Screens'!BC45,0)</f>
        <v>42356</v>
      </c>
      <c r="E50" s="10">
        <f>ROUND(+LOS!D50,0)</f>
        <v>120745</v>
      </c>
      <c r="F50" s="12">
        <f t="shared" si="0"/>
        <v>0.3508</v>
      </c>
      <c r="G50" s="10">
        <f>ROUND(+'Aggregate Screens'!BC150,0)</f>
        <v>34258</v>
      </c>
      <c r="H50" s="10">
        <f>ROUND(+LOS!G50,0)</f>
        <v>122867</v>
      </c>
      <c r="I50" s="12">
        <f t="shared" si="1"/>
        <v>0.27879999999999999</v>
      </c>
      <c r="K50" s="12">
        <f t="shared" si="2"/>
        <v>-0.20524515393386544</v>
      </c>
    </row>
    <row r="51" spans="2:11" x14ac:dyDescent="0.2">
      <c r="B51">
        <f>+'Aggregate Screens'!A46</f>
        <v>129</v>
      </c>
      <c r="C51" t="str">
        <f>+'Aggregate Screens'!B46</f>
        <v>QUINCY VALLEY MEDICAL CENTER</v>
      </c>
      <c r="D51" s="10">
        <f>ROUND(+'Aggregate Screens'!BC46,0)</f>
        <v>0</v>
      </c>
      <c r="E51" s="10">
        <f>ROUND(+LOS!D51,0)</f>
        <v>254</v>
      </c>
      <c r="F51" s="12" t="str">
        <f t="shared" si="0"/>
        <v/>
      </c>
      <c r="G51" s="10">
        <f>ROUND(+'Aggregate Screens'!BC151,0)</f>
        <v>0</v>
      </c>
      <c r="H51" s="10">
        <f>ROUND(+LOS!G51,0)</f>
        <v>0</v>
      </c>
      <c r="I51" s="12" t="str">
        <f t="shared" si="1"/>
        <v/>
      </c>
      <c r="K51" s="12" t="str">
        <f t="shared" si="2"/>
        <v/>
      </c>
    </row>
    <row r="52" spans="2:11" x14ac:dyDescent="0.2">
      <c r="B52">
        <f>+'Aggregate Screens'!A47</f>
        <v>130</v>
      </c>
      <c r="C52" t="str">
        <f>+'Aggregate Screens'!B47</f>
        <v>UW MEDICINE/NORTHWEST HOSPITAL</v>
      </c>
      <c r="D52" s="10">
        <f>ROUND(+'Aggregate Screens'!BC47,0)</f>
        <v>3442</v>
      </c>
      <c r="E52" s="10">
        <f>ROUND(+LOS!D52,0)</f>
        <v>43350</v>
      </c>
      <c r="F52" s="12">
        <f t="shared" si="0"/>
        <v>7.9399999999999998E-2</v>
      </c>
      <c r="G52" s="10">
        <f>ROUND(+'Aggregate Screens'!BC152,0)</f>
        <v>3405</v>
      </c>
      <c r="H52" s="10">
        <f>ROUND(+LOS!G52,0)</f>
        <v>44333</v>
      </c>
      <c r="I52" s="12">
        <f t="shared" si="1"/>
        <v>7.6799999999999993E-2</v>
      </c>
      <c r="K52" s="12">
        <f t="shared" si="2"/>
        <v>-3.2745591939546626E-2</v>
      </c>
    </row>
    <row r="53" spans="2:11" x14ac:dyDescent="0.2">
      <c r="B53">
        <f>+'Aggregate Screens'!A48</f>
        <v>131</v>
      </c>
      <c r="C53" t="str">
        <f>+'Aggregate Screens'!B48</f>
        <v>OVERLAKE HOSPITAL MEDICAL CENTER</v>
      </c>
      <c r="D53" s="10">
        <f>ROUND(+'Aggregate Screens'!BC48,0)</f>
        <v>6548</v>
      </c>
      <c r="E53" s="10">
        <f>ROUND(+LOS!D53,0)</f>
        <v>68297</v>
      </c>
      <c r="F53" s="12">
        <f t="shared" si="0"/>
        <v>9.5899999999999999E-2</v>
      </c>
      <c r="G53" s="10">
        <f>ROUND(+'Aggregate Screens'!BC153,0)</f>
        <v>9430</v>
      </c>
      <c r="H53" s="10">
        <f>ROUND(+LOS!G53,0)</f>
        <v>62615</v>
      </c>
      <c r="I53" s="12">
        <f t="shared" si="1"/>
        <v>0.15060000000000001</v>
      </c>
      <c r="K53" s="12">
        <f t="shared" si="2"/>
        <v>0.57038581856100112</v>
      </c>
    </row>
    <row r="54" spans="2:11" x14ac:dyDescent="0.2">
      <c r="B54">
        <f>+'Aggregate Screens'!A49</f>
        <v>132</v>
      </c>
      <c r="C54" t="str">
        <f>+'Aggregate Screens'!B49</f>
        <v>ST CLARE HOSPITAL</v>
      </c>
      <c r="D54" s="10">
        <f>ROUND(+'Aggregate Screens'!BC49,0)</f>
        <v>4060</v>
      </c>
      <c r="E54" s="10">
        <f>ROUND(+LOS!D54,0)</f>
        <v>28662</v>
      </c>
      <c r="F54" s="12">
        <f t="shared" si="0"/>
        <v>0.14169999999999999</v>
      </c>
      <c r="G54" s="10">
        <f>ROUND(+'Aggregate Screens'!BC154,0)</f>
        <v>2559</v>
      </c>
      <c r="H54" s="10">
        <f>ROUND(+LOS!G54,0)</f>
        <v>28734</v>
      </c>
      <c r="I54" s="12">
        <f t="shared" si="1"/>
        <v>8.9099999999999999E-2</v>
      </c>
      <c r="K54" s="12">
        <f t="shared" si="2"/>
        <v>-0.37120677487649967</v>
      </c>
    </row>
    <row r="55" spans="2:11" x14ac:dyDescent="0.2">
      <c r="B55">
        <f>+'Aggregate Screens'!A50</f>
        <v>134</v>
      </c>
      <c r="C55" t="str">
        <f>+'Aggregate Screens'!B50</f>
        <v>ISLAND HOSPITAL</v>
      </c>
      <c r="D55" s="10">
        <f>ROUND(+'Aggregate Screens'!BC50,0)</f>
        <v>758</v>
      </c>
      <c r="E55" s="10">
        <f>ROUND(+LOS!D55,0)</f>
        <v>10036</v>
      </c>
      <c r="F55" s="12">
        <f t="shared" si="0"/>
        <v>7.5499999999999998E-2</v>
      </c>
      <c r="G55" s="10">
        <f>ROUND(+'Aggregate Screens'!BC155,0)</f>
        <v>821</v>
      </c>
      <c r="H55" s="10">
        <f>ROUND(+LOS!G55,0)</f>
        <v>10451</v>
      </c>
      <c r="I55" s="12">
        <f t="shared" si="1"/>
        <v>7.8600000000000003E-2</v>
      </c>
      <c r="K55" s="12">
        <f t="shared" si="2"/>
        <v>4.1059602649006655E-2</v>
      </c>
    </row>
    <row r="56" spans="2:11" x14ac:dyDescent="0.2">
      <c r="B56">
        <f>+'Aggregate Screens'!A51</f>
        <v>137</v>
      </c>
      <c r="C56" t="str">
        <f>+'Aggregate Screens'!B51</f>
        <v>LINCOLN HOSPITAL</v>
      </c>
      <c r="D56" s="10">
        <f>ROUND(+'Aggregate Screens'!BC51,0)</f>
        <v>0</v>
      </c>
      <c r="E56" s="10">
        <f>ROUND(+LOS!D56,0)</f>
        <v>1265</v>
      </c>
      <c r="F56" s="12" t="str">
        <f t="shared" si="0"/>
        <v/>
      </c>
      <c r="G56" s="10">
        <f>ROUND(+'Aggregate Screens'!BC156,0)</f>
        <v>0</v>
      </c>
      <c r="H56" s="10">
        <f>ROUND(+LOS!G56,0)</f>
        <v>1362</v>
      </c>
      <c r="I56" s="12" t="str">
        <f t="shared" si="1"/>
        <v/>
      </c>
      <c r="K56" s="12" t="str">
        <f t="shared" si="2"/>
        <v/>
      </c>
    </row>
    <row r="57" spans="2:11" x14ac:dyDescent="0.2">
      <c r="B57">
        <f>+'Aggregate Screens'!A52</f>
        <v>138</v>
      </c>
      <c r="C57" t="str">
        <f>+'Aggregate Screens'!B52</f>
        <v>SWEDISH EDMONDS</v>
      </c>
      <c r="D57" s="10">
        <f>ROUND(+'Aggregate Screens'!BC52,0)</f>
        <v>4213</v>
      </c>
      <c r="E57" s="10">
        <f>ROUND(+LOS!D57,0)</f>
        <v>35063</v>
      </c>
      <c r="F57" s="12">
        <f t="shared" si="0"/>
        <v>0.1202</v>
      </c>
      <c r="G57" s="10">
        <f>ROUND(+'Aggregate Screens'!BC157,0)</f>
        <v>2544</v>
      </c>
      <c r="H57" s="10">
        <f>ROUND(+LOS!G57,0)</f>
        <v>36591</v>
      </c>
      <c r="I57" s="12">
        <f t="shared" si="1"/>
        <v>6.9500000000000006E-2</v>
      </c>
      <c r="K57" s="12">
        <f t="shared" si="2"/>
        <v>-0.42179700499168049</v>
      </c>
    </row>
    <row r="58" spans="2:11" x14ac:dyDescent="0.2">
      <c r="B58">
        <f>+'Aggregate Screens'!A53</f>
        <v>139</v>
      </c>
      <c r="C58" t="str">
        <f>+'Aggregate Screens'!B53</f>
        <v>PROVIDENCE HOLY FAMILY HOSPITAL</v>
      </c>
      <c r="D58" s="10">
        <f>ROUND(+'Aggregate Screens'!BC53,0)</f>
        <v>3410</v>
      </c>
      <c r="E58" s="10">
        <f>ROUND(+LOS!D58,0)</f>
        <v>35520</v>
      </c>
      <c r="F58" s="12">
        <f t="shared" si="0"/>
        <v>9.6000000000000002E-2</v>
      </c>
      <c r="G58" s="10">
        <f>ROUND(+'Aggregate Screens'!BC158,0)</f>
        <v>3639</v>
      </c>
      <c r="H58" s="10">
        <f>ROUND(+LOS!G58,0)</f>
        <v>34887</v>
      </c>
      <c r="I58" s="12">
        <f t="shared" si="1"/>
        <v>0.1043</v>
      </c>
      <c r="K58" s="12">
        <f t="shared" si="2"/>
        <v>8.6458333333333304E-2</v>
      </c>
    </row>
    <row r="59" spans="2:11" x14ac:dyDescent="0.2">
      <c r="B59">
        <f>+'Aggregate Screens'!A54</f>
        <v>140</v>
      </c>
      <c r="C59" t="str">
        <f>+'Aggregate Screens'!B54</f>
        <v>KITTITAS VALLEY HEALTHCARE</v>
      </c>
      <c r="D59" s="10">
        <f>ROUND(+'Aggregate Screens'!BC54,0)</f>
        <v>799</v>
      </c>
      <c r="E59" s="10">
        <f>ROUND(+LOS!D59,0)</f>
        <v>3808</v>
      </c>
      <c r="F59" s="12">
        <f t="shared" si="0"/>
        <v>0.20979999999999999</v>
      </c>
      <c r="G59" s="10">
        <f>ROUND(+'Aggregate Screens'!BC159,0)</f>
        <v>853</v>
      </c>
      <c r="H59" s="10">
        <f>ROUND(+LOS!G59,0)</f>
        <v>4009</v>
      </c>
      <c r="I59" s="12">
        <f t="shared" si="1"/>
        <v>0.21279999999999999</v>
      </c>
      <c r="K59" s="12">
        <f t="shared" si="2"/>
        <v>1.4299332697807365E-2</v>
      </c>
    </row>
    <row r="60" spans="2:11" x14ac:dyDescent="0.2">
      <c r="B60">
        <f>+'Aggregate Screens'!A55</f>
        <v>141</v>
      </c>
      <c r="C60" t="str">
        <f>+'Aggregate Screens'!B55</f>
        <v>DAYTON GENERAL HOSPITAL</v>
      </c>
      <c r="D60" s="10">
        <f>ROUND(+'Aggregate Screens'!BC55,0)</f>
        <v>0</v>
      </c>
      <c r="E60" s="10">
        <f>ROUND(+LOS!D60,0)</f>
        <v>126</v>
      </c>
      <c r="F60" s="12" t="str">
        <f t="shared" si="0"/>
        <v/>
      </c>
      <c r="G60" s="10">
        <f>ROUND(+'Aggregate Screens'!BC160,0)</f>
        <v>0</v>
      </c>
      <c r="H60" s="10">
        <f>ROUND(+LOS!G60,0)</f>
        <v>0</v>
      </c>
      <c r="I60" s="12" t="str">
        <f t="shared" si="1"/>
        <v/>
      </c>
      <c r="K60" s="12" t="str">
        <f t="shared" si="2"/>
        <v/>
      </c>
    </row>
    <row r="61" spans="2:11" x14ac:dyDescent="0.2">
      <c r="B61">
        <f>+'Aggregate Screens'!A56</f>
        <v>142</v>
      </c>
      <c r="C61" t="str">
        <f>+'Aggregate Screens'!B56</f>
        <v>HARRISON MEDICAL CENTER</v>
      </c>
      <c r="D61" s="10">
        <f>ROUND(+'Aggregate Screens'!BC56,0)</f>
        <v>4669</v>
      </c>
      <c r="E61" s="10">
        <f>ROUND(+LOS!D61,0)</f>
        <v>57077</v>
      </c>
      <c r="F61" s="12">
        <f t="shared" si="0"/>
        <v>8.1799999999999998E-2</v>
      </c>
      <c r="G61" s="10">
        <f>ROUND(+'Aggregate Screens'!BC161,0)</f>
        <v>4455</v>
      </c>
      <c r="H61" s="10">
        <f>ROUND(+LOS!G61,0)</f>
        <v>55645</v>
      </c>
      <c r="I61" s="12">
        <f t="shared" si="1"/>
        <v>8.0100000000000005E-2</v>
      </c>
      <c r="K61" s="12">
        <f t="shared" si="2"/>
        <v>-2.0782396088019461E-2</v>
      </c>
    </row>
    <row r="62" spans="2:11" x14ac:dyDescent="0.2">
      <c r="B62">
        <f>+'Aggregate Screens'!A57</f>
        <v>145</v>
      </c>
      <c r="C62" t="str">
        <f>+'Aggregate Screens'!B57</f>
        <v>PEACEHEALTH ST JOSEPH HOSPITAL</v>
      </c>
      <c r="D62" s="10">
        <f>ROUND(+'Aggregate Screens'!BC57,0)</f>
        <v>5529</v>
      </c>
      <c r="E62" s="10">
        <f>ROUND(+LOS!D62,0)</f>
        <v>58790</v>
      </c>
      <c r="F62" s="12">
        <f t="shared" si="0"/>
        <v>9.4E-2</v>
      </c>
      <c r="G62" s="10">
        <f>ROUND(+'Aggregate Screens'!BC162,0)</f>
        <v>5819</v>
      </c>
      <c r="H62" s="10">
        <f>ROUND(+LOS!G62,0)</f>
        <v>59353</v>
      </c>
      <c r="I62" s="12">
        <f t="shared" si="1"/>
        <v>9.8000000000000004E-2</v>
      </c>
      <c r="K62" s="12">
        <f t="shared" si="2"/>
        <v>4.2553191489361764E-2</v>
      </c>
    </row>
    <row r="63" spans="2:11" x14ac:dyDescent="0.2">
      <c r="B63">
        <f>+'Aggregate Screens'!A58</f>
        <v>147</v>
      </c>
      <c r="C63" t="str">
        <f>+'Aggregate Screens'!B58</f>
        <v>MID VALLEY HOSPITAL</v>
      </c>
      <c r="D63" s="10">
        <f>ROUND(+'Aggregate Screens'!BC58,0)</f>
        <v>100</v>
      </c>
      <c r="E63" s="10">
        <f>ROUND(+LOS!D63,0)</f>
        <v>2701</v>
      </c>
      <c r="F63" s="12">
        <f t="shared" si="0"/>
        <v>3.6999999999999998E-2</v>
      </c>
      <c r="G63" s="10">
        <f>ROUND(+'Aggregate Screens'!BC163,0)</f>
        <v>106</v>
      </c>
      <c r="H63" s="10">
        <f>ROUND(+LOS!G63,0)</f>
        <v>2838</v>
      </c>
      <c r="I63" s="12">
        <f t="shared" si="1"/>
        <v>3.7400000000000003E-2</v>
      </c>
      <c r="K63" s="12">
        <f t="shared" si="2"/>
        <v>1.0810810810810922E-2</v>
      </c>
    </row>
    <row r="64" spans="2:11" x14ac:dyDescent="0.2">
      <c r="B64">
        <f>+'Aggregate Screens'!A59</f>
        <v>148</v>
      </c>
      <c r="C64" t="str">
        <f>+'Aggregate Screens'!B59</f>
        <v>KINDRED HOSPITAL SEATTLE - NORTHGATE</v>
      </c>
      <c r="D64" s="10">
        <f>ROUND(+'Aggregate Screens'!BC59,0)</f>
        <v>1270</v>
      </c>
      <c r="E64" s="10">
        <f>ROUND(+LOS!D64,0)</f>
        <v>16210</v>
      </c>
      <c r="F64" s="12">
        <f t="shared" si="0"/>
        <v>7.8299999999999995E-2</v>
      </c>
      <c r="G64" s="10">
        <f>ROUND(+'Aggregate Screens'!BC164,0)</f>
        <v>1250</v>
      </c>
      <c r="H64" s="10">
        <f>ROUND(+LOS!G64,0)</f>
        <v>19218</v>
      </c>
      <c r="I64" s="12">
        <f t="shared" si="1"/>
        <v>6.5000000000000002E-2</v>
      </c>
      <c r="K64" s="12">
        <f t="shared" si="2"/>
        <v>-0.16985951468710081</v>
      </c>
    </row>
    <row r="65" spans="2:11" x14ac:dyDescent="0.2">
      <c r="B65">
        <f>+'Aggregate Screens'!A60</f>
        <v>150</v>
      </c>
      <c r="C65" t="str">
        <f>+'Aggregate Screens'!B60</f>
        <v>COULEE MEDICAL CENTER</v>
      </c>
      <c r="D65" s="10">
        <f>ROUND(+'Aggregate Screens'!BC60,0)</f>
        <v>0</v>
      </c>
      <c r="E65" s="10">
        <f>ROUND(+LOS!D65,0)</f>
        <v>1243</v>
      </c>
      <c r="F65" s="12" t="str">
        <f t="shared" si="0"/>
        <v/>
      </c>
      <c r="G65" s="10">
        <f>ROUND(+'Aggregate Screens'!BC165,0)</f>
        <v>0</v>
      </c>
      <c r="H65" s="10">
        <f>ROUND(+LOS!G65,0)</f>
        <v>1154</v>
      </c>
      <c r="I65" s="12" t="str">
        <f t="shared" si="1"/>
        <v/>
      </c>
      <c r="K65" s="12" t="str">
        <f t="shared" si="2"/>
        <v/>
      </c>
    </row>
    <row r="66" spans="2:11" x14ac:dyDescent="0.2">
      <c r="B66">
        <f>+'Aggregate Screens'!A61</f>
        <v>152</v>
      </c>
      <c r="C66" t="str">
        <f>+'Aggregate Screens'!B61</f>
        <v>MASON GENERAL HOSPITAL</v>
      </c>
      <c r="D66" s="10">
        <f>ROUND(+'Aggregate Screens'!BC61,0)</f>
        <v>1482</v>
      </c>
      <c r="E66" s="10">
        <f>ROUND(+LOS!D66,0)</f>
        <v>5429</v>
      </c>
      <c r="F66" s="12">
        <f t="shared" si="0"/>
        <v>0.27300000000000002</v>
      </c>
      <c r="G66" s="10">
        <f>ROUND(+'Aggregate Screens'!BC166,0)</f>
        <v>1365</v>
      </c>
      <c r="H66" s="10">
        <f>ROUND(+LOS!G66,0)</f>
        <v>5130</v>
      </c>
      <c r="I66" s="12">
        <f t="shared" si="1"/>
        <v>0.2661</v>
      </c>
      <c r="K66" s="12">
        <f t="shared" si="2"/>
        <v>-2.5274725274725296E-2</v>
      </c>
    </row>
    <row r="67" spans="2:11" x14ac:dyDescent="0.2">
      <c r="B67">
        <f>+'Aggregate Screens'!A62</f>
        <v>153</v>
      </c>
      <c r="C67" t="str">
        <f>+'Aggregate Screens'!B62</f>
        <v>WHITMAN HOSPITAL AND MEDICAL CENTER</v>
      </c>
      <c r="D67" s="10">
        <f>ROUND(+'Aggregate Screens'!BC62,0)</f>
        <v>0</v>
      </c>
      <c r="E67" s="10">
        <f>ROUND(+LOS!D67,0)</f>
        <v>2087</v>
      </c>
      <c r="F67" s="12" t="str">
        <f t="shared" si="0"/>
        <v/>
      </c>
      <c r="G67" s="10">
        <f>ROUND(+'Aggregate Screens'!BC167,0)</f>
        <v>0</v>
      </c>
      <c r="H67" s="10">
        <f>ROUND(+LOS!G67,0)</f>
        <v>2008</v>
      </c>
      <c r="I67" s="12" t="str">
        <f t="shared" si="1"/>
        <v/>
      </c>
      <c r="K67" s="12" t="str">
        <f t="shared" si="2"/>
        <v/>
      </c>
    </row>
    <row r="68" spans="2:11" x14ac:dyDescent="0.2">
      <c r="B68">
        <f>+'Aggregate Screens'!A63</f>
        <v>155</v>
      </c>
      <c r="C68" t="str">
        <f>+'Aggregate Screens'!B63</f>
        <v>UW MEDICINE/VALLEY MEDICAL CENTER</v>
      </c>
      <c r="D68" s="10">
        <f>ROUND(+'Aggregate Screens'!BC63,0)</f>
        <v>4239</v>
      </c>
      <c r="E68" s="10">
        <f>ROUND(+LOS!D68,0)</f>
        <v>32104</v>
      </c>
      <c r="F68" s="12">
        <f t="shared" si="0"/>
        <v>0.13200000000000001</v>
      </c>
      <c r="G68" s="10">
        <f>ROUND(+'Aggregate Screens'!BC168,0)</f>
        <v>8850</v>
      </c>
      <c r="H68" s="10">
        <f>ROUND(+LOS!G68,0)</f>
        <v>65769</v>
      </c>
      <c r="I68" s="12">
        <f t="shared" si="1"/>
        <v>0.1346</v>
      </c>
      <c r="K68" s="12">
        <f t="shared" si="2"/>
        <v>1.9696969696969546E-2</v>
      </c>
    </row>
    <row r="69" spans="2:11" x14ac:dyDescent="0.2">
      <c r="B69">
        <f>+'Aggregate Screens'!A64</f>
        <v>156</v>
      </c>
      <c r="C69" t="str">
        <f>+'Aggregate Screens'!B64</f>
        <v>WHIDBEY GENERAL HOSPITAL</v>
      </c>
      <c r="D69" s="10">
        <f>ROUND(+'Aggregate Screens'!BC64,0)</f>
        <v>1002</v>
      </c>
      <c r="E69" s="10">
        <f>ROUND(+LOS!D69,0)</f>
        <v>5430</v>
      </c>
      <c r="F69" s="12">
        <f t="shared" si="0"/>
        <v>0.1845</v>
      </c>
      <c r="G69" s="10">
        <f>ROUND(+'Aggregate Screens'!BC169,0)</f>
        <v>0</v>
      </c>
      <c r="H69" s="10">
        <f>ROUND(+LOS!G69,0)</f>
        <v>0</v>
      </c>
      <c r="I69" s="12" t="str">
        <f t="shared" si="1"/>
        <v/>
      </c>
      <c r="K69" s="12" t="str">
        <f t="shared" si="2"/>
        <v/>
      </c>
    </row>
    <row r="70" spans="2:11" x14ac:dyDescent="0.2">
      <c r="B70">
        <f>+'Aggregate Screens'!A65</f>
        <v>157</v>
      </c>
      <c r="C70" t="str">
        <f>+'Aggregate Screens'!B65</f>
        <v>ST LUKES REHABILIATION INSTITUTE</v>
      </c>
      <c r="D70" s="10">
        <f>ROUND(+'Aggregate Screens'!BC65,0)</f>
        <v>0</v>
      </c>
      <c r="E70" s="10">
        <f>ROUND(+LOS!D70,0)</f>
        <v>21720</v>
      </c>
      <c r="F70" s="12" t="str">
        <f t="shared" si="0"/>
        <v/>
      </c>
      <c r="G70" s="10">
        <f>ROUND(+'Aggregate Screens'!BC170,0)</f>
        <v>0</v>
      </c>
      <c r="H70" s="10">
        <f>ROUND(+LOS!G70,0)</f>
        <v>20674</v>
      </c>
      <c r="I70" s="12" t="str">
        <f t="shared" si="1"/>
        <v/>
      </c>
      <c r="K70" s="12" t="str">
        <f t="shared" si="2"/>
        <v/>
      </c>
    </row>
    <row r="71" spans="2:11" x14ac:dyDescent="0.2">
      <c r="B71">
        <f>+'Aggregate Screens'!A66</f>
        <v>158</v>
      </c>
      <c r="C71" t="str">
        <f>+'Aggregate Screens'!B66</f>
        <v>CASCADE MEDICAL CENTER</v>
      </c>
      <c r="D71" s="10">
        <f>ROUND(+'Aggregate Screens'!BC66,0)</f>
        <v>0</v>
      </c>
      <c r="E71" s="10">
        <f>ROUND(+LOS!D71,0)</f>
        <v>303</v>
      </c>
      <c r="F71" s="12" t="str">
        <f t="shared" si="0"/>
        <v/>
      </c>
      <c r="G71" s="10">
        <f>ROUND(+'Aggregate Screens'!BC171,0)</f>
        <v>0</v>
      </c>
      <c r="H71" s="10">
        <f>ROUND(+LOS!G71,0)</f>
        <v>241</v>
      </c>
      <c r="I71" s="12" t="str">
        <f t="shared" si="1"/>
        <v/>
      </c>
      <c r="K71" s="12" t="str">
        <f t="shared" si="2"/>
        <v/>
      </c>
    </row>
    <row r="72" spans="2:11" x14ac:dyDescent="0.2">
      <c r="B72">
        <f>+'Aggregate Screens'!A67</f>
        <v>159</v>
      </c>
      <c r="C72" t="str">
        <f>+'Aggregate Screens'!B67</f>
        <v>PROVIDENCE ST PETER HOSPITAL</v>
      </c>
      <c r="D72" s="10">
        <f>ROUND(+'Aggregate Screens'!BC67,0)</f>
        <v>6774</v>
      </c>
      <c r="E72" s="10">
        <f>ROUND(+LOS!D72,0)</f>
        <v>94599</v>
      </c>
      <c r="F72" s="12">
        <f t="shared" si="0"/>
        <v>7.1599999999999997E-2</v>
      </c>
      <c r="G72" s="10">
        <f>ROUND(+'Aggregate Screens'!BC172,0)</f>
        <v>6871</v>
      </c>
      <c r="H72" s="10">
        <f>ROUND(+LOS!G72,0)</f>
        <v>81363</v>
      </c>
      <c r="I72" s="12">
        <f t="shared" si="1"/>
        <v>8.4400000000000003E-2</v>
      </c>
      <c r="K72" s="12">
        <f t="shared" si="2"/>
        <v>0.17877094972067042</v>
      </c>
    </row>
    <row r="73" spans="2:11" x14ac:dyDescent="0.2">
      <c r="B73">
        <f>+'Aggregate Screens'!A68</f>
        <v>161</v>
      </c>
      <c r="C73" t="str">
        <f>+'Aggregate Screens'!B68</f>
        <v>KADLEC REGIONAL MEDICAL CENTER</v>
      </c>
      <c r="D73" s="10">
        <f>ROUND(+'Aggregate Screens'!BC68,0)</f>
        <v>10210</v>
      </c>
      <c r="E73" s="10">
        <f>ROUND(+LOS!D73,0)</f>
        <v>58829</v>
      </c>
      <c r="F73" s="12">
        <f t="shared" si="0"/>
        <v>0.1736</v>
      </c>
      <c r="G73" s="10">
        <f>ROUND(+'Aggregate Screens'!BC173,0)</f>
        <v>10155</v>
      </c>
      <c r="H73" s="10">
        <f>ROUND(+LOS!G73,0)</f>
        <v>61572</v>
      </c>
      <c r="I73" s="12">
        <f t="shared" si="1"/>
        <v>0.16489999999999999</v>
      </c>
      <c r="K73" s="12">
        <f t="shared" si="2"/>
        <v>-5.0115207373272019E-2</v>
      </c>
    </row>
    <row r="74" spans="2:11" x14ac:dyDescent="0.2">
      <c r="B74">
        <f>+'Aggregate Screens'!A69</f>
        <v>162</v>
      </c>
      <c r="C74" t="str">
        <f>+'Aggregate Screens'!B69</f>
        <v>PROVIDENCE SACRED HEART MEDICAL CENTER</v>
      </c>
      <c r="D74" s="10">
        <f>ROUND(+'Aggregate Screens'!BC69,0)</f>
        <v>36799</v>
      </c>
      <c r="E74" s="10">
        <f>ROUND(+LOS!D74,0)</f>
        <v>144452</v>
      </c>
      <c r="F74" s="12">
        <f t="shared" si="0"/>
        <v>0.25469999999999998</v>
      </c>
      <c r="G74" s="10">
        <f>ROUND(+'Aggregate Screens'!BC174,0)</f>
        <v>31203</v>
      </c>
      <c r="H74" s="10">
        <f>ROUND(+LOS!G74,0)</f>
        <v>146375</v>
      </c>
      <c r="I74" s="12">
        <f t="shared" si="1"/>
        <v>0.2132</v>
      </c>
      <c r="K74" s="12">
        <f t="shared" si="2"/>
        <v>-0.16293678837848447</v>
      </c>
    </row>
    <row r="75" spans="2:11" x14ac:dyDescent="0.2">
      <c r="B75">
        <f>+'Aggregate Screens'!A70</f>
        <v>164</v>
      </c>
      <c r="C75" t="str">
        <f>+'Aggregate Screens'!B70</f>
        <v>EVERGREENHEALTH MEDICAL CENTER</v>
      </c>
      <c r="D75" s="10">
        <f>ROUND(+'Aggregate Screens'!BC70,0)</f>
        <v>5003</v>
      </c>
      <c r="E75" s="10">
        <f>ROUND(+LOS!D75,0)</f>
        <v>51388</v>
      </c>
      <c r="F75" s="12">
        <f t="shared" ref="F75:F106" si="3">IF(D75=0,"",IF(E75=0,"",ROUND(D75/E75,4)))</f>
        <v>9.74E-2</v>
      </c>
      <c r="G75" s="10">
        <f>ROUND(+'Aggregate Screens'!BC175,0)</f>
        <v>5337</v>
      </c>
      <c r="H75" s="10">
        <f>ROUND(+LOS!G75,0)</f>
        <v>52389</v>
      </c>
      <c r="I75" s="12">
        <f t="shared" ref="I75:I106" si="4">IF(G75=0,"",IF(H75=0,"",ROUND(G75/H75,4)))</f>
        <v>0.1019</v>
      </c>
      <c r="K75" s="12">
        <f t="shared" ref="K75:K106" si="5">IF(D75=0,"",IF(E75=0,"",IF(G75=0,"",IF(H75=0,"",+I75/F75-1))))</f>
        <v>4.62012320328542E-2</v>
      </c>
    </row>
    <row r="76" spans="2:11" x14ac:dyDescent="0.2">
      <c r="B76">
        <f>+'Aggregate Screens'!A71</f>
        <v>165</v>
      </c>
      <c r="C76" t="str">
        <f>+'Aggregate Screens'!B71</f>
        <v>LAKE CHELAN COMMUNITY HOSPITAL</v>
      </c>
      <c r="D76" s="10">
        <f>ROUND(+'Aggregate Screens'!BC71,0)</f>
        <v>0</v>
      </c>
      <c r="E76" s="10">
        <f>ROUND(+LOS!D76,0)</f>
        <v>943</v>
      </c>
      <c r="F76" s="12" t="str">
        <f t="shared" si="3"/>
        <v/>
      </c>
      <c r="G76" s="10">
        <f>ROUND(+'Aggregate Screens'!BC176,0)</f>
        <v>0</v>
      </c>
      <c r="H76" s="10">
        <f>ROUND(+LOS!G76,0)</f>
        <v>925</v>
      </c>
      <c r="I76" s="12" t="str">
        <f t="shared" si="4"/>
        <v/>
      </c>
      <c r="K76" s="12" t="str">
        <f t="shared" si="5"/>
        <v/>
      </c>
    </row>
    <row r="77" spans="2:11" x14ac:dyDescent="0.2">
      <c r="B77">
        <f>+'Aggregate Screens'!A72</f>
        <v>167</v>
      </c>
      <c r="C77" t="str">
        <f>+'Aggregate Screens'!B72</f>
        <v>FERRY COUNTY MEMORIAL HOSPITAL</v>
      </c>
      <c r="D77" s="10">
        <f>ROUND(+'Aggregate Screens'!BC72,0)</f>
        <v>0</v>
      </c>
      <c r="E77" s="10">
        <f>ROUND(+LOS!D77,0)</f>
        <v>0</v>
      </c>
      <c r="F77" s="12" t="str">
        <f t="shared" si="3"/>
        <v/>
      </c>
      <c r="G77" s="10">
        <f>ROUND(+'Aggregate Screens'!BC177,0)</f>
        <v>0</v>
      </c>
      <c r="H77" s="10">
        <f>ROUND(+LOS!G77,0)</f>
        <v>0</v>
      </c>
      <c r="I77" s="12" t="str">
        <f t="shared" si="4"/>
        <v/>
      </c>
      <c r="K77" s="12" t="str">
        <f t="shared" si="5"/>
        <v/>
      </c>
    </row>
    <row r="78" spans="2:11" x14ac:dyDescent="0.2">
      <c r="B78">
        <f>+'Aggregate Screens'!A73</f>
        <v>168</v>
      </c>
      <c r="C78" t="str">
        <f>+'Aggregate Screens'!B73</f>
        <v>CENTRAL WASHINGTON HOSPITAL</v>
      </c>
      <c r="D78" s="10">
        <f>ROUND(+'Aggregate Screens'!BC73,0)</f>
        <v>4657</v>
      </c>
      <c r="E78" s="10">
        <f>ROUND(+LOS!D78,0)</f>
        <v>35138</v>
      </c>
      <c r="F78" s="12">
        <f t="shared" si="3"/>
        <v>0.13250000000000001</v>
      </c>
      <c r="G78" s="10">
        <f>ROUND(+'Aggregate Screens'!BC178,0)</f>
        <v>4870</v>
      </c>
      <c r="H78" s="10">
        <f>ROUND(+LOS!G78,0)</f>
        <v>37341</v>
      </c>
      <c r="I78" s="12">
        <f t="shared" si="4"/>
        <v>0.13039999999999999</v>
      </c>
      <c r="K78" s="12">
        <f t="shared" si="5"/>
        <v>-1.584905660377367E-2</v>
      </c>
    </row>
    <row r="79" spans="2:11" x14ac:dyDescent="0.2">
      <c r="B79">
        <f>+'Aggregate Screens'!A74</f>
        <v>170</v>
      </c>
      <c r="C79" t="str">
        <f>+'Aggregate Screens'!B74</f>
        <v>PEACEHEALTH SOUTHWEST MEDICAL CENTER</v>
      </c>
      <c r="D79" s="10">
        <f>ROUND(+'Aggregate Screens'!BC74,0)</f>
        <v>14248</v>
      </c>
      <c r="E79" s="10">
        <f>ROUND(+LOS!D79,0)</f>
        <v>92937</v>
      </c>
      <c r="F79" s="12">
        <f t="shared" si="3"/>
        <v>0.15329999999999999</v>
      </c>
      <c r="G79" s="10">
        <f>ROUND(+'Aggregate Screens'!BC179,0)</f>
        <v>14544</v>
      </c>
      <c r="H79" s="10">
        <f>ROUND(+LOS!G79,0)</f>
        <v>97792</v>
      </c>
      <c r="I79" s="12">
        <f t="shared" si="4"/>
        <v>0.1487</v>
      </c>
      <c r="K79" s="12">
        <f t="shared" si="5"/>
        <v>-3.0006523157208087E-2</v>
      </c>
    </row>
    <row r="80" spans="2:11" x14ac:dyDescent="0.2">
      <c r="B80">
        <f>+'Aggregate Screens'!A75</f>
        <v>172</v>
      </c>
      <c r="C80" t="str">
        <f>+'Aggregate Screens'!B75</f>
        <v>PULLMAN REGIONAL HOSPITAL</v>
      </c>
      <c r="D80" s="10">
        <f>ROUND(+'Aggregate Screens'!BC75,0)</f>
        <v>434</v>
      </c>
      <c r="E80" s="10">
        <f>ROUND(+LOS!D80,0)</f>
        <v>3872</v>
      </c>
      <c r="F80" s="12">
        <f t="shared" si="3"/>
        <v>0.11210000000000001</v>
      </c>
      <c r="G80" s="10">
        <f>ROUND(+'Aggregate Screens'!BC180,0)</f>
        <v>405</v>
      </c>
      <c r="H80" s="10">
        <f>ROUND(+LOS!G80,0)</f>
        <v>3528</v>
      </c>
      <c r="I80" s="12">
        <f t="shared" si="4"/>
        <v>0.1148</v>
      </c>
      <c r="K80" s="12">
        <f t="shared" si="5"/>
        <v>2.408563782337203E-2</v>
      </c>
    </row>
    <row r="81" spans="2:11" x14ac:dyDescent="0.2">
      <c r="B81">
        <f>+'Aggregate Screens'!A76</f>
        <v>173</v>
      </c>
      <c r="C81" t="str">
        <f>+'Aggregate Screens'!B76</f>
        <v>MORTON GENERAL HOSPITAL</v>
      </c>
      <c r="D81" s="10">
        <f>ROUND(+'Aggregate Screens'!BC76,0)</f>
        <v>0</v>
      </c>
      <c r="E81" s="10">
        <f>ROUND(+LOS!D81,0)</f>
        <v>950</v>
      </c>
      <c r="F81" s="12" t="str">
        <f t="shared" si="3"/>
        <v/>
      </c>
      <c r="G81" s="10">
        <f>ROUND(+'Aggregate Screens'!BC181,0)</f>
        <v>0</v>
      </c>
      <c r="H81" s="10">
        <f>ROUND(+LOS!G81,0)</f>
        <v>849</v>
      </c>
      <c r="I81" s="12" t="str">
        <f t="shared" si="4"/>
        <v/>
      </c>
      <c r="K81" s="12" t="str">
        <f t="shared" si="5"/>
        <v/>
      </c>
    </row>
    <row r="82" spans="2:11" x14ac:dyDescent="0.2">
      <c r="B82">
        <f>+'Aggregate Screens'!A77</f>
        <v>175</v>
      </c>
      <c r="C82" t="str">
        <f>+'Aggregate Screens'!B77</f>
        <v>MARY BRIDGE CHILDRENS HEALTH CENTER</v>
      </c>
      <c r="D82" s="10">
        <f>ROUND(+'Aggregate Screens'!BC77,0)</f>
        <v>2074</v>
      </c>
      <c r="E82" s="10">
        <f>ROUND(+LOS!D82,0)</f>
        <v>13887</v>
      </c>
      <c r="F82" s="12">
        <f t="shared" si="3"/>
        <v>0.14929999999999999</v>
      </c>
      <c r="G82" s="10">
        <f>ROUND(+'Aggregate Screens'!BC182,0)</f>
        <v>2161</v>
      </c>
      <c r="H82" s="10">
        <f>ROUND(+LOS!G82,0)</f>
        <v>13419</v>
      </c>
      <c r="I82" s="12">
        <f t="shared" si="4"/>
        <v>0.161</v>
      </c>
      <c r="K82" s="12">
        <f t="shared" si="5"/>
        <v>7.8365706630944443E-2</v>
      </c>
    </row>
    <row r="83" spans="2:11" x14ac:dyDescent="0.2">
      <c r="B83">
        <f>+'Aggregate Screens'!A78</f>
        <v>176</v>
      </c>
      <c r="C83" t="str">
        <f>+'Aggregate Screens'!B78</f>
        <v>TACOMA GENERAL/ALLENMORE HOSPITAL</v>
      </c>
      <c r="D83" s="10">
        <f>ROUND(+'Aggregate Screens'!BC78,0)</f>
        <v>31904</v>
      </c>
      <c r="E83" s="10">
        <f>ROUND(+LOS!D83,0)</f>
        <v>79853</v>
      </c>
      <c r="F83" s="12">
        <f t="shared" si="3"/>
        <v>0.39950000000000002</v>
      </c>
      <c r="G83" s="10">
        <f>ROUND(+'Aggregate Screens'!BC183,0)</f>
        <v>37044</v>
      </c>
      <c r="H83" s="10">
        <f>ROUND(+LOS!G83,0)</f>
        <v>84939</v>
      </c>
      <c r="I83" s="12">
        <f t="shared" si="4"/>
        <v>0.43609999999999999</v>
      </c>
      <c r="K83" s="12">
        <f t="shared" si="5"/>
        <v>9.161451814768462E-2</v>
      </c>
    </row>
    <row r="84" spans="2:11" x14ac:dyDescent="0.2">
      <c r="B84">
        <f>+'Aggregate Screens'!A79</f>
        <v>180</v>
      </c>
      <c r="C84" t="str">
        <f>+'Aggregate Screens'!B79</f>
        <v>VALLEY HOSPITAL</v>
      </c>
      <c r="D84" s="10">
        <f>ROUND(+'Aggregate Screens'!BC79,0)</f>
        <v>2782</v>
      </c>
      <c r="E84" s="10">
        <f>ROUND(+LOS!D84,0)</f>
        <v>23511</v>
      </c>
      <c r="F84" s="12">
        <f t="shared" si="3"/>
        <v>0.1183</v>
      </c>
      <c r="G84" s="10">
        <f>ROUND(+'Aggregate Screens'!BC184,0)</f>
        <v>2663</v>
      </c>
      <c r="H84" s="10">
        <f>ROUND(+LOS!G84,0)</f>
        <v>22433</v>
      </c>
      <c r="I84" s="12">
        <f t="shared" si="4"/>
        <v>0.1187</v>
      </c>
      <c r="K84" s="12">
        <f t="shared" si="5"/>
        <v>3.3812341504648735E-3</v>
      </c>
    </row>
    <row r="85" spans="2:11" x14ac:dyDescent="0.2">
      <c r="B85">
        <f>+'Aggregate Screens'!A80</f>
        <v>183</v>
      </c>
      <c r="C85" t="str">
        <f>+'Aggregate Screens'!B80</f>
        <v>MULTICARE AUBURN MEDICAL CENTER</v>
      </c>
      <c r="D85" s="10">
        <f>ROUND(+'Aggregate Screens'!BC80,0)</f>
        <v>2594</v>
      </c>
      <c r="E85" s="10">
        <f>ROUND(+LOS!D85,0)</f>
        <v>35443</v>
      </c>
      <c r="F85" s="12">
        <f t="shared" si="3"/>
        <v>7.3200000000000001E-2</v>
      </c>
      <c r="G85" s="10">
        <f>ROUND(+'Aggregate Screens'!BC185,0)</f>
        <v>2699</v>
      </c>
      <c r="H85" s="10">
        <f>ROUND(+LOS!G85,0)</f>
        <v>32420</v>
      </c>
      <c r="I85" s="12">
        <f t="shared" si="4"/>
        <v>8.3299999999999999E-2</v>
      </c>
      <c r="K85" s="12">
        <f t="shared" si="5"/>
        <v>0.13797814207650272</v>
      </c>
    </row>
    <row r="86" spans="2:11" x14ac:dyDescent="0.2">
      <c r="B86">
        <f>+'Aggregate Screens'!A81</f>
        <v>186</v>
      </c>
      <c r="C86" t="str">
        <f>+'Aggregate Screens'!B81</f>
        <v>SUMMIT PACIFIC MEDICAL CENTER</v>
      </c>
      <c r="D86" s="10">
        <f>ROUND(+'Aggregate Screens'!BC81,0)</f>
        <v>0</v>
      </c>
      <c r="E86" s="10">
        <f>ROUND(+LOS!D86,0)</f>
        <v>412</v>
      </c>
      <c r="F86" s="12" t="str">
        <f t="shared" si="3"/>
        <v/>
      </c>
      <c r="G86" s="10">
        <f>ROUND(+'Aggregate Screens'!BC186,0)</f>
        <v>0</v>
      </c>
      <c r="H86" s="10">
        <f>ROUND(+LOS!G86,0)</f>
        <v>1036</v>
      </c>
      <c r="I86" s="12" t="str">
        <f t="shared" si="4"/>
        <v/>
      </c>
      <c r="K86" s="12" t="str">
        <f t="shared" si="5"/>
        <v/>
      </c>
    </row>
    <row r="87" spans="2:11" x14ac:dyDescent="0.2">
      <c r="B87">
        <f>+'Aggregate Screens'!A82</f>
        <v>191</v>
      </c>
      <c r="C87" t="str">
        <f>+'Aggregate Screens'!B82</f>
        <v>PROVIDENCE CENTRALIA HOSPITAL</v>
      </c>
      <c r="D87" s="10">
        <f>ROUND(+'Aggregate Screens'!BC82,0)</f>
        <v>4894</v>
      </c>
      <c r="E87" s="10">
        <f>ROUND(+LOS!D87,0)</f>
        <v>17925</v>
      </c>
      <c r="F87" s="12">
        <f t="shared" si="3"/>
        <v>0.27300000000000002</v>
      </c>
      <c r="G87" s="10">
        <f>ROUND(+'Aggregate Screens'!BC187,0)</f>
        <v>1355</v>
      </c>
      <c r="H87" s="10">
        <f>ROUND(+LOS!G87,0)</f>
        <v>17395</v>
      </c>
      <c r="I87" s="12">
        <f t="shared" si="4"/>
        <v>7.7899999999999997E-2</v>
      </c>
      <c r="K87" s="12">
        <f t="shared" si="5"/>
        <v>-0.71465201465201467</v>
      </c>
    </row>
    <row r="88" spans="2:11" x14ac:dyDescent="0.2">
      <c r="B88">
        <f>+'Aggregate Screens'!A83</f>
        <v>193</v>
      </c>
      <c r="C88" t="str">
        <f>+'Aggregate Screens'!B83</f>
        <v>PROVIDENCE MOUNT CARMEL HOSPITAL</v>
      </c>
      <c r="D88" s="10">
        <f>ROUND(+'Aggregate Screens'!BC83,0)</f>
        <v>517</v>
      </c>
      <c r="E88" s="10">
        <f>ROUND(+LOS!D88,0)</f>
        <v>4120</v>
      </c>
      <c r="F88" s="12">
        <f t="shared" si="3"/>
        <v>0.1255</v>
      </c>
      <c r="G88" s="10">
        <f>ROUND(+'Aggregate Screens'!BC188,0)</f>
        <v>341</v>
      </c>
      <c r="H88" s="10">
        <f>ROUND(+LOS!G88,0)</f>
        <v>4090</v>
      </c>
      <c r="I88" s="12">
        <f t="shared" si="4"/>
        <v>8.3400000000000002E-2</v>
      </c>
      <c r="K88" s="12">
        <f t="shared" si="5"/>
        <v>-0.33545816733067724</v>
      </c>
    </row>
    <row r="89" spans="2:11" x14ac:dyDescent="0.2">
      <c r="B89">
        <f>+'Aggregate Screens'!A84</f>
        <v>194</v>
      </c>
      <c r="C89" t="str">
        <f>+'Aggregate Screens'!B84</f>
        <v>PROVIDENCE ST JOSEPHS HOSPITAL</v>
      </c>
      <c r="D89" s="10">
        <f>ROUND(+'Aggregate Screens'!BC84,0)</f>
        <v>0</v>
      </c>
      <c r="E89" s="10">
        <f>ROUND(+LOS!D89,0)</f>
        <v>2303</v>
      </c>
      <c r="F89" s="12" t="str">
        <f t="shared" si="3"/>
        <v/>
      </c>
      <c r="G89" s="10">
        <f>ROUND(+'Aggregate Screens'!BC189,0)</f>
        <v>0</v>
      </c>
      <c r="H89" s="10">
        <f>ROUND(+LOS!G89,0)</f>
        <v>2278</v>
      </c>
      <c r="I89" s="12" t="str">
        <f t="shared" si="4"/>
        <v/>
      </c>
      <c r="K89" s="12" t="str">
        <f t="shared" si="5"/>
        <v/>
      </c>
    </row>
    <row r="90" spans="2:11" x14ac:dyDescent="0.2">
      <c r="B90">
        <f>+'Aggregate Screens'!A85</f>
        <v>195</v>
      </c>
      <c r="C90" t="str">
        <f>+'Aggregate Screens'!B85</f>
        <v>SNOQUALMIE VALLEY HOSPITAL</v>
      </c>
      <c r="D90" s="10">
        <f>ROUND(+'Aggregate Screens'!BC85,0)</f>
        <v>0</v>
      </c>
      <c r="E90" s="10">
        <f>ROUND(+LOS!D90,0)</f>
        <v>448</v>
      </c>
      <c r="F90" s="12" t="str">
        <f t="shared" si="3"/>
        <v/>
      </c>
      <c r="G90" s="10">
        <f>ROUND(+'Aggregate Screens'!BC190,0)</f>
        <v>0</v>
      </c>
      <c r="H90" s="10">
        <f>ROUND(+LOS!G90,0)</f>
        <v>398</v>
      </c>
      <c r="I90" s="12" t="str">
        <f t="shared" si="4"/>
        <v/>
      </c>
      <c r="K90" s="12" t="str">
        <f t="shared" si="5"/>
        <v/>
      </c>
    </row>
    <row r="91" spans="2:11" x14ac:dyDescent="0.2">
      <c r="B91">
        <f>+'Aggregate Screens'!A86</f>
        <v>197</v>
      </c>
      <c r="C91" t="str">
        <f>+'Aggregate Screens'!B86</f>
        <v>CAPITAL MEDICAL CENTER</v>
      </c>
      <c r="D91" s="10">
        <f>ROUND(+'Aggregate Screens'!BC86,0)</f>
        <v>5524</v>
      </c>
      <c r="E91" s="10">
        <f>ROUND(+LOS!D91,0)</f>
        <v>14047</v>
      </c>
      <c r="F91" s="12">
        <f t="shared" si="3"/>
        <v>0.39329999999999998</v>
      </c>
      <c r="G91" s="10">
        <f>ROUND(+'Aggregate Screens'!BC191,0)</f>
        <v>5349</v>
      </c>
      <c r="H91" s="10">
        <f>ROUND(+LOS!G91,0)</f>
        <v>13657</v>
      </c>
      <c r="I91" s="12">
        <f t="shared" si="4"/>
        <v>0.39169999999999999</v>
      </c>
      <c r="K91" s="12">
        <f t="shared" si="5"/>
        <v>-4.0681413679125589E-3</v>
      </c>
    </row>
    <row r="92" spans="2:11" x14ac:dyDescent="0.2">
      <c r="B92">
        <f>+'Aggregate Screens'!A87</f>
        <v>198</v>
      </c>
      <c r="C92" t="str">
        <f>+'Aggregate Screens'!B87</f>
        <v>SUNNYSIDE COMMUNITY HOSPITAL</v>
      </c>
      <c r="D92" s="10">
        <f>ROUND(+'Aggregate Screens'!BC87,0)</f>
        <v>647</v>
      </c>
      <c r="E92" s="10">
        <f>ROUND(+LOS!D92,0)</f>
        <v>3622</v>
      </c>
      <c r="F92" s="12">
        <f t="shared" si="3"/>
        <v>0.17860000000000001</v>
      </c>
      <c r="G92" s="10">
        <f>ROUND(+'Aggregate Screens'!BC192,0)</f>
        <v>0</v>
      </c>
      <c r="H92" s="10">
        <f>ROUND(+LOS!G92,0)</f>
        <v>0</v>
      </c>
      <c r="I92" s="12" t="str">
        <f t="shared" si="4"/>
        <v/>
      </c>
      <c r="K92" s="12" t="str">
        <f t="shared" si="5"/>
        <v/>
      </c>
    </row>
    <row r="93" spans="2:11" x14ac:dyDescent="0.2">
      <c r="B93">
        <f>+'Aggregate Screens'!A88</f>
        <v>199</v>
      </c>
      <c r="C93" t="str">
        <f>+'Aggregate Screens'!B88</f>
        <v>TOPPENISH COMMUNITY HOSPITAL</v>
      </c>
      <c r="D93" s="10">
        <f>ROUND(+'Aggregate Screens'!BC88,0)</f>
        <v>774</v>
      </c>
      <c r="E93" s="10">
        <f>ROUND(+LOS!D93,0)</f>
        <v>3622</v>
      </c>
      <c r="F93" s="12">
        <f t="shared" si="3"/>
        <v>0.2137</v>
      </c>
      <c r="G93" s="10">
        <f>ROUND(+'Aggregate Screens'!BC193,0)</f>
        <v>592</v>
      </c>
      <c r="H93" s="10">
        <f>ROUND(+LOS!G93,0)</f>
        <v>3063</v>
      </c>
      <c r="I93" s="12">
        <f t="shared" si="4"/>
        <v>0.1933</v>
      </c>
      <c r="K93" s="12">
        <f t="shared" si="5"/>
        <v>-9.546092653252225E-2</v>
      </c>
    </row>
    <row r="94" spans="2:11" x14ac:dyDescent="0.2">
      <c r="B94">
        <f>+'Aggregate Screens'!A89</f>
        <v>201</v>
      </c>
      <c r="C94" t="str">
        <f>+'Aggregate Screens'!B89</f>
        <v>ST FRANCIS COMMUNITY HOSPITAL</v>
      </c>
      <c r="D94" s="10">
        <f>ROUND(+'Aggregate Screens'!BC89,0)</f>
        <v>3737</v>
      </c>
      <c r="E94" s="10">
        <f>ROUND(+LOS!D94,0)</f>
        <v>30429</v>
      </c>
      <c r="F94" s="12">
        <f t="shared" si="3"/>
        <v>0.12280000000000001</v>
      </c>
      <c r="G94" s="10">
        <f>ROUND(+'Aggregate Screens'!BC194,0)</f>
        <v>3850</v>
      </c>
      <c r="H94" s="10">
        <f>ROUND(+LOS!G94,0)</f>
        <v>29874</v>
      </c>
      <c r="I94" s="12">
        <f t="shared" si="4"/>
        <v>0.12889999999999999</v>
      </c>
      <c r="K94" s="12">
        <f t="shared" si="5"/>
        <v>4.967426710097711E-2</v>
      </c>
    </row>
    <row r="95" spans="2:11" x14ac:dyDescent="0.2">
      <c r="B95">
        <f>+'Aggregate Screens'!A90</f>
        <v>202</v>
      </c>
      <c r="C95" t="str">
        <f>+'Aggregate Screens'!B90</f>
        <v>REGIONAL HOSPITAL</v>
      </c>
      <c r="D95" s="10">
        <f>ROUND(+'Aggregate Screens'!BC90,0)</f>
        <v>0</v>
      </c>
      <c r="E95" s="10">
        <f>ROUND(+LOS!D95,0)</f>
        <v>7134</v>
      </c>
      <c r="F95" s="12" t="str">
        <f t="shared" si="3"/>
        <v/>
      </c>
      <c r="G95" s="10">
        <f>ROUND(+'Aggregate Screens'!BC195,0)</f>
        <v>0</v>
      </c>
      <c r="H95" s="10">
        <f>ROUND(+LOS!G95,0)</f>
        <v>7716</v>
      </c>
      <c r="I95" s="12" t="str">
        <f t="shared" si="4"/>
        <v/>
      </c>
      <c r="K95" s="12" t="str">
        <f t="shared" si="5"/>
        <v/>
      </c>
    </row>
    <row r="96" spans="2:11" x14ac:dyDescent="0.2">
      <c r="B96">
        <f>+'Aggregate Screens'!A91</f>
        <v>204</v>
      </c>
      <c r="C96" t="str">
        <f>+'Aggregate Screens'!B91</f>
        <v>SEATTLE CANCER CARE ALLIANCE</v>
      </c>
      <c r="D96" s="10">
        <f>ROUND(+'Aggregate Screens'!BC91,0)</f>
        <v>6262</v>
      </c>
      <c r="E96" s="10">
        <f>ROUND(+LOS!D96,0)</f>
        <v>6262</v>
      </c>
      <c r="F96" s="12">
        <f t="shared" si="3"/>
        <v>1</v>
      </c>
      <c r="G96" s="10">
        <f>ROUND(+'Aggregate Screens'!BC196,0)</f>
        <v>5845</v>
      </c>
      <c r="H96" s="10">
        <f>ROUND(+LOS!G96,0)</f>
        <v>5845</v>
      </c>
      <c r="I96" s="12">
        <f t="shared" si="4"/>
        <v>1</v>
      </c>
      <c r="K96" s="12">
        <f t="shared" si="5"/>
        <v>0</v>
      </c>
    </row>
    <row r="97" spans="2:11" x14ac:dyDescent="0.2">
      <c r="B97">
        <f>+'Aggregate Screens'!A92</f>
        <v>205</v>
      </c>
      <c r="C97" t="str">
        <f>+'Aggregate Screens'!B92</f>
        <v>WENATCHEE VALLEY HOSPITAL</v>
      </c>
      <c r="D97" s="10">
        <f>ROUND(+'Aggregate Screens'!BC92,0)</f>
        <v>0</v>
      </c>
      <c r="E97" s="10">
        <f>ROUND(+LOS!D97,0)</f>
        <v>0</v>
      </c>
      <c r="F97" s="12" t="str">
        <f t="shared" si="3"/>
        <v/>
      </c>
      <c r="G97" s="10">
        <f>ROUND(+'Aggregate Screens'!BC197,0)</f>
        <v>0</v>
      </c>
      <c r="H97" s="10">
        <f>ROUND(+LOS!G97,0)</f>
        <v>2719</v>
      </c>
      <c r="I97" s="12" t="str">
        <f t="shared" si="4"/>
        <v/>
      </c>
      <c r="K97" s="12" t="str">
        <f t="shared" si="5"/>
        <v/>
      </c>
    </row>
    <row r="98" spans="2:11" x14ac:dyDescent="0.2">
      <c r="B98">
        <f>+'Aggregate Screens'!A93</f>
        <v>206</v>
      </c>
      <c r="C98" t="str">
        <f>+'Aggregate Screens'!B93</f>
        <v>PEACEHEALTH UNITED GENERAL MEDICAL CENTER</v>
      </c>
      <c r="D98" s="10">
        <f>ROUND(+'Aggregate Screens'!BC93,0)</f>
        <v>357</v>
      </c>
      <c r="E98" s="10">
        <f>ROUND(+LOS!D98,0)</f>
        <v>2162</v>
      </c>
      <c r="F98" s="12">
        <f t="shared" si="3"/>
        <v>0.1651</v>
      </c>
      <c r="G98" s="10">
        <f>ROUND(+'Aggregate Screens'!BC198,0)</f>
        <v>303</v>
      </c>
      <c r="H98" s="10">
        <f>ROUND(+LOS!G98,0)</f>
        <v>2239</v>
      </c>
      <c r="I98" s="12">
        <f t="shared" si="4"/>
        <v>0.1353</v>
      </c>
      <c r="K98" s="12">
        <f t="shared" si="5"/>
        <v>-0.18049666868564507</v>
      </c>
    </row>
    <row r="99" spans="2:11" x14ac:dyDescent="0.2">
      <c r="B99">
        <f>+'Aggregate Screens'!A94</f>
        <v>207</v>
      </c>
      <c r="C99" t="str">
        <f>+'Aggregate Screens'!B94</f>
        <v>SKAGIT VALLEY HOSPITAL</v>
      </c>
      <c r="D99" s="10">
        <f>ROUND(+'Aggregate Screens'!BC94,0)</f>
        <v>7432</v>
      </c>
      <c r="E99" s="10">
        <f>ROUND(+LOS!D99,0)</f>
        <v>29760</v>
      </c>
      <c r="F99" s="12">
        <f t="shared" si="3"/>
        <v>0.24970000000000001</v>
      </c>
      <c r="G99" s="10">
        <f>ROUND(+'Aggregate Screens'!BC199,0)</f>
        <v>7191</v>
      </c>
      <c r="H99" s="10">
        <f>ROUND(+LOS!G99,0)</f>
        <v>28128</v>
      </c>
      <c r="I99" s="12">
        <f t="shared" si="4"/>
        <v>0.25569999999999998</v>
      </c>
      <c r="K99" s="12">
        <f t="shared" si="5"/>
        <v>2.4028834601521831E-2</v>
      </c>
    </row>
    <row r="100" spans="2:11" x14ac:dyDescent="0.2">
      <c r="B100">
        <f>+'Aggregate Screens'!A95</f>
        <v>208</v>
      </c>
      <c r="C100" t="str">
        <f>+'Aggregate Screens'!B95</f>
        <v>LEGACY SALMON CREEK HOSPITAL</v>
      </c>
      <c r="D100" s="10">
        <f>ROUND(+'Aggregate Screens'!BC95,0)</f>
        <v>7238</v>
      </c>
      <c r="E100" s="10">
        <f>ROUND(+LOS!D100,0)</f>
        <v>38670</v>
      </c>
      <c r="F100" s="12">
        <f t="shared" si="3"/>
        <v>0.18720000000000001</v>
      </c>
      <c r="G100" s="10">
        <f>ROUND(+'Aggregate Screens'!BC200,0)</f>
        <v>7584</v>
      </c>
      <c r="H100" s="10">
        <f>ROUND(+LOS!G100,0)</f>
        <v>40379</v>
      </c>
      <c r="I100" s="12">
        <f t="shared" si="4"/>
        <v>0.18779999999999999</v>
      </c>
      <c r="K100" s="12">
        <f t="shared" si="5"/>
        <v>3.2051282051281937E-3</v>
      </c>
    </row>
    <row r="101" spans="2:11" x14ac:dyDescent="0.2">
      <c r="B101">
        <f>+'Aggregate Screens'!A96</f>
        <v>209</v>
      </c>
      <c r="C101" t="str">
        <f>+'Aggregate Screens'!B96</f>
        <v>ST ANTHONY HOSPITAL</v>
      </c>
      <c r="D101" s="10">
        <f>ROUND(+'Aggregate Screens'!BC96,0)</f>
        <v>3153</v>
      </c>
      <c r="E101" s="10">
        <f>ROUND(+LOS!D101,0)</f>
        <v>17971</v>
      </c>
      <c r="F101" s="12">
        <f t="shared" si="3"/>
        <v>0.1754</v>
      </c>
      <c r="G101" s="10">
        <f>ROUND(+'Aggregate Screens'!BC201,0)</f>
        <v>3957</v>
      </c>
      <c r="H101" s="10">
        <f>ROUND(+LOS!G101,0)</f>
        <v>20715</v>
      </c>
      <c r="I101" s="12">
        <f t="shared" si="4"/>
        <v>0.191</v>
      </c>
      <c r="K101" s="12">
        <f t="shared" si="5"/>
        <v>8.8939566704675066E-2</v>
      </c>
    </row>
    <row r="102" spans="2:11" x14ac:dyDescent="0.2">
      <c r="B102">
        <f>+'Aggregate Screens'!A97</f>
        <v>210</v>
      </c>
      <c r="C102" t="str">
        <f>+'Aggregate Screens'!B97</f>
        <v>SWEDISH MEDICAL CENTER - ISSAQUAH CAMPUS</v>
      </c>
      <c r="D102" s="10">
        <f>ROUND(+'Aggregate Screens'!BC97,0)</f>
        <v>3686</v>
      </c>
      <c r="E102" s="10">
        <f>ROUND(+LOS!D102,0)</f>
        <v>10583</v>
      </c>
      <c r="F102" s="12">
        <f t="shared" si="3"/>
        <v>0.3483</v>
      </c>
      <c r="G102" s="10">
        <f>ROUND(+'Aggregate Screens'!BC202,0)</f>
        <v>4298</v>
      </c>
      <c r="H102" s="10">
        <f>ROUND(+LOS!G102,0)</f>
        <v>13240</v>
      </c>
      <c r="I102" s="12">
        <f t="shared" si="4"/>
        <v>0.3246</v>
      </c>
      <c r="K102" s="12">
        <f t="shared" si="5"/>
        <v>-6.8044788975021531E-2</v>
      </c>
    </row>
    <row r="103" spans="2:11" x14ac:dyDescent="0.2">
      <c r="B103">
        <f>+'Aggregate Screens'!A98</f>
        <v>211</v>
      </c>
      <c r="C103" t="str">
        <f>+'Aggregate Screens'!B98</f>
        <v>PEACEHEALTH PEACE ISLAND MEDICAL CENTER</v>
      </c>
      <c r="D103" s="10">
        <f>ROUND(+'Aggregate Screens'!BC98,0)</f>
        <v>0</v>
      </c>
      <c r="E103" s="10">
        <f>ROUND(+LOS!D103,0)</f>
        <v>0</v>
      </c>
      <c r="F103" s="12" t="str">
        <f t="shared" si="3"/>
        <v/>
      </c>
      <c r="G103" s="10">
        <f>ROUND(+'Aggregate Screens'!BC203,0)</f>
        <v>0</v>
      </c>
      <c r="H103" s="10">
        <f>ROUND(+LOS!G103,0)</f>
        <v>109</v>
      </c>
      <c r="I103" s="12" t="str">
        <f t="shared" si="4"/>
        <v/>
      </c>
      <c r="K103" s="12" t="str">
        <f t="shared" si="5"/>
        <v/>
      </c>
    </row>
    <row r="104" spans="2:11" x14ac:dyDescent="0.2">
      <c r="B104">
        <f>+'Aggregate Screens'!A99</f>
        <v>904</v>
      </c>
      <c r="C104" t="str">
        <f>+'Aggregate Screens'!B99</f>
        <v>BHC FAIRFAX HOSPITAL</v>
      </c>
      <c r="D104" s="10">
        <f>ROUND(+'Aggregate Screens'!BC99,0)</f>
        <v>0</v>
      </c>
      <c r="E104" s="10">
        <f>ROUND(+LOS!D104,0)</f>
        <v>29091</v>
      </c>
      <c r="F104" s="12" t="str">
        <f t="shared" si="3"/>
        <v/>
      </c>
      <c r="G104" s="10">
        <f>ROUND(+'Aggregate Screens'!BC204,0)</f>
        <v>0</v>
      </c>
      <c r="H104" s="10">
        <f>ROUND(+LOS!G104,0)</f>
        <v>30243</v>
      </c>
      <c r="I104" s="12" t="str">
        <f t="shared" si="4"/>
        <v/>
      </c>
      <c r="K104" s="12" t="str">
        <f t="shared" si="5"/>
        <v/>
      </c>
    </row>
    <row r="105" spans="2:11" x14ac:dyDescent="0.2">
      <c r="B105">
        <f>+'Aggregate Screens'!A100</f>
        <v>915</v>
      </c>
      <c r="C105" t="str">
        <f>+'Aggregate Screens'!B100</f>
        <v>LOURDES COUNSELING CENTER</v>
      </c>
      <c r="D105" s="10">
        <f>ROUND(+'Aggregate Screens'!BC100,0)</f>
        <v>0</v>
      </c>
      <c r="E105" s="10">
        <f>ROUND(+LOS!D105,0)</f>
        <v>5619</v>
      </c>
      <c r="F105" s="12" t="str">
        <f t="shared" si="3"/>
        <v/>
      </c>
      <c r="G105" s="10">
        <f>ROUND(+'Aggregate Screens'!BC205,0)</f>
        <v>0</v>
      </c>
      <c r="H105" s="10">
        <f>ROUND(+LOS!G105,0)</f>
        <v>5878</v>
      </c>
      <c r="I105" s="12" t="str">
        <f t="shared" si="4"/>
        <v/>
      </c>
      <c r="K105" s="12" t="str">
        <f t="shared" si="5"/>
        <v/>
      </c>
    </row>
    <row r="106" spans="2:11" x14ac:dyDescent="0.2">
      <c r="B106">
        <f>+'Aggregate Screens'!A101</f>
        <v>919</v>
      </c>
      <c r="C106" t="str">
        <f>+'Aggregate Screens'!B101</f>
        <v>NAVOS</v>
      </c>
      <c r="D106" s="10">
        <f>ROUND(+'Aggregate Screens'!BC101,0)</f>
        <v>0</v>
      </c>
      <c r="E106" s="10">
        <f>ROUND(+LOS!D106,0)</f>
        <v>13367</v>
      </c>
      <c r="F106" s="12" t="str">
        <f t="shared" si="3"/>
        <v/>
      </c>
      <c r="G106" s="10">
        <f>ROUND(+'Aggregate Screens'!BC206,0)</f>
        <v>0</v>
      </c>
      <c r="H106" s="10">
        <f>ROUND(+LOS!G106,0)</f>
        <v>13660</v>
      </c>
      <c r="I106" s="12" t="str">
        <f t="shared" si="4"/>
        <v/>
      </c>
      <c r="K106" s="12" t="str">
        <f t="shared" si="5"/>
        <v/>
      </c>
    </row>
    <row r="107" spans="2:11" x14ac:dyDescent="0.2">
      <c r="B107">
        <f>+'Aggregate Screens'!A102</f>
        <v>921</v>
      </c>
      <c r="C107" t="str">
        <f>+'Aggregate Screens'!B102</f>
        <v>Cascade Behavioral Health</v>
      </c>
      <c r="D107" s="10">
        <f>ROUND(+'Aggregate Screens'!BC102,0)</f>
        <v>0</v>
      </c>
      <c r="E107" s="10">
        <f>ROUND(+LOS!D107,0)</f>
        <v>0</v>
      </c>
      <c r="F107" s="12" t="str">
        <f>IF(D107=0,"",IF(E107=0,"",ROUND(D107/E107,4)))</f>
        <v/>
      </c>
      <c r="G107" s="10">
        <f>ROUND(+'Aggregate Screens'!BC207,0)</f>
        <v>0</v>
      </c>
      <c r="H107" s="10">
        <f>ROUND(+LOS!G107,0)</f>
        <v>142</v>
      </c>
      <c r="I107" s="12" t="str">
        <f>IF(G107=0,"",IF(H107=0,"",ROUND(G107/H107,4)))</f>
        <v/>
      </c>
      <c r="K107" s="12" t="str">
        <f>IF(D107=0,"",IF(E107=0,"",IF(G107=0,"",IF(H107=0,"",+I107/F107-1))))</f>
        <v/>
      </c>
    </row>
    <row r="108" spans="2:11" x14ac:dyDescent="0.2">
      <c r="D108" s="10"/>
      <c r="E108" s="10"/>
      <c r="F108" s="12"/>
      <c r="G108" s="10"/>
      <c r="H108" s="10"/>
      <c r="I108" s="12"/>
    </row>
  </sheetData>
  <phoneticPr fontId="0" type="noConversion"/>
  <printOptions horizontalCentered="1" verticalCentered="1" gridLines="1"/>
  <pageMargins left="0" right="0" top="0" bottom="0" header="0" footer="0"/>
  <pageSetup paperSize="5" scale="8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topLeftCell="A62" zoomScale="75" workbookViewId="0">
      <selection activeCell="A108" sqref="A108:XFD108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8" bestFit="1" customWidth="1"/>
    <col min="5" max="5" width="7.109375" customWidth="1"/>
    <col min="6" max="6" width="7.109375" bestFit="1" customWidth="1"/>
    <col min="7" max="7" width="7.88671875" bestFit="1" customWidth="1"/>
    <col min="8" max="8" width="7.109375" customWidth="1"/>
    <col min="9" max="9" width="7.109375" bestFit="1" customWidth="1"/>
    <col min="10" max="10" width="2.6640625" customWidth="1"/>
    <col min="11" max="11" width="8.109375" bestFit="1" customWidth="1"/>
  </cols>
  <sheetData>
    <row r="1" spans="1:11" x14ac:dyDescent="0.2">
      <c r="A1" s="9" t="s">
        <v>22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9"/>
      <c r="B2" s="6"/>
      <c r="C2" s="6"/>
      <c r="D2" s="6"/>
      <c r="E2" s="6"/>
      <c r="F2" s="7"/>
      <c r="G2" s="6"/>
      <c r="H2" s="6"/>
      <c r="I2" s="6"/>
      <c r="K2" s="5" t="s">
        <v>71</v>
      </c>
    </row>
    <row r="3" spans="1:11" x14ac:dyDescent="0.2">
      <c r="A3" s="9"/>
      <c r="B3" s="6"/>
      <c r="C3" s="6"/>
      <c r="D3" s="6"/>
      <c r="E3" s="6"/>
      <c r="F3" s="7"/>
      <c r="G3" s="6"/>
      <c r="H3" s="6"/>
      <c r="I3" s="6"/>
      <c r="K3">
        <v>13</v>
      </c>
    </row>
    <row r="4" spans="1:11" x14ac:dyDescent="0.2">
      <c r="A4" s="7" t="s">
        <v>58</v>
      </c>
      <c r="B4" s="6"/>
      <c r="C4" s="6"/>
      <c r="D4" s="6"/>
      <c r="E4" s="7"/>
      <c r="F4" s="6"/>
      <c r="G4" s="6"/>
      <c r="H4" s="6"/>
      <c r="I4" s="6"/>
    </row>
    <row r="5" spans="1:11" x14ac:dyDescent="0.2">
      <c r="A5" s="7" t="s">
        <v>60</v>
      </c>
      <c r="B5" s="6"/>
      <c r="C5" s="6"/>
      <c r="D5" s="6"/>
      <c r="E5" s="7"/>
      <c r="F5" s="6"/>
      <c r="G5" s="6"/>
      <c r="H5" s="6"/>
      <c r="I5" s="6"/>
    </row>
    <row r="7" spans="1:11" x14ac:dyDescent="0.2">
      <c r="E7" s="77">
        <f>ROUND(+'Aggregate Screens'!C5,0)</f>
        <v>2012</v>
      </c>
      <c r="F7" s="5">
        <f>+E7</f>
        <v>2012</v>
      </c>
      <c r="G7" s="5"/>
      <c r="H7" s="2">
        <f>+F7+1</f>
        <v>2013</v>
      </c>
      <c r="I7" s="5">
        <f>+H7</f>
        <v>2013</v>
      </c>
    </row>
    <row r="8" spans="1:11" x14ac:dyDescent="0.2">
      <c r="A8" s="5"/>
      <c r="B8" s="5"/>
      <c r="C8" s="5"/>
      <c r="D8" s="2" t="s">
        <v>16</v>
      </c>
      <c r="E8" s="2" t="s">
        <v>188</v>
      </c>
      <c r="F8" s="5"/>
      <c r="G8" s="5"/>
      <c r="H8" s="2" t="s">
        <v>188</v>
      </c>
      <c r="I8" s="5"/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17</v>
      </c>
      <c r="E9" s="2" t="s">
        <v>23</v>
      </c>
      <c r="F9" s="2" t="s">
        <v>21</v>
      </c>
      <c r="G9" s="2" t="s">
        <v>17</v>
      </c>
      <c r="H9" s="2" t="s">
        <v>23</v>
      </c>
      <c r="I9" s="2" t="s">
        <v>21</v>
      </c>
      <c r="K9" s="5" t="s">
        <v>181</v>
      </c>
    </row>
    <row r="10" spans="1:11" x14ac:dyDescent="0.2">
      <c r="B10">
        <f>+'Aggregate Screens'!A5</f>
        <v>1</v>
      </c>
      <c r="C10" t="str">
        <f>+'Aggregate Screens'!B5</f>
        <v>SWEDISH MEDICAL CENTER - FIRST HILL</v>
      </c>
      <c r="D10" s="10">
        <f>ROUND(+'Aggregate Screens'!AR5,0)</f>
        <v>131885</v>
      </c>
      <c r="E10" s="10">
        <f>ROUND(+'Aggregate Screens'!AT5,0)</f>
        <v>860</v>
      </c>
      <c r="F10" s="12">
        <f>IF(D10=0,"",IF(E10=0,"",ROUND(+D10/(E10*365),4)))</f>
        <v>0.42009999999999997</v>
      </c>
      <c r="G10" s="10">
        <f>ROUND(+'Aggregate Screens'!AR110,0)</f>
        <v>122379</v>
      </c>
      <c r="H10" s="10">
        <f>ROUND(+'Aggregate Screens'!AT110,0)</f>
        <v>860</v>
      </c>
      <c r="I10" s="12">
        <f>IF(G10=0,"",IF(H10=0,"",ROUND(+G10/(H10*365),4)))</f>
        <v>0.38990000000000002</v>
      </c>
      <c r="K10" s="12">
        <f>IF(D10=0,"",IF(E10=0,"",IF(G10=0,"",IF(H10=0,"",+I10/F10-1))))</f>
        <v>-7.1887645798619282E-2</v>
      </c>
    </row>
    <row r="11" spans="1:11" x14ac:dyDescent="0.2">
      <c r="B11">
        <f>+'Aggregate Screens'!A6</f>
        <v>3</v>
      </c>
      <c r="C11" t="str">
        <f>+'Aggregate Screens'!B6</f>
        <v>SWEDISH MEDICAL CENTER - CHERRY HILL</v>
      </c>
      <c r="D11" s="10">
        <f>ROUND(+'Aggregate Screens'!AR6,0)</f>
        <v>32314</v>
      </c>
      <c r="E11" s="10">
        <f>ROUND(+'Aggregate Screens'!AT6,0)</f>
        <v>385</v>
      </c>
      <c r="F11" s="12">
        <f t="shared" ref="F11:F74" si="0">IF(D11=0,"",IF(E11=0,"",ROUND(+D11/(E11*365),4)))</f>
        <v>0.23</v>
      </c>
      <c r="G11" s="10">
        <f>ROUND(+'Aggregate Screens'!AR111,0)</f>
        <v>47440</v>
      </c>
      <c r="H11" s="10">
        <f>ROUND(+'Aggregate Screens'!AT111,0)</f>
        <v>385</v>
      </c>
      <c r="I11" s="12">
        <f t="shared" ref="I11:I74" si="1">IF(G11=0,"",IF(H11=0,"",ROUND(+G11/(H11*365),4)))</f>
        <v>0.33760000000000001</v>
      </c>
      <c r="K11" s="12">
        <f t="shared" ref="K11:K74" si="2">IF(D11=0,"",IF(E11=0,"",IF(G11=0,"",IF(H11=0,"",+I11/F11-1))))</f>
        <v>0.46782608695652161</v>
      </c>
    </row>
    <row r="12" spans="1:11" x14ac:dyDescent="0.2">
      <c r="B12">
        <f>+'Aggregate Screens'!A7</f>
        <v>8</v>
      </c>
      <c r="C12" t="str">
        <f>+'Aggregate Screens'!B7</f>
        <v>KLICKITAT VALLEY HEALTH</v>
      </c>
      <c r="D12" s="10">
        <f>ROUND(+'Aggregate Screens'!AR7,0)</f>
        <v>462</v>
      </c>
      <c r="E12" s="10">
        <f>ROUND(+'Aggregate Screens'!AT7,0)</f>
        <v>25</v>
      </c>
      <c r="F12" s="12">
        <f t="shared" si="0"/>
        <v>5.0599999999999999E-2</v>
      </c>
      <c r="G12" s="10">
        <f>ROUND(+'Aggregate Screens'!AR112,0)</f>
        <v>521</v>
      </c>
      <c r="H12" s="10">
        <f>ROUND(+'Aggregate Screens'!AT112,0)</f>
        <v>25</v>
      </c>
      <c r="I12" s="12">
        <f t="shared" si="1"/>
        <v>5.7099999999999998E-2</v>
      </c>
      <c r="K12" s="12">
        <f t="shared" si="2"/>
        <v>0.12845849802371534</v>
      </c>
    </row>
    <row r="13" spans="1:11" x14ac:dyDescent="0.2">
      <c r="B13">
        <f>+'Aggregate Screens'!A8</f>
        <v>10</v>
      </c>
      <c r="C13" t="str">
        <f>+'Aggregate Screens'!B8</f>
        <v>VIRGINIA MASON MEDICAL CENTER</v>
      </c>
      <c r="D13" s="10">
        <f>ROUND(+'Aggregate Screens'!AR8,0)</f>
        <v>75230</v>
      </c>
      <c r="E13" s="10">
        <f>ROUND(+'Aggregate Screens'!AT8,0)</f>
        <v>371</v>
      </c>
      <c r="F13" s="12">
        <f t="shared" si="0"/>
        <v>0.55559999999999998</v>
      </c>
      <c r="G13" s="10">
        <f>ROUND(+'Aggregate Screens'!AR113,0)</f>
        <v>72503</v>
      </c>
      <c r="H13" s="10">
        <f>ROUND(+'Aggregate Screens'!AT113,0)</f>
        <v>371</v>
      </c>
      <c r="I13" s="12">
        <f t="shared" si="1"/>
        <v>0.53539999999999999</v>
      </c>
      <c r="K13" s="12">
        <f t="shared" si="2"/>
        <v>-3.6357091432685396E-2</v>
      </c>
    </row>
    <row r="14" spans="1:11" x14ac:dyDescent="0.2">
      <c r="B14">
        <f>+'Aggregate Screens'!A9</f>
        <v>14</v>
      </c>
      <c r="C14" t="str">
        <f>+'Aggregate Screens'!B9</f>
        <v>SEATTLE CHILDRENS HOSPITAL</v>
      </c>
      <c r="D14" s="10">
        <f>ROUND(+'Aggregate Screens'!AR9,0)</f>
        <v>72402</v>
      </c>
      <c r="E14" s="10">
        <f>ROUND(+'Aggregate Screens'!AT9,0)</f>
        <v>254</v>
      </c>
      <c r="F14" s="12">
        <f t="shared" si="0"/>
        <v>0.78100000000000003</v>
      </c>
      <c r="G14" s="10">
        <f>ROUND(+'Aggregate Screens'!AR114,0)</f>
        <v>73750</v>
      </c>
      <c r="H14" s="10">
        <f>ROUND(+'Aggregate Screens'!AT114,0)</f>
        <v>323</v>
      </c>
      <c r="I14" s="12">
        <f t="shared" si="1"/>
        <v>0.62560000000000004</v>
      </c>
      <c r="K14" s="12">
        <f t="shared" si="2"/>
        <v>-0.19897567221510881</v>
      </c>
    </row>
    <row r="15" spans="1:11" x14ac:dyDescent="0.2">
      <c r="B15">
        <f>+'Aggregate Screens'!A10</f>
        <v>20</v>
      </c>
      <c r="C15" t="str">
        <f>+'Aggregate Screens'!B10</f>
        <v>GROUP HEALTH CENTRAL HOSPITAL</v>
      </c>
      <c r="D15" s="10">
        <f>ROUND(+'Aggregate Screens'!AR10,0)</f>
        <v>5148</v>
      </c>
      <c r="E15" s="10">
        <f>ROUND(+'Aggregate Screens'!AT10,0)</f>
        <v>326</v>
      </c>
      <c r="F15" s="12">
        <f t="shared" si="0"/>
        <v>4.3299999999999998E-2</v>
      </c>
      <c r="G15" s="10">
        <f>ROUND(+'Aggregate Screens'!AR115,0)</f>
        <v>5055</v>
      </c>
      <c r="H15" s="10">
        <f>ROUND(+'Aggregate Screens'!AT115,0)</f>
        <v>326</v>
      </c>
      <c r="I15" s="12">
        <f t="shared" si="1"/>
        <v>4.2500000000000003E-2</v>
      </c>
      <c r="K15" s="12">
        <f t="shared" si="2"/>
        <v>-1.8475750577367056E-2</v>
      </c>
    </row>
    <row r="16" spans="1:11" x14ac:dyDescent="0.2">
      <c r="B16">
        <f>+'Aggregate Screens'!A11</f>
        <v>21</v>
      </c>
      <c r="C16" t="str">
        <f>+'Aggregate Screens'!B11</f>
        <v>NEWPORT HOSPITAL AND HEALTH SERVICES</v>
      </c>
      <c r="D16" s="10">
        <f>ROUND(+'Aggregate Screens'!AR11,0)</f>
        <v>1273</v>
      </c>
      <c r="E16" s="10">
        <f>ROUND(+'Aggregate Screens'!AT11,0)</f>
        <v>74</v>
      </c>
      <c r="F16" s="12">
        <f t="shared" si="0"/>
        <v>4.7100000000000003E-2</v>
      </c>
      <c r="G16" s="10">
        <f>ROUND(+'Aggregate Screens'!AR116,0)</f>
        <v>1323</v>
      </c>
      <c r="H16" s="10">
        <f>ROUND(+'Aggregate Screens'!AT116,0)</f>
        <v>74</v>
      </c>
      <c r="I16" s="12">
        <f t="shared" si="1"/>
        <v>4.9000000000000002E-2</v>
      </c>
      <c r="K16" s="12">
        <f t="shared" si="2"/>
        <v>4.0339702760084917E-2</v>
      </c>
    </row>
    <row r="17" spans="2:11" x14ac:dyDescent="0.2">
      <c r="B17">
        <f>+'Aggregate Screens'!A12</f>
        <v>22</v>
      </c>
      <c r="C17" t="str">
        <f>+'Aggregate Screens'!B12</f>
        <v>LOURDES MEDICAL CENTER</v>
      </c>
      <c r="D17" s="10">
        <f>ROUND(+'Aggregate Screens'!AR12,0)</f>
        <v>7150</v>
      </c>
      <c r="E17" s="10">
        <f>ROUND(+'Aggregate Screens'!AT12,0)</f>
        <v>95</v>
      </c>
      <c r="F17" s="12">
        <f t="shared" si="0"/>
        <v>0.20619999999999999</v>
      </c>
      <c r="G17" s="10">
        <f>ROUND(+'Aggregate Screens'!AR117,0)</f>
        <v>7012</v>
      </c>
      <c r="H17" s="10">
        <f>ROUND(+'Aggregate Screens'!AT117,0)</f>
        <v>95</v>
      </c>
      <c r="I17" s="12">
        <f t="shared" si="1"/>
        <v>0.20219999999999999</v>
      </c>
      <c r="K17" s="12">
        <f t="shared" si="2"/>
        <v>-1.9398642095053376E-2</v>
      </c>
    </row>
    <row r="18" spans="2:11" x14ac:dyDescent="0.2">
      <c r="B18">
        <f>+'Aggregate Screens'!A13</f>
        <v>23</v>
      </c>
      <c r="C18" t="str">
        <f>+'Aggregate Screens'!B13</f>
        <v>THREE RIVERS HOSPITAL</v>
      </c>
      <c r="D18" s="10">
        <f>ROUND(+'Aggregate Screens'!AR13,0)</f>
        <v>704</v>
      </c>
      <c r="E18" s="10">
        <f>ROUND(+'Aggregate Screens'!AT13,0)</f>
        <v>43</v>
      </c>
      <c r="F18" s="12">
        <f t="shared" si="0"/>
        <v>4.4900000000000002E-2</v>
      </c>
      <c r="G18" s="10">
        <f>ROUND(+'Aggregate Screens'!AR118,0)</f>
        <v>604</v>
      </c>
      <c r="H18" s="10">
        <f>ROUND(+'Aggregate Screens'!AT118,0)</f>
        <v>43</v>
      </c>
      <c r="I18" s="12">
        <f t="shared" si="1"/>
        <v>3.85E-2</v>
      </c>
      <c r="K18" s="12">
        <f t="shared" si="2"/>
        <v>-0.14253897550111361</v>
      </c>
    </row>
    <row r="19" spans="2:11" x14ac:dyDescent="0.2">
      <c r="B19">
        <f>+'Aggregate Screens'!A14</f>
        <v>26</v>
      </c>
      <c r="C19" t="str">
        <f>+'Aggregate Screens'!B14</f>
        <v>PEACEHEALTH ST JOHN MEDICAL CENTER</v>
      </c>
      <c r="D19" s="10">
        <f>ROUND(+'Aggregate Screens'!AR14,0)</f>
        <v>36343</v>
      </c>
      <c r="E19" s="10">
        <f>ROUND(+'Aggregate Screens'!AT14,0)</f>
        <v>346</v>
      </c>
      <c r="F19" s="12">
        <f t="shared" si="0"/>
        <v>0.2878</v>
      </c>
      <c r="G19" s="10">
        <f>ROUND(+'Aggregate Screens'!AR119,0)</f>
        <v>33982</v>
      </c>
      <c r="H19" s="10">
        <f>ROUND(+'Aggregate Screens'!AT119,0)</f>
        <v>346</v>
      </c>
      <c r="I19" s="12">
        <f t="shared" si="1"/>
        <v>0.26910000000000001</v>
      </c>
      <c r="K19" s="12">
        <f t="shared" si="2"/>
        <v>-6.4975677553856803E-2</v>
      </c>
    </row>
    <row r="20" spans="2:11" x14ac:dyDescent="0.2">
      <c r="B20">
        <f>+'Aggregate Screens'!A15</f>
        <v>29</v>
      </c>
      <c r="C20" t="str">
        <f>+'Aggregate Screens'!B15</f>
        <v>HARBORVIEW MEDICAL CENTER</v>
      </c>
      <c r="D20" s="10">
        <f>ROUND(+'Aggregate Screens'!AR15,0)</f>
        <v>134930</v>
      </c>
      <c r="E20" s="10">
        <f>ROUND(+'Aggregate Screens'!AT15,0)</f>
        <v>413</v>
      </c>
      <c r="F20" s="12">
        <f t="shared" si="0"/>
        <v>0.89510000000000001</v>
      </c>
      <c r="G20" s="10">
        <f>ROUND(+'Aggregate Screens'!AR120,0)</f>
        <v>135779</v>
      </c>
      <c r="H20" s="10">
        <f>ROUND(+'Aggregate Screens'!AT120,0)</f>
        <v>413</v>
      </c>
      <c r="I20" s="12">
        <f t="shared" si="1"/>
        <v>0.90069999999999995</v>
      </c>
      <c r="K20" s="12">
        <f t="shared" si="2"/>
        <v>6.2562842140543307E-3</v>
      </c>
    </row>
    <row r="21" spans="2:11" x14ac:dyDescent="0.2">
      <c r="B21">
        <f>+'Aggregate Screens'!A16</f>
        <v>32</v>
      </c>
      <c r="C21" t="str">
        <f>+'Aggregate Screens'!B16</f>
        <v>ST JOSEPH MEDICAL CENTER</v>
      </c>
      <c r="D21" s="10">
        <f>ROUND(+'Aggregate Screens'!AR16,0)</f>
        <v>100259</v>
      </c>
      <c r="E21" s="10">
        <f>ROUND(+'Aggregate Screens'!AT16,0)</f>
        <v>366</v>
      </c>
      <c r="F21" s="12">
        <f t="shared" si="0"/>
        <v>0.75049999999999994</v>
      </c>
      <c r="G21" s="10">
        <f>ROUND(+'Aggregate Screens'!AR121,0)</f>
        <v>104271</v>
      </c>
      <c r="H21" s="10">
        <f>ROUND(+'Aggregate Screens'!AT121,0)</f>
        <v>366</v>
      </c>
      <c r="I21" s="12">
        <f t="shared" si="1"/>
        <v>0.78049999999999997</v>
      </c>
      <c r="K21" s="12">
        <f t="shared" si="2"/>
        <v>3.9973351099267251E-2</v>
      </c>
    </row>
    <row r="22" spans="2:11" x14ac:dyDescent="0.2">
      <c r="B22">
        <f>+'Aggregate Screens'!A17</f>
        <v>35</v>
      </c>
      <c r="C22" t="str">
        <f>+'Aggregate Screens'!B17</f>
        <v>ST ELIZABETH HOSPITAL</v>
      </c>
      <c r="D22" s="10">
        <f>ROUND(+'Aggregate Screens'!AR17,0)</f>
        <v>4299</v>
      </c>
      <c r="E22" s="10">
        <f>ROUND(+'Aggregate Screens'!AT17,0)</f>
        <v>38</v>
      </c>
      <c r="F22" s="12">
        <f t="shared" si="0"/>
        <v>0.30990000000000001</v>
      </c>
      <c r="G22" s="10">
        <f>ROUND(+'Aggregate Screens'!AR122,0)</f>
        <v>4294</v>
      </c>
      <c r="H22" s="10">
        <f>ROUND(+'Aggregate Screens'!AT122,0)</f>
        <v>38</v>
      </c>
      <c r="I22" s="12">
        <f t="shared" si="1"/>
        <v>0.30959999999999999</v>
      </c>
      <c r="K22" s="12">
        <f t="shared" si="2"/>
        <v>-9.6805421103585143E-4</v>
      </c>
    </row>
    <row r="23" spans="2:11" x14ac:dyDescent="0.2">
      <c r="B23">
        <f>+'Aggregate Screens'!A18</f>
        <v>37</v>
      </c>
      <c r="C23" t="str">
        <f>+'Aggregate Screens'!B18</f>
        <v>DEACONESS HOSPITAL</v>
      </c>
      <c r="D23" s="10">
        <f>ROUND(+'Aggregate Screens'!AR18,0)</f>
        <v>58396</v>
      </c>
      <c r="E23" s="10">
        <f>ROUND(+'Aggregate Screens'!AT18,0)</f>
        <v>388</v>
      </c>
      <c r="F23" s="12">
        <f t="shared" si="0"/>
        <v>0.4123</v>
      </c>
      <c r="G23" s="10">
        <f>ROUND(+'Aggregate Screens'!AR123,0)</f>
        <v>56467</v>
      </c>
      <c r="H23" s="10">
        <f>ROUND(+'Aggregate Screens'!AT123,0)</f>
        <v>388</v>
      </c>
      <c r="I23" s="12">
        <f t="shared" si="1"/>
        <v>0.3987</v>
      </c>
      <c r="K23" s="12">
        <f t="shared" si="2"/>
        <v>-3.2985690031530401E-2</v>
      </c>
    </row>
    <row r="24" spans="2:11" x14ac:dyDescent="0.2">
      <c r="B24">
        <f>+'Aggregate Screens'!A19</f>
        <v>38</v>
      </c>
      <c r="C24" t="str">
        <f>+'Aggregate Screens'!B19</f>
        <v>OLYMPIC MEDICAL CENTER</v>
      </c>
      <c r="D24" s="10">
        <f>ROUND(+'Aggregate Screens'!AR19,0)</f>
        <v>14263</v>
      </c>
      <c r="E24" s="10">
        <f>ROUND(+'Aggregate Screens'!AT19,0)</f>
        <v>126</v>
      </c>
      <c r="F24" s="12">
        <f t="shared" si="0"/>
        <v>0.31009999999999999</v>
      </c>
      <c r="G24" s="10">
        <f>ROUND(+'Aggregate Screens'!AR124,0)</f>
        <v>14556</v>
      </c>
      <c r="H24" s="10">
        <f>ROUND(+'Aggregate Screens'!AT124,0)</f>
        <v>126</v>
      </c>
      <c r="I24" s="12">
        <f t="shared" si="1"/>
        <v>0.3165</v>
      </c>
      <c r="K24" s="12">
        <f t="shared" si="2"/>
        <v>2.0638503708481082E-2</v>
      </c>
    </row>
    <row r="25" spans="2:11" x14ac:dyDescent="0.2">
      <c r="B25">
        <f>+'Aggregate Screens'!A20</f>
        <v>39</v>
      </c>
      <c r="C25" t="str">
        <f>+'Aggregate Screens'!B20</f>
        <v>TRIOS HEALTH</v>
      </c>
      <c r="D25" s="10">
        <f>ROUND(+'Aggregate Screens'!AR20,0)</f>
        <v>17978</v>
      </c>
      <c r="E25" s="10">
        <f>ROUND(+'Aggregate Screens'!AT20,0)</f>
        <v>111</v>
      </c>
      <c r="F25" s="12">
        <f t="shared" si="0"/>
        <v>0.44369999999999998</v>
      </c>
      <c r="G25" s="10">
        <f>ROUND(+'Aggregate Screens'!AR125,0)</f>
        <v>17066</v>
      </c>
      <c r="H25" s="10">
        <f>ROUND(+'Aggregate Screens'!AT125,0)</f>
        <v>111</v>
      </c>
      <c r="I25" s="12">
        <f t="shared" si="1"/>
        <v>0.42120000000000002</v>
      </c>
      <c r="K25" s="12">
        <f t="shared" si="2"/>
        <v>-5.070993914807298E-2</v>
      </c>
    </row>
    <row r="26" spans="2:11" x14ac:dyDescent="0.2">
      <c r="B26">
        <f>+'Aggregate Screens'!A21</f>
        <v>43</v>
      </c>
      <c r="C26" t="str">
        <f>+'Aggregate Screens'!B21</f>
        <v>WALLA WALLA GENERAL HOSPITAL</v>
      </c>
      <c r="D26" s="10">
        <f>ROUND(+'Aggregate Screens'!AR21,0)</f>
        <v>0</v>
      </c>
      <c r="E26" s="10">
        <f>ROUND(+'Aggregate Screens'!AT21,0)</f>
        <v>0</v>
      </c>
      <c r="F26" s="12" t="str">
        <f t="shared" si="0"/>
        <v/>
      </c>
      <c r="G26" s="10">
        <f>ROUND(+'Aggregate Screens'!AR126,0)</f>
        <v>0</v>
      </c>
      <c r="H26" s="10">
        <f>ROUND(+'Aggregate Screens'!AT126,0)</f>
        <v>0</v>
      </c>
      <c r="I26" s="12" t="str">
        <f t="shared" si="1"/>
        <v/>
      </c>
      <c r="K26" s="12" t="str">
        <f t="shared" si="2"/>
        <v/>
      </c>
    </row>
    <row r="27" spans="2:11" x14ac:dyDescent="0.2">
      <c r="B27">
        <f>+'Aggregate Screens'!A22</f>
        <v>45</v>
      </c>
      <c r="C27" t="str">
        <f>+'Aggregate Screens'!B22</f>
        <v>COLUMBIA BASIN HOSPITAL</v>
      </c>
      <c r="D27" s="10">
        <f>ROUND(+'Aggregate Screens'!AR22,0)</f>
        <v>249</v>
      </c>
      <c r="E27" s="10">
        <f>ROUND(+'Aggregate Screens'!AT22,0)</f>
        <v>86</v>
      </c>
      <c r="F27" s="12">
        <f t="shared" si="0"/>
        <v>7.9000000000000008E-3</v>
      </c>
      <c r="G27" s="10">
        <f>ROUND(+'Aggregate Screens'!AR127,0)</f>
        <v>325</v>
      </c>
      <c r="H27" s="10">
        <f>ROUND(+'Aggregate Screens'!AT127,0)</f>
        <v>73</v>
      </c>
      <c r="I27" s="12">
        <f t="shared" si="1"/>
        <v>1.2200000000000001E-2</v>
      </c>
      <c r="K27" s="12">
        <f t="shared" si="2"/>
        <v>0.54430379746835444</v>
      </c>
    </row>
    <row r="28" spans="2:11" x14ac:dyDescent="0.2">
      <c r="B28">
        <f>+'Aggregate Screens'!A23</f>
        <v>46</v>
      </c>
      <c r="C28" t="str">
        <f>+'Aggregate Screens'!B23</f>
        <v>PMH MEDICAL CENTER</v>
      </c>
      <c r="D28" s="10">
        <f>ROUND(+'Aggregate Screens'!AR23,0)</f>
        <v>1954</v>
      </c>
      <c r="E28" s="10">
        <f>ROUND(+'Aggregate Screens'!AT23,0)</f>
        <v>25</v>
      </c>
      <c r="F28" s="12">
        <f t="shared" si="0"/>
        <v>0.21410000000000001</v>
      </c>
      <c r="G28" s="10">
        <f>ROUND(+'Aggregate Screens'!AR128,0)</f>
        <v>2683</v>
      </c>
      <c r="H28" s="10">
        <f>ROUND(+'Aggregate Screens'!AT128,0)</f>
        <v>25</v>
      </c>
      <c r="I28" s="12">
        <f t="shared" si="1"/>
        <v>0.29399999999999998</v>
      </c>
      <c r="K28" s="12">
        <f t="shared" si="2"/>
        <v>0.37319009808500692</v>
      </c>
    </row>
    <row r="29" spans="2:11" x14ac:dyDescent="0.2">
      <c r="B29">
        <f>+'Aggregate Screens'!A24</f>
        <v>50</v>
      </c>
      <c r="C29" t="str">
        <f>+'Aggregate Screens'!B24</f>
        <v>PROVIDENCE ST MARY MEDICAL CENTER</v>
      </c>
      <c r="D29" s="10">
        <f>ROUND(+'Aggregate Screens'!AR24,0)</f>
        <v>14253</v>
      </c>
      <c r="E29" s="10">
        <f>ROUND(+'Aggregate Screens'!AT24,0)</f>
        <v>142</v>
      </c>
      <c r="F29" s="12">
        <f t="shared" si="0"/>
        <v>0.27500000000000002</v>
      </c>
      <c r="G29" s="10">
        <f>ROUND(+'Aggregate Screens'!AR129,0)</f>
        <v>13746</v>
      </c>
      <c r="H29" s="10">
        <f>ROUND(+'Aggregate Screens'!AT129,0)</f>
        <v>142</v>
      </c>
      <c r="I29" s="12">
        <f t="shared" si="1"/>
        <v>0.26519999999999999</v>
      </c>
      <c r="K29" s="12">
        <f t="shared" si="2"/>
        <v>-3.5636363636363799E-2</v>
      </c>
    </row>
    <row r="30" spans="2:11" x14ac:dyDescent="0.2">
      <c r="B30">
        <f>+'Aggregate Screens'!A25</f>
        <v>54</v>
      </c>
      <c r="C30" t="str">
        <f>+'Aggregate Screens'!B25</f>
        <v>FORKS COMMUNITY HOSPITAL</v>
      </c>
      <c r="D30" s="10">
        <f>ROUND(+'Aggregate Screens'!AR25,0)</f>
        <v>0</v>
      </c>
      <c r="E30" s="10">
        <f>ROUND(+'Aggregate Screens'!AT25,0)</f>
        <v>0</v>
      </c>
      <c r="F30" s="12" t="str">
        <f t="shared" si="0"/>
        <v/>
      </c>
      <c r="G30" s="10">
        <f>ROUND(+'Aggregate Screens'!AR130,0)</f>
        <v>0</v>
      </c>
      <c r="H30" s="10">
        <f>ROUND(+'Aggregate Screens'!AT130,0)</f>
        <v>0</v>
      </c>
      <c r="I30" s="12" t="str">
        <f t="shared" si="1"/>
        <v/>
      </c>
      <c r="K30" s="12" t="str">
        <f t="shared" si="2"/>
        <v/>
      </c>
    </row>
    <row r="31" spans="2:11" x14ac:dyDescent="0.2">
      <c r="B31">
        <f>+'Aggregate Screens'!A26</f>
        <v>56</v>
      </c>
      <c r="C31" t="str">
        <f>+'Aggregate Screens'!B26</f>
        <v>WILLAPA HARBOR HOSPITAL</v>
      </c>
      <c r="D31" s="10">
        <f>ROUND(+'Aggregate Screens'!AR26,0)</f>
        <v>651</v>
      </c>
      <c r="E31" s="10">
        <f>ROUND(+'Aggregate Screens'!AT26,0)</f>
        <v>26</v>
      </c>
      <c r="F31" s="12">
        <f t="shared" si="0"/>
        <v>6.8599999999999994E-2</v>
      </c>
      <c r="G31" s="10">
        <f>ROUND(+'Aggregate Screens'!AR131,0)</f>
        <v>817</v>
      </c>
      <c r="H31" s="10">
        <f>ROUND(+'Aggregate Screens'!AT131,0)</f>
        <v>26</v>
      </c>
      <c r="I31" s="12">
        <f t="shared" si="1"/>
        <v>8.6099999999999996E-2</v>
      </c>
      <c r="K31" s="12">
        <f t="shared" si="2"/>
        <v>0.25510204081632648</v>
      </c>
    </row>
    <row r="32" spans="2:11" x14ac:dyDescent="0.2">
      <c r="B32">
        <f>+'Aggregate Screens'!A27</f>
        <v>58</v>
      </c>
      <c r="C32" t="str">
        <f>+'Aggregate Screens'!B27</f>
        <v>YAKIMA VALLEY MEMORIAL HOSPITAL</v>
      </c>
      <c r="D32" s="10">
        <f>ROUND(+'Aggregate Screens'!AR27,0)</f>
        <v>52799</v>
      </c>
      <c r="E32" s="10">
        <f>ROUND(+'Aggregate Screens'!AT27,0)</f>
        <v>226</v>
      </c>
      <c r="F32" s="12">
        <f t="shared" si="0"/>
        <v>0.6401</v>
      </c>
      <c r="G32" s="10">
        <f>ROUND(+'Aggregate Screens'!AR132,0)</f>
        <v>48611</v>
      </c>
      <c r="H32" s="10">
        <f>ROUND(+'Aggregate Screens'!AT132,0)</f>
        <v>226</v>
      </c>
      <c r="I32" s="12">
        <f t="shared" si="1"/>
        <v>0.58930000000000005</v>
      </c>
      <c r="K32" s="12">
        <f t="shared" si="2"/>
        <v>-7.9362599593813421E-2</v>
      </c>
    </row>
    <row r="33" spans="2:11" x14ac:dyDescent="0.2">
      <c r="B33">
        <f>+'Aggregate Screens'!A28</f>
        <v>63</v>
      </c>
      <c r="C33" t="str">
        <f>+'Aggregate Screens'!B28</f>
        <v>GRAYS HARBOR COMMUNITY HOSPITAL</v>
      </c>
      <c r="D33" s="10">
        <f>ROUND(+'Aggregate Screens'!AR28,0)</f>
        <v>13406</v>
      </c>
      <c r="E33" s="10">
        <f>ROUND(+'Aggregate Screens'!AT28,0)</f>
        <v>140</v>
      </c>
      <c r="F33" s="12">
        <f t="shared" si="0"/>
        <v>0.26229999999999998</v>
      </c>
      <c r="G33" s="10">
        <f>ROUND(+'Aggregate Screens'!AR133,0)</f>
        <v>11937</v>
      </c>
      <c r="H33" s="10">
        <f>ROUND(+'Aggregate Screens'!AT133,0)</f>
        <v>140</v>
      </c>
      <c r="I33" s="12">
        <f t="shared" si="1"/>
        <v>0.2336</v>
      </c>
      <c r="K33" s="12">
        <f t="shared" si="2"/>
        <v>-0.10941669843690427</v>
      </c>
    </row>
    <row r="34" spans="2:11" x14ac:dyDescent="0.2">
      <c r="B34">
        <f>+'Aggregate Screens'!A29</f>
        <v>78</v>
      </c>
      <c r="C34" t="str">
        <f>+'Aggregate Screens'!B29</f>
        <v>SAMARITAN HEALTHCARE</v>
      </c>
      <c r="D34" s="10">
        <f>ROUND(+'Aggregate Screens'!AR29,0)</f>
        <v>6236</v>
      </c>
      <c r="E34" s="10">
        <f>ROUND(+'Aggregate Screens'!AT29,0)</f>
        <v>50</v>
      </c>
      <c r="F34" s="12">
        <f t="shared" si="0"/>
        <v>0.3417</v>
      </c>
      <c r="G34" s="10">
        <f>ROUND(+'Aggregate Screens'!AR134,0)</f>
        <v>7007</v>
      </c>
      <c r="H34" s="10">
        <f>ROUND(+'Aggregate Screens'!AT134,0)</f>
        <v>50</v>
      </c>
      <c r="I34" s="12">
        <f t="shared" si="1"/>
        <v>0.38390000000000002</v>
      </c>
      <c r="K34" s="12">
        <f t="shared" si="2"/>
        <v>0.12350014632718764</v>
      </c>
    </row>
    <row r="35" spans="2:11" x14ac:dyDescent="0.2">
      <c r="B35">
        <f>+'Aggregate Screens'!A30</f>
        <v>79</v>
      </c>
      <c r="C35" t="str">
        <f>+'Aggregate Screens'!B30</f>
        <v>OCEAN BEACH HOSPITAL</v>
      </c>
      <c r="D35" s="10">
        <f>ROUND(+'Aggregate Screens'!AR30,0)</f>
        <v>0</v>
      </c>
      <c r="E35" s="10">
        <f>ROUND(+'Aggregate Screens'!AT30,0)</f>
        <v>0</v>
      </c>
      <c r="F35" s="12" t="str">
        <f t="shared" si="0"/>
        <v/>
      </c>
      <c r="G35" s="10">
        <f>ROUND(+'Aggregate Screens'!AR135,0)</f>
        <v>1067</v>
      </c>
      <c r="H35" s="10">
        <f>ROUND(+'Aggregate Screens'!AT135,0)</f>
        <v>25</v>
      </c>
      <c r="I35" s="12">
        <f t="shared" si="1"/>
        <v>0.1169</v>
      </c>
      <c r="K35" s="12" t="str">
        <f t="shared" si="2"/>
        <v/>
      </c>
    </row>
    <row r="36" spans="2:11" x14ac:dyDescent="0.2">
      <c r="B36">
        <f>+'Aggregate Screens'!A31</f>
        <v>80</v>
      </c>
      <c r="C36" t="str">
        <f>+'Aggregate Screens'!B31</f>
        <v>ODESSA MEMORIAL HEALTHCARE CENTER</v>
      </c>
      <c r="D36" s="10">
        <f>ROUND(+'Aggregate Screens'!AR31,0)</f>
        <v>25</v>
      </c>
      <c r="E36" s="10">
        <f>ROUND(+'Aggregate Screens'!AT31,0)</f>
        <v>25</v>
      </c>
      <c r="F36" s="12">
        <f t="shared" si="0"/>
        <v>2.7000000000000001E-3</v>
      </c>
      <c r="G36" s="10">
        <f>ROUND(+'Aggregate Screens'!AR136,0)</f>
        <v>22</v>
      </c>
      <c r="H36" s="10">
        <f>ROUND(+'Aggregate Screens'!AT136,0)</f>
        <v>25</v>
      </c>
      <c r="I36" s="12">
        <f t="shared" si="1"/>
        <v>2.3999999999999998E-3</v>
      </c>
      <c r="K36" s="12">
        <f t="shared" si="2"/>
        <v>-0.11111111111111127</v>
      </c>
    </row>
    <row r="37" spans="2:11" x14ac:dyDescent="0.2">
      <c r="B37">
        <f>+'Aggregate Screens'!A32</f>
        <v>81</v>
      </c>
      <c r="C37" t="str">
        <f>+'Aggregate Screens'!B32</f>
        <v>MULTICARE GOOD SAMARITAN</v>
      </c>
      <c r="D37" s="10">
        <f>ROUND(+'Aggregate Screens'!AR32,0)</f>
        <v>70538</v>
      </c>
      <c r="E37" s="10">
        <f>ROUND(+'Aggregate Screens'!AT32,0)</f>
        <v>286</v>
      </c>
      <c r="F37" s="12">
        <f t="shared" si="0"/>
        <v>0.67569999999999997</v>
      </c>
      <c r="G37" s="10">
        <f>ROUND(+'Aggregate Screens'!AR137,0)</f>
        <v>72508</v>
      </c>
      <c r="H37" s="10">
        <f>ROUND(+'Aggregate Screens'!AT137,0)</f>
        <v>286</v>
      </c>
      <c r="I37" s="12">
        <f t="shared" si="1"/>
        <v>0.6946</v>
      </c>
      <c r="K37" s="12">
        <f t="shared" si="2"/>
        <v>2.7970993044250436E-2</v>
      </c>
    </row>
    <row r="38" spans="2:11" x14ac:dyDescent="0.2">
      <c r="B38">
        <f>+'Aggregate Screens'!A33</f>
        <v>82</v>
      </c>
      <c r="C38" t="str">
        <f>+'Aggregate Screens'!B33</f>
        <v>GARFIELD COUNTY MEMORIAL HOSPITAL</v>
      </c>
      <c r="D38" s="10">
        <f>ROUND(+'Aggregate Screens'!AR33,0)</f>
        <v>75</v>
      </c>
      <c r="E38" s="10">
        <f>ROUND(+'Aggregate Screens'!AT33,0)</f>
        <v>45</v>
      </c>
      <c r="F38" s="12">
        <f t="shared" si="0"/>
        <v>4.5999999999999999E-3</v>
      </c>
      <c r="G38" s="10">
        <f>ROUND(+'Aggregate Screens'!AR138,0)</f>
        <v>95</v>
      </c>
      <c r="H38" s="10">
        <f>ROUND(+'Aggregate Screens'!AT138,0)</f>
        <v>45</v>
      </c>
      <c r="I38" s="12">
        <f t="shared" si="1"/>
        <v>5.7999999999999996E-3</v>
      </c>
      <c r="K38" s="12">
        <f t="shared" si="2"/>
        <v>0.26086956521739113</v>
      </c>
    </row>
    <row r="39" spans="2:11" x14ac:dyDescent="0.2">
      <c r="B39">
        <f>+'Aggregate Screens'!A34</f>
        <v>84</v>
      </c>
      <c r="C39" t="str">
        <f>+'Aggregate Screens'!B34</f>
        <v>PROVIDENCE REGIONAL MEDICAL CENTER EVERETT</v>
      </c>
      <c r="D39" s="10">
        <f>ROUND(+'Aggregate Screens'!AR34,0)</f>
        <v>117185</v>
      </c>
      <c r="E39" s="10">
        <f>ROUND(+'Aggregate Screens'!AT34,0)</f>
        <v>478</v>
      </c>
      <c r="F39" s="12">
        <f t="shared" si="0"/>
        <v>0.67169999999999996</v>
      </c>
      <c r="G39" s="10">
        <f>ROUND(+'Aggregate Screens'!AR139,0)</f>
        <v>118993</v>
      </c>
      <c r="H39" s="10">
        <f>ROUND(+'Aggregate Screens'!AT139,0)</f>
        <v>491</v>
      </c>
      <c r="I39" s="12">
        <f t="shared" si="1"/>
        <v>0.66400000000000003</v>
      </c>
      <c r="K39" s="12">
        <f t="shared" si="2"/>
        <v>-1.1463450945362386E-2</v>
      </c>
    </row>
    <row r="40" spans="2:11" x14ac:dyDescent="0.2">
      <c r="B40">
        <f>+'Aggregate Screens'!A35</f>
        <v>85</v>
      </c>
      <c r="C40" t="str">
        <f>+'Aggregate Screens'!B35</f>
        <v>JEFFERSON HEALTHCARE</v>
      </c>
      <c r="D40" s="10">
        <f>ROUND(+'Aggregate Screens'!AR35,0)</f>
        <v>3524</v>
      </c>
      <c r="E40" s="10">
        <f>ROUND(+'Aggregate Screens'!AT35,0)</f>
        <v>25</v>
      </c>
      <c r="F40" s="12">
        <f t="shared" si="0"/>
        <v>0.38619999999999999</v>
      </c>
      <c r="G40" s="10">
        <f>ROUND(+'Aggregate Screens'!AR140,0)</f>
        <v>3967</v>
      </c>
      <c r="H40" s="10">
        <f>ROUND(+'Aggregate Screens'!AT140,0)</f>
        <v>25</v>
      </c>
      <c r="I40" s="12">
        <f t="shared" si="1"/>
        <v>0.43469999999999998</v>
      </c>
      <c r="K40" s="12">
        <f t="shared" si="2"/>
        <v>0.12558259968928009</v>
      </c>
    </row>
    <row r="41" spans="2:11" x14ac:dyDescent="0.2">
      <c r="B41">
        <f>+'Aggregate Screens'!A36</f>
        <v>96</v>
      </c>
      <c r="C41" t="str">
        <f>+'Aggregate Screens'!B36</f>
        <v>SKYLINE HOSPITAL</v>
      </c>
      <c r="D41" s="10">
        <f>ROUND(+'Aggregate Screens'!AR36,0)</f>
        <v>861</v>
      </c>
      <c r="E41" s="10">
        <f>ROUND(+'Aggregate Screens'!AT36,0)</f>
        <v>32</v>
      </c>
      <c r="F41" s="12">
        <f t="shared" si="0"/>
        <v>7.3700000000000002E-2</v>
      </c>
      <c r="G41" s="10">
        <f>ROUND(+'Aggregate Screens'!AR141,0)</f>
        <v>872</v>
      </c>
      <c r="H41" s="10">
        <f>ROUND(+'Aggregate Screens'!AT141,0)</f>
        <v>32</v>
      </c>
      <c r="I41" s="12">
        <f t="shared" si="1"/>
        <v>7.4700000000000003E-2</v>
      </c>
      <c r="K41" s="12">
        <f t="shared" si="2"/>
        <v>1.3568521031207537E-2</v>
      </c>
    </row>
    <row r="42" spans="2:11" x14ac:dyDescent="0.2">
      <c r="B42">
        <f>+'Aggregate Screens'!A37</f>
        <v>102</v>
      </c>
      <c r="C42" t="str">
        <f>+'Aggregate Screens'!B37</f>
        <v>YAKIMA REGIONAL MEDICAL AND CARDIAC CENTER</v>
      </c>
      <c r="D42" s="10">
        <f>ROUND(+'Aggregate Screens'!AR37,0)</f>
        <v>26561</v>
      </c>
      <c r="E42" s="10">
        <f>ROUND(+'Aggregate Screens'!AT37,0)</f>
        <v>214</v>
      </c>
      <c r="F42" s="12">
        <f t="shared" si="0"/>
        <v>0.34</v>
      </c>
      <c r="G42" s="10">
        <f>ROUND(+'Aggregate Screens'!AR142,0)</f>
        <v>23086</v>
      </c>
      <c r="H42" s="10">
        <f>ROUND(+'Aggregate Screens'!AT142,0)</f>
        <v>214</v>
      </c>
      <c r="I42" s="12">
        <f t="shared" si="1"/>
        <v>0.29559999999999997</v>
      </c>
      <c r="K42" s="12">
        <f t="shared" si="2"/>
        <v>-0.13058823529411778</v>
      </c>
    </row>
    <row r="43" spans="2:11" x14ac:dyDescent="0.2">
      <c r="B43">
        <f>+'Aggregate Screens'!A38</f>
        <v>104</v>
      </c>
      <c r="C43" t="str">
        <f>+'Aggregate Screens'!B38</f>
        <v>VALLEY GENERAL HOSPITAL</v>
      </c>
      <c r="D43" s="10">
        <f>ROUND(+'Aggregate Screens'!AR38,0)</f>
        <v>0</v>
      </c>
      <c r="E43" s="10">
        <f>ROUND(+'Aggregate Screens'!AT38,0)</f>
        <v>0</v>
      </c>
      <c r="F43" s="12" t="str">
        <f t="shared" si="0"/>
        <v/>
      </c>
      <c r="G43" s="10">
        <f>ROUND(+'Aggregate Screens'!AR143,0)</f>
        <v>0</v>
      </c>
      <c r="H43" s="10">
        <f>ROUND(+'Aggregate Screens'!AT143,0)</f>
        <v>0</v>
      </c>
      <c r="I43" s="12" t="str">
        <f t="shared" si="1"/>
        <v/>
      </c>
      <c r="K43" s="12" t="str">
        <f t="shared" si="2"/>
        <v/>
      </c>
    </row>
    <row r="44" spans="2:11" x14ac:dyDescent="0.2">
      <c r="B44">
        <f>+'Aggregate Screens'!A39</f>
        <v>106</v>
      </c>
      <c r="C44" t="str">
        <f>+'Aggregate Screens'!B39</f>
        <v>CASCADE VALLEY HOSPITAL</v>
      </c>
      <c r="D44" s="10">
        <f>ROUND(+'Aggregate Screens'!AR39,0)</f>
        <v>5011</v>
      </c>
      <c r="E44" s="10">
        <f>ROUND(+'Aggregate Screens'!AT39,0)</f>
        <v>48</v>
      </c>
      <c r="F44" s="12">
        <f t="shared" si="0"/>
        <v>0.28599999999999998</v>
      </c>
      <c r="G44" s="10">
        <f>ROUND(+'Aggregate Screens'!AR144,0)</f>
        <v>4855</v>
      </c>
      <c r="H44" s="10">
        <f>ROUND(+'Aggregate Screens'!AT144,0)</f>
        <v>48</v>
      </c>
      <c r="I44" s="12">
        <f t="shared" si="1"/>
        <v>0.27710000000000001</v>
      </c>
      <c r="K44" s="12">
        <f t="shared" si="2"/>
        <v>-3.1118881118880948E-2</v>
      </c>
    </row>
    <row r="45" spans="2:11" x14ac:dyDescent="0.2">
      <c r="B45">
        <f>+'Aggregate Screens'!A40</f>
        <v>107</v>
      </c>
      <c r="C45" t="str">
        <f>+'Aggregate Screens'!B40</f>
        <v>NORTH VALLEY HOSPITAL</v>
      </c>
      <c r="D45" s="10">
        <f>ROUND(+'Aggregate Screens'!AR40,0)</f>
        <v>1163</v>
      </c>
      <c r="E45" s="10">
        <f>ROUND(+'Aggregate Screens'!AT40,0)</f>
        <v>27</v>
      </c>
      <c r="F45" s="12">
        <f t="shared" si="0"/>
        <v>0.11799999999999999</v>
      </c>
      <c r="G45" s="10">
        <f>ROUND(+'Aggregate Screens'!AR145,0)</f>
        <v>1238</v>
      </c>
      <c r="H45" s="10">
        <f>ROUND(+'Aggregate Screens'!AT145,0)</f>
        <v>25</v>
      </c>
      <c r="I45" s="12">
        <f t="shared" si="1"/>
        <v>0.13569999999999999</v>
      </c>
      <c r="K45" s="12">
        <f t="shared" si="2"/>
        <v>0.14999999999999991</v>
      </c>
    </row>
    <row r="46" spans="2:11" x14ac:dyDescent="0.2">
      <c r="B46">
        <f>+'Aggregate Screens'!A41</f>
        <v>108</v>
      </c>
      <c r="C46" t="str">
        <f>+'Aggregate Screens'!B41</f>
        <v>TRI-STATE MEMORIAL HOSPITAL</v>
      </c>
      <c r="D46" s="10">
        <f>ROUND(+'Aggregate Screens'!AR41,0)</f>
        <v>4531</v>
      </c>
      <c r="E46" s="10">
        <f>ROUND(+'Aggregate Screens'!AT41,0)</f>
        <v>61</v>
      </c>
      <c r="F46" s="12">
        <f t="shared" si="0"/>
        <v>0.20349999999999999</v>
      </c>
      <c r="G46" s="10">
        <f>ROUND(+'Aggregate Screens'!AR146,0)</f>
        <v>4093</v>
      </c>
      <c r="H46" s="10">
        <f>ROUND(+'Aggregate Screens'!AT146,0)</f>
        <v>61</v>
      </c>
      <c r="I46" s="12">
        <f t="shared" si="1"/>
        <v>0.18379999999999999</v>
      </c>
      <c r="K46" s="12">
        <f t="shared" si="2"/>
        <v>-9.6805896805896796E-2</v>
      </c>
    </row>
    <row r="47" spans="2:11" x14ac:dyDescent="0.2">
      <c r="B47">
        <f>+'Aggregate Screens'!A42</f>
        <v>111</v>
      </c>
      <c r="C47" t="str">
        <f>+'Aggregate Screens'!B42</f>
        <v>EAST ADAMS RURAL HEALTHCARE</v>
      </c>
      <c r="D47" s="10">
        <f>ROUND(+'Aggregate Screens'!AR42,0)</f>
        <v>107</v>
      </c>
      <c r="E47" s="10">
        <f>ROUND(+'Aggregate Screens'!AT42,0)</f>
        <v>20</v>
      </c>
      <c r="F47" s="12">
        <f t="shared" si="0"/>
        <v>1.47E-2</v>
      </c>
      <c r="G47" s="10">
        <f>ROUND(+'Aggregate Screens'!AR147,0)</f>
        <v>82</v>
      </c>
      <c r="H47" s="10">
        <f>ROUND(+'Aggregate Screens'!AT147,0)</f>
        <v>20</v>
      </c>
      <c r="I47" s="12">
        <f t="shared" si="1"/>
        <v>1.12E-2</v>
      </c>
      <c r="K47" s="12">
        <f t="shared" si="2"/>
        <v>-0.23809523809523803</v>
      </c>
    </row>
    <row r="48" spans="2:11" x14ac:dyDescent="0.2">
      <c r="B48">
        <f>+'Aggregate Screens'!A43</f>
        <v>125</v>
      </c>
      <c r="C48" t="str">
        <f>+'Aggregate Screens'!B43</f>
        <v>OTHELLO COMMUNITY HOSPITAL</v>
      </c>
      <c r="D48" s="10">
        <f>ROUND(+'Aggregate Screens'!AR43,0)</f>
        <v>0</v>
      </c>
      <c r="E48" s="10">
        <f>ROUND(+'Aggregate Screens'!AT43,0)</f>
        <v>0</v>
      </c>
      <c r="F48" s="12" t="str">
        <f t="shared" si="0"/>
        <v/>
      </c>
      <c r="G48" s="10">
        <f>ROUND(+'Aggregate Screens'!AR148,0)</f>
        <v>0</v>
      </c>
      <c r="H48" s="10">
        <f>ROUND(+'Aggregate Screens'!AT148,0)</f>
        <v>0</v>
      </c>
      <c r="I48" s="12" t="str">
        <f t="shared" si="1"/>
        <v/>
      </c>
      <c r="K48" s="12" t="str">
        <f t="shared" si="2"/>
        <v/>
      </c>
    </row>
    <row r="49" spans="2:11" x14ac:dyDescent="0.2">
      <c r="B49">
        <f>+'Aggregate Screens'!A44</f>
        <v>126</v>
      </c>
      <c r="C49" t="str">
        <f>+'Aggregate Screens'!B44</f>
        <v>HIGHLINE MEDICAL CENTER</v>
      </c>
      <c r="D49" s="10">
        <f>ROUND(+'Aggregate Screens'!AR44,0)</f>
        <v>37810</v>
      </c>
      <c r="E49" s="10">
        <f>ROUND(+'Aggregate Screens'!AT44,0)</f>
        <v>269</v>
      </c>
      <c r="F49" s="12">
        <f t="shared" si="0"/>
        <v>0.3851</v>
      </c>
      <c r="G49" s="10">
        <f>ROUND(+'Aggregate Screens'!AR149,0)</f>
        <v>20494</v>
      </c>
      <c r="H49" s="10">
        <f>ROUND(+'Aggregate Screens'!AT149,0)</f>
        <v>269</v>
      </c>
      <c r="I49" s="12">
        <f t="shared" si="1"/>
        <v>0.2087</v>
      </c>
      <c r="K49" s="12">
        <f t="shared" si="2"/>
        <v>-0.45806284082056614</v>
      </c>
    </row>
    <row r="50" spans="2:11" x14ac:dyDescent="0.2">
      <c r="B50">
        <f>+'Aggregate Screens'!A45</f>
        <v>128</v>
      </c>
      <c r="C50" t="str">
        <f>+'Aggregate Screens'!B45</f>
        <v>UNIVERSITY OF WASHINGTON MEDICAL CENTER</v>
      </c>
      <c r="D50" s="10">
        <f>ROUND(+'Aggregate Screens'!AR45,0)</f>
        <v>120745</v>
      </c>
      <c r="E50" s="10">
        <f>ROUND(+'Aggregate Screens'!AT45,0)</f>
        <v>450</v>
      </c>
      <c r="F50" s="12">
        <f t="shared" si="0"/>
        <v>0.73509999999999998</v>
      </c>
      <c r="G50" s="10">
        <f>ROUND(+'Aggregate Screens'!AR150,0)</f>
        <v>122867</v>
      </c>
      <c r="H50" s="10">
        <f>ROUND(+'Aggregate Screens'!AT150,0)</f>
        <v>450</v>
      </c>
      <c r="I50" s="12">
        <f t="shared" si="1"/>
        <v>0.748</v>
      </c>
      <c r="K50" s="12">
        <f t="shared" si="2"/>
        <v>1.7548632839069489E-2</v>
      </c>
    </row>
    <row r="51" spans="2:11" x14ac:dyDescent="0.2">
      <c r="B51">
        <f>+'Aggregate Screens'!A46</f>
        <v>129</v>
      </c>
      <c r="C51" t="str">
        <f>+'Aggregate Screens'!B46</f>
        <v>QUINCY VALLEY MEDICAL CENTER</v>
      </c>
      <c r="D51" s="10">
        <f>ROUND(+'Aggregate Screens'!AR46,0)</f>
        <v>254</v>
      </c>
      <c r="E51" s="10">
        <f>ROUND(+'Aggregate Screens'!AT46,0)</f>
        <v>25</v>
      </c>
      <c r="F51" s="12">
        <f t="shared" si="0"/>
        <v>2.7799999999999998E-2</v>
      </c>
      <c r="G51" s="10">
        <f>ROUND(+'Aggregate Screens'!AR151,0)</f>
        <v>0</v>
      </c>
      <c r="H51" s="10">
        <f>ROUND(+'Aggregate Screens'!AT151,0)</f>
        <v>0</v>
      </c>
      <c r="I51" s="12" t="str">
        <f t="shared" si="1"/>
        <v/>
      </c>
      <c r="K51" s="12" t="str">
        <f t="shared" si="2"/>
        <v/>
      </c>
    </row>
    <row r="52" spans="2:11" x14ac:dyDescent="0.2">
      <c r="B52">
        <f>+'Aggregate Screens'!A47</f>
        <v>130</v>
      </c>
      <c r="C52" t="str">
        <f>+'Aggregate Screens'!B47</f>
        <v>UW MEDICINE/NORTHWEST HOSPITAL</v>
      </c>
      <c r="D52" s="10">
        <f>ROUND(+'Aggregate Screens'!AR47,0)</f>
        <v>43350</v>
      </c>
      <c r="E52" s="10">
        <f>ROUND(+'Aggregate Screens'!AT47,0)</f>
        <v>281</v>
      </c>
      <c r="F52" s="12">
        <f t="shared" si="0"/>
        <v>0.42270000000000002</v>
      </c>
      <c r="G52" s="10">
        <f>ROUND(+'Aggregate Screens'!AR152,0)</f>
        <v>44333</v>
      </c>
      <c r="H52" s="10">
        <f>ROUND(+'Aggregate Screens'!AT152,0)</f>
        <v>281</v>
      </c>
      <c r="I52" s="12">
        <f t="shared" si="1"/>
        <v>0.43219999999999997</v>
      </c>
      <c r="K52" s="12">
        <f t="shared" si="2"/>
        <v>2.2474568251715121E-2</v>
      </c>
    </row>
    <row r="53" spans="2:11" x14ac:dyDescent="0.2">
      <c r="B53">
        <f>+'Aggregate Screens'!A48</f>
        <v>131</v>
      </c>
      <c r="C53" t="str">
        <f>+'Aggregate Screens'!B48</f>
        <v>OVERLAKE HOSPITAL MEDICAL CENTER</v>
      </c>
      <c r="D53" s="10">
        <f>ROUND(+'Aggregate Screens'!AR48,0)</f>
        <v>68297</v>
      </c>
      <c r="E53" s="10">
        <f>ROUND(+'Aggregate Screens'!AT48,0)</f>
        <v>337</v>
      </c>
      <c r="F53" s="12">
        <f t="shared" si="0"/>
        <v>0.55520000000000003</v>
      </c>
      <c r="G53" s="10">
        <f>ROUND(+'Aggregate Screens'!AR153,0)</f>
        <v>62615</v>
      </c>
      <c r="H53" s="10">
        <f>ROUND(+'Aggregate Screens'!AT153,0)</f>
        <v>337</v>
      </c>
      <c r="I53" s="12">
        <f t="shared" si="1"/>
        <v>0.50900000000000001</v>
      </c>
      <c r="K53" s="12">
        <f t="shared" si="2"/>
        <v>-8.32132564841499E-2</v>
      </c>
    </row>
    <row r="54" spans="2:11" x14ac:dyDescent="0.2">
      <c r="B54">
        <f>+'Aggregate Screens'!A49</f>
        <v>132</v>
      </c>
      <c r="C54" t="str">
        <f>+'Aggregate Screens'!B49</f>
        <v>ST CLARE HOSPITAL</v>
      </c>
      <c r="D54" s="10">
        <f>ROUND(+'Aggregate Screens'!AR49,0)</f>
        <v>28662</v>
      </c>
      <c r="E54" s="10">
        <f>ROUND(+'Aggregate Screens'!AT49,0)</f>
        <v>106</v>
      </c>
      <c r="F54" s="12">
        <f t="shared" si="0"/>
        <v>0.74080000000000001</v>
      </c>
      <c r="G54" s="10">
        <f>ROUND(+'Aggregate Screens'!AR154,0)</f>
        <v>28734</v>
      </c>
      <c r="H54" s="10">
        <f>ROUND(+'Aggregate Screens'!AT154,0)</f>
        <v>106</v>
      </c>
      <c r="I54" s="12">
        <f t="shared" si="1"/>
        <v>0.74270000000000003</v>
      </c>
      <c r="K54" s="12">
        <f t="shared" si="2"/>
        <v>2.564794816414695E-3</v>
      </c>
    </row>
    <row r="55" spans="2:11" x14ac:dyDescent="0.2">
      <c r="B55">
        <f>+'Aggregate Screens'!A50</f>
        <v>134</v>
      </c>
      <c r="C55" t="str">
        <f>+'Aggregate Screens'!B50</f>
        <v>ISLAND HOSPITAL</v>
      </c>
      <c r="D55" s="10">
        <f>ROUND(+'Aggregate Screens'!AR50,0)</f>
        <v>10036</v>
      </c>
      <c r="E55" s="10">
        <f>ROUND(+'Aggregate Screens'!AT50,0)</f>
        <v>43</v>
      </c>
      <c r="F55" s="12">
        <f t="shared" si="0"/>
        <v>0.63939999999999997</v>
      </c>
      <c r="G55" s="10">
        <f>ROUND(+'Aggregate Screens'!AR155,0)</f>
        <v>10451</v>
      </c>
      <c r="H55" s="10">
        <f>ROUND(+'Aggregate Screens'!AT155,0)</f>
        <v>43</v>
      </c>
      <c r="I55" s="12">
        <f t="shared" si="1"/>
        <v>0.66590000000000005</v>
      </c>
      <c r="K55" s="12">
        <f t="shared" si="2"/>
        <v>4.1445104785736708E-2</v>
      </c>
    </row>
    <row r="56" spans="2:11" x14ac:dyDescent="0.2">
      <c r="B56">
        <f>+'Aggregate Screens'!A51</f>
        <v>137</v>
      </c>
      <c r="C56" t="str">
        <f>+'Aggregate Screens'!B51</f>
        <v>LINCOLN HOSPITAL</v>
      </c>
      <c r="D56" s="10">
        <f>ROUND(+'Aggregate Screens'!AR51,0)</f>
        <v>1265</v>
      </c>
      <c r="E56" s="10">
        <f>ROUND(+'Aggregate Screens'!AT51,0)</f>
        <v>60</v>
      </c>
      <c r="F56" s="12">
        <f t="shared" si="0"/>
        <v>5.7799999999999997E-2</v>
      </c>
      <c r="G56" s="10">
        <f>ROUND(+'Aggregate Screens'!AR156,0)</f>
        <v>1362</v>
      </c>
      <c r="H56" s="10">
        <f>ROUND(+'Aggregate Screens'!AT156,0)</f>
        <v>60</v>
      </c>
      <c r="I56" s="12">
        <f t="shared" si="1"/>
        <v>6.2199999999999998E-2</v>
      </c>
      <c r="K56" s="12">
        <f t="shared" si="2"/>
        <v>7.6124567474048499E-2</v>
      </c>
    </row>
    <row r="57" spans="2:11" x14ac:dyDescent="0.2">
      <c r="B57">
        <f>+'Aggregate Screens'!A52</f>
        <v>138</v>
      </c>
      <c r="C57" t="str">
        <f>+'Aggregate Screens'!B52</f>
        <v>SWEDISH EDMONDS</v>
      </c>
      <c r="D57" s="10">
        <f>ROUND(+'Aggregate Screens'!AR52,0)</f>
        <v>35063</v>
      </c>
      <c r="E57" s="10">
        <f>ROUND(+'Aggregate Screens'!AT52,0)</f>
        <v>217</v>
      </c>
      <c r="F57" s="12">
        <f t="shared" si="0"/>
        <v>0.44269999999999998</v>
      </c>
      <c r="G57" s="10">
        <f>ROUND(+'Aggregate Screens'!AR157,0)</f>
        <v>36591</v>
      </c>
      <c r="H57" s="10">
        <f>ROUND(+'Aggregate Screens'!AT157,0)</f>
        <v>217</v>
      </c>
      <c r="I57" s="12">
        <f t="shared" si="1"/>
        <v>0.46200000000000002</v>
      </c>
      <c r="K57" s="12">
        <f t="shared" si="2"/>
        <v>4.3596114750395376E-2</v>
      </c>
    </row>
    <row r="58" spans="2:11" x14ac:dyDescent="0.2">
      <c r="B58">
        <f>+'Aggregate Screens'!A53</f>
        <v>139</v>
      </c>
      <c r="C58" t="str">
        <f>+'Aggregate Screens'!B53</f>
        <v>PROVIDENCE HOLY FAMILY HOSPITAL</v>
      </c>
      <c r="D58" s="10">
        <f>ROUND(+'Aggregate Screens'!AR53,0)</f>
        <v>35520</v>
      </c>
      <c r="E58" s="10">
        <f>ROUND(+'Aggregate Screens'!AT53,0)</f>
        <v>272</v>
      </c>
      <c r="F58" s="12">
        <f t="shared" si="0"/>
        <v>0.35780000000000001</v>
      </c>
      <c r="G58" s="10">
        <f>ROUND(+'Aggregate Screens'!AR158,0)</f>
        <v>34887</v>
      </c>
      <c r="H58" s="10">
        <f>ROUND(+'Aggregate Screens'!AT158,0)</f>
        <v>272</v>
      </c>
      <c r="I58" s="12">
        <f t="shared" si="1"/>
        <v>0.35139999999999999</v>
      </c>
      <c r="K58" s="12">
        <f t="shared" si="2"/>
        <v>-1.7887087758524323E-2</v>
      </c>
    </row>
    <row r="59" spans="2:11" x14ac:dyDescent="0.2">
      <c r="B59">
        <f>+'Aggregate Screens'!A54</f>
        <v>140</v>
      </c>
      <c r="C59" t="str">
        <f>+'Aggregate Screens'!B54</f>
        <v>KITTITAS VALLEY HEALTHCARE</v>
      </c>
      <c r="D59" s="10">
        <f>ROUND(+'Aggregate Screens'!AR54,0)</f>
        <v>3808</v>
      </c>
      <c r="E59" s="10">
        <f>ROUND(+'Aggregate Screens'!AT54,0)</f>
        <v>50</v>
      </c>
      <c r="F59" s="12">
        <f t="shared" si="0"/>
        <v>0.2087</v>
      </c>
      <c r="G59" s="10">
        <f>ROUND(+'Aggregate Screens'!AR159,0)</f>
        <v>4009</v>
      </c>
      <c r="H59" s="10">
        <f>ROUND(+'Aggregate Screens'!AT159,0)</f>
        <v>50</v>
      </c>
      <c r="I59" s="12">
        <f t="shared" si="1"/>
        <v>0.21970000000000001</v>
      </c>
      <c r="K59" s="12">
        <f t="shared" si="2"/>
        <v>5.2707235265931907E-2</v>
      </c>
    </row>
    <row r="60" spans="2:11" x14ac:dyDescent="0.2">
      <c r="B60">
        <f>+'Aggregate Screens'!A55</f>
        <v>141</v>
      </c>
      <c r="C60" t="str">
        <f>+'Aggregate Screens'!B55</f>
        <v>DAYTON GENERAL HOSPITAL</v>
      </c>
      <c r="D60" s="10">
        <f>ROUND(+'Aggregate Screens'!AR55,0)</f>
        <v>126</v>
      </c>
      <c r="E60" s="10">
        <f>ROUND(+'Aggregate Screens'!AT55,0)</f>
        <v>62</v>
      </c>
      <c r="F60" s="12">
        <f t="shared" si="0"/>
        <v>5.5999999999999999E-3</v>
      </c>
      <c r="G60" s="10">
        <f>ROUND(+'Aggregate Screens'!AR160,0)</f>
        <v>0</v>
      </c>
      <c r="H60" s="10">
        <f>ROUND(+'Aggregate Screens'!AT160,0)</f>
        <v>0</v>
      </c>
      <c r="I60" s="12" t="str">
        <f t="shared" si="1"/>
        <v/>
      </c>
      <c r="K60" s="12" t="str">
        <f t="shared" si="2"/>
        <v/>
      </c>
    </row>
    <row r="61" spans="2:11" x14ac:dyDescent="0.2">
      <c r="B61">
        <f>+'Aggregate Screens'!A56</f>
        <v>142</v>
      </c>
      <c r="C61" t="str">
        <f>+'Aggregate Screens'!B56</f>
        <v>HARRISON MEDICAL CENTER</v>
      </c>
      <c r="D61" s="10">
        <f>ROUND(+'Aggregate Screens'!AR56,0)</f>
        <v>57077</v>
      </c>
      <c r="E61" s="10">
        <f>ROUND(+'Aggregate Screens'!AT56,0)</f>
        <v>297</v>
      </c>
      <c r="F61" s="12">
        <f t="shared" si="0"/>
        <v>0.52649999999999997</v>
      </c>
      <c r="G61" s="10">
        <f>ROUND(+'Aggregate Screens'!AR161,0)</f>
        <v>55645</v>
      </c>
      <c r="H61" s="10">
        <f>ROUND(+'Aggregate Screens'!AT161,0)</f>
        <v>297</v>
      </c>
      <c r="I61" s="12">
        <f t="shared" si="1"/>
        <v>0.51329999999999998</v>
      </c>
      <c r="K61" s="12">
        <f t="shared" si="2"/>
        <v>-2.5071225071225056E-2</v>
      </c>
    </row>
    <row r="62" spans="2:11" x14ac:dyDescent="0.2">
      <c r="B62">
        <f>+'Aggregate Screens'!A57</f>
        <v>145</v>
      </c>
      <c r="C62" t="str">
        <f>+'Aggregate Screens'!B57</f>
        <v>PEACEHEALTH ST JOSEPH HOSPITAL</v>
      </c>
      <c r="D62" s="10">
        <f>ROUND(+'Aggregate Screens'!AR57,0)</f>
        <v>58790</v>
      </c>
      <c r="E62" s="10">
        <f>ROUND(+'Aggregate Screens'!AT57,0)</f>
        <v>253</v>
      </c>
      <c r="F62" s="12">
        <f t="shared" si="0"/>
        <v>0.63660000000000005</v>
      </c>
      <c r="G62" s="10">
        <f>ROUND(+'Aggregate Screens'!AR162,0)</f>
        <v>59353</v>
      </c>
      <c r="H62" s="10">
        <f>ROUND(+'Aggregate Screens'!AT162,0)</f>
        <v>253</v>
      </c>
      <c r="I62" s="12">
        <f t="shared" si="1"/>
        <v>0.64270000000000005</v>
      </c>
      <c r="K62" s="12">
        <f t="shared" si="2"/>
        <v>9.5821551994972332E-3</v>
      </c>
    </row>
    <row r="63" spans="2:11" x14ac:dyDescent="0.2">
      <c r="B63">
        <f>+'Aggregate Screens'!A58</f>
        <v>147</v>
      </c>
      <c r="C63" t="str">
        <f>+'Aggregate Screens'!B58</f>
        <v>MID VALLEY HOSPITAL</v>
      </c>
      <c r="D63" s="10">
        <f>ROUND(+'Aggregate Screens'!AR58,0)</f>
        <v>2701</v>
      </c>
      <c r="E63" s="10">
        <f>ROUND(+'Aggregate Screens'!AT58,0)</f>
        <v>44</v>
      </c>
      <c r="F63" s="12">
        <f t="shared" si="0"/>
        <v>0.16819999999999999</v>
      </c>
      <c r="G63" s="10">
        <f>ROUND(+'Aggregate Screens'!AR163,0)</f>
        <v>2838</v>
      </c>
      <c r="H63" s="10">
        <f>ROUND(+'Aggregate Screens'!AT163,0)</f>
        <v>44</v>
      </c>
      <c r="I63" s="12">
        <f t="shared" si="1"/>
        <v>0.1767</v>
      </c>
      <c r="K63" s="12">
        <f t="shared" si="2"/>
        <v>5.0535077288941688E-2</v>
      </c>
    </row>
    <row r="64" spans="2:11" x14ac:dyDescent="0.2">
      <c r="B64">
        <f>+'Aggregate Screens'!A59</f>
        <v>148</v>
      </c>
      <c r="C64" t="str">
        <f>+'Aggregate Screens'!B59</f>
        <v>KINDRED HOSPITAL SEATTLE - NORTHGATE</v>
      </c>
      <c r="D64" s="10">
        <f>ROUND(+'Aggregate Screens'!AR59,0)</f>
        <v>16210</v>
      </c>
      <c r="E64" s="10">
        <f>ROUND(+'Aggregate Screens'!AT59,0)</f>
        <v>80</v>
      </c>
      <c r="F64" s="12">
        <f t="shared" si="0"/>
        <v>0.55510000000000004</v>
      </c>
      <c r="G64" s="10">
        <f>ROUND(+'Aggregate Screens'!AR164,0)</f>
        <v>19218</v>
      </c>
      <c r="H64" s="10">
        <f>ROUND(+'Aggregate Screens'!AT164,0)</f>
        <v>80</v>
      </c>
      <c r="I64" s="12">
        <f t="shared" si="1"/>
        <v>0.65820000000000001</v>
      </c>
      <c r="K64" s="12">
        <f t="shared" si="2"/>
        <v>0.18573230048639888</v>
      </c>
    </row>
    <row r="65" spans="2:11" x14ac:dyDescent="0.2">
      <c r="B65">
        <f>+'Aggregate Screens'!A60</f>
        <v>150</v>
      </c>
      <c r="C65" t="str">
        <f>+'Aggregate Screens'!B60</f>
        <v>COULEE MEDICAL CENTER</v>
      </c>
      <c r="D65" s="10">
        <f>ROUND(+'Aggregate Screens'!AR60,0)</f>
        <v>1243</v>
      </c>
      <c r="E65" s="10">
        <f>ROUND(+'Aggregate Screens'!AT60,0)</f>
        <v>25</v>
      </c>
      <c r="F65" s="12">
        <f t="shared" si="0"/>
        <v>0.13619999999999999</v>
      </c>
      <c r="G65" s="10">
        <f>ROUND(+'Aggregate Screens'!AR165,0)</f>
        <v>1154</v>
      </c>
      <c r="H65" s="10">
        <f>ROUND(+'Aggregate Screens'!AT165,0)</f>
        <v>25</v>
      </c>
      <c r="I65" s="12">
        <f t="shared" si="1"/>
        <v>0.1265</v>
      </c>
      <c r="K65" s="12">
        <f t="shared" si="2"/>
        <v>-7.12187958883993E-2</v>
      </c>
    </row>
    <row r="66" spans="2:11" x14ac:dyDescent="0.2">
      <c r="B66">
        <f>+'Aggregate Screens'!A61</f>
        <v>152</v>
      </c>
      <c r="C66" t="str">
        <f>+'Aggregate Screens'!B61</f>
        <v>MASON GENERAL HOSPITAL</v>
      </c>
      <c r="D66" s="10">
        <f>ROUND(+'Aggregate Screens'!AR61,0)</f>
        <v>5429</v>
      </c>
      <c r="E66" s="10">
        <f>ROUND(+'Aggregate Screens'!AT61,0)</f>
        <v>68</v>
      </c>
      <c r="F66" s="12">
        <f t="shared" si="0"/>
        <v>0.21870000000000001</v>
      </c>
      <c r="G66" s="10">
        <f>ROUND(+'Aggregate Screens'!AR166,0)</f>
        <v>5130</v>
      </c>
      <c r="H66" s="10">
        <f>ROUND(+'Aggregate Screens'!AT166,0)</f>
        <v>68</v>
      </c>
      <c r="I66" s="12">
        <f t="shared" si="1"/>
        <v>0.20669999999999999</v>
      </c>
      <c r="K66" s="12">
        <f t="shared" si="2"/>
        <v>-5.4869684499314175E-2</v>
      </c>
    </row>
    <row r="67" spans="2:11" x14ac:dyDescent="0.2">
      <c r="B67">
        <f>+'Aggregate Screens'!A62</f>
        <v>153</v>
      </c>
      <c r="C67" t="str">
        <f>+'Aggregate Screens'!B62</f>
        <v>WHITMAN HOSPITAL AND MEDICAL CENTER</v>
      </c>
      <c r="D67" s="10">
        <f>ROUND(+'Aggregate Screens'!AR62,0)</f>
        <v>2087</v>
      </c>
      <c r="E67" s="10">
        <f>ROUND(+'Aggregate Screens'!AT62,0)</f>
        <v>48</v>
      </c>
      <c r="F67" s="12">
        <f t="shared" si="0"/>
        <v>0.1191</v>
      </c>
      <c r="G67" s="10">
        <f>ROUND(+'Aggregate Screens'!AR167,0)</f>
        <v>2008</v>
      </c>
      <c r="H67" s="10">
        <f>ROUND(+'Aggregate Screens'!AT167,0)</f>
        <v>48</v>
      </c>
      <c r="I67" s="12">
        <f t="shared" si="1"/>
        <v>0.11459999999999999</v>
      </c>
      <c r="K67" s="12">
        <f t="shared" si="2"/>
        <v>-3.7783375314861534E-2</v>
      </c>
    </row>
    <row r="68" spans="2:11" x14ac:dyDescent="0.2">
      <c r="B68">
        <f>+'Aggregate Screens'!A63</f>
        <v>155</v>
      </c>
      <c r="C68" t="str">
        <f>+'Aggregate Screens'!B63</f>
        <v>UW MEDICINE/VALLEY MEDICAL CENTER</v>
      </c>
      <c r="D68" s="10">
        <f>ROUND(+'Aggregate Screens'!AR63,0)</f>
        <v>32104</v>
      </c>
      <c r="E68" s="10">
        <f>ROUND(+'Aggregate Screens'!AT63,0)</f>
        <v>303</v>
      </c>
      <c r="F68" s="12">
        <f t="shared" si="0"/>
        <v>0.2903</v>
      </c>
      <c r="G68" s="10">
        <f>ROUND(+'Aggregate Screens'!AR168,0)</f>
        <v>65769</v>
      </c>
      <c r="H68" s="10">
        <f>ROUND(+'Aggregate Screens'!AT168,0)</f>
        <v>303</v>
      </c>
      <c r="I68" s="12">
        <f t="shared" si="1"/>
        <v>0.59470000000000001</v>
      </c>
      <c r="K68" s="12">
        <f t="shared" si="2"/>
        <v>1.0485704443678951</v>
      </c>
    </row>
    <row r="69" spans="2:11" x14ac:dyDescent="0.2">
      <c r="B69">
        <f>+'Aggregate Screens'!A64</f>
        <v>156</v>
      </c>
      <c r="C69" t="str">
        <f>+'Aggregate Screens'!B64</f>
        <v>WHIDBEY GENERAL HOSPITAL</v>
      </c>
      <c r="D69" s="10">
        <f>ROUND(+'Aggregate Screens'!AR64,0)</f>
        <v>5430</v>
      </c>
      <c r="E69" s="10">
        <f>ROUND(+'Aggregate Screens'!AT64,0)</f>
        <v>25</v>
      </c>
      <c r="F69" s="12">
        <f t="shared" si="0"/>
        <v>0.59509999999999996</v>
      </c>
      <c r="G69" s="10">
        <f>ROUND(+'Aggregate Screens'!AR169,0)</f>
        <v>0</v>
      </c>
      <c r="H69" s="10">
        <f>ROUND(+'Aggregate Screens'!AT169,0)</f>
        <v>0</v>
      </c>
      <c r="I69" s="12" t="str">
        <f t="shared" si="1"/>
        <v/>
      </c>
      <c r="K69" s="12" t="str">
        <f t="shared" si="2"/>
        <v/>
      </c>
    </row>
    <row r="70" spans="2:11" x14ac:dyDescent="0.2">
      <c r="B70">
        <f>+'Aggregate Screens'!A65</f>
        <v>157</v>
      </c>
      <c r="C70" t="str">
        <f>+'Aggregate Screens'!B65</f>
        <v>ST LUKES REHABILIATION INSTITUTE</v>
      </c>
      <c r="D70" s="10">
        <f>ROUND(+'Aggregate Screens'!AR65,0)</f>
        <v>21720</v>
      </c>
      <c r="E70" s="10">
        <f>ROUND(+'Aggregate Screens'!AT65,0)</f>
        <v>102</v>
      </c>
      <c r="F70" s="12">
        <f t="shared" si="0"/>
        <v>0.58340000000000003</v>
      </c>
      <c r="G70" s="10">
        <f>ROUND(+'Aggregate Screens'!AR170,0)</f>
        <v>20674</v>
      </c>
      <c r="H70" s="10">
        <f>ROUND(+'Aggregate Screens'!AT170,0)</f>
        <v>102</v>
      </c>
      <c r="I70" s="12">
        <f t="shared" si="1"/>
        <v>0.55530000000000002</v>
      </c>
      <c r="K70" s="12">
        <f t="shared" si="2"/>
        <v>-4.8165923894412099E-2</v>
      </c>
    </row>
    <row r="71" spans="2:11" x14ac:dyDescent="0.2">
      <c r="B71">
        <f>+'Aggregate Screens'!A66</f>
        <v>158</v>
      </c>
      <c r="C71" t="str">
        <f>+'Aggregate Screens'!B66</f>
        <v>CASCADE MEDICAL CENTER</v>
      </c>
      <c r="D71" s="10">
        <f>ROUND(+'Aggregate Screens'!AR66,0)</f>
        <v>303</v>
      </c>
      <c r="E71" s="10">
        <f>ROUND(+'Aggregate Screens'!AT66,0)</f>
        <v>12</v>
      </c>
      <c r="F71" s="12">
        <f t="shared" si="0"/>
        <v>6.9199999999999998E-2</v>
      </c>
      <c r="G71" s="10">
        <f>ROUND(+'Aggregate Screens'!AR171,0)</f>
        <v>241</v>
      </c>
      <c r="H71" s="10">
        <f>ROUND(+'Aggregate Screens'!AT171,0)</f>
        <v>12</v>
      </c>
      <c r="I71" s="12">
        <f t="shared" si="1"/>
        <v>5.5E-2</v>
      </c>
      <c r="K71" s="12">
        <f t="shared" si="2"/>
        <v>-0.2052023121387283</v>
      </c>
    </row>
    <row r="72" spans="2:11" x14ac:dyDescent="0.2">
      <c r="B72">
        <f>+'Aggregate Screens'!A67</f>
        <v>159</v>
      </c>
      <c r="C72" t="str">
        <f>+'Aggregate Screens'!B67</f>
        <v>PROVIDENCE ST PETER HOSPITAL</v>
      </c>
      <c r="D72" s="10">
        <f>ROUND(+'Aggregate Screens'!AR67,0)</f>
        <v>94599</v>
      </c>
      <c r="E72" s="10">
        <f>ROUND(+'Aggregate Screens'!AT67,0)</f>
        <v>390</v>
      </c>
      <c r="F72" s="12">
        <f t="shared" si="0"/>
        <v>0.66459999999999997</v>
      </c>
      <c r="G72" s="10">
        <f>ROUND(+'Aggregate Screens'!AR172,0)</f>
        <v>81363</v>
      </c>
      <c r="H72" s="10">
        <f>ROUND(+'Aggregate Screens'!AT172,0)</f>
        <v>390</v>
      </c>
      <c r="I72" s="12">
        <f t="shared" si="1"/>
        <v>0.5716</v>
      </c>
      <c r="K72" s="12">
        <f t="shared" si="2"/>
        <v>-0.13993379476376766</v>
      </c>
    </row>
    <row r="73" spans="2:11" x14ac:dyDescent="0.2">
      <c r="B73">
        <f>+'Aggregate Screens'!A68</f>
        <v>161</v>
      </c>
      <c r="C73" t="str">
        <f>+'Aggregate Screens'!B68</f>
        <v>KADLEC REGIONAL MEDICAL CENTER</v>
      </c>
      <c r="D73" s="10">
        <f>ROUND(+'Aggregate Screens'!AR68,0)</f>
        <v>58829</v>
      </c>
      <c r="E73" s="10">
        <f>ROUND(+'Aggregate Screens'!AT68,0)</f>
        <v>270</v>
      </c>
      <c r="F73" s="12">
        <f t="shared" si="0"/>
        <v>0.59689999999999999</v>
      </c>
      <c r="G73" s="10">
        <f>ROUND(+'Aggregate Screens'!AR173,0)</f>
        <v>61572</v>
      </c>
      <c r="H73" s="10">
        <f>ROUND(+'Aggregate Screens'!AT173,0)</f>
        <v>270</v>
      </c>
      <c r="I73" s="12">
        <f t="shared" si="1"/>
        <v>0.62480000000000002</v>
      </c>
      <c r="K73" s="12">
        <f t="shared" si="2"/>
        <v>4.6741497738314708E-2</v>
      </c>
    </row>
    <row r="74" spans="2:11" x14ac:dyDescent="0.2">
      <c r="B74">
        <f>+'Aggregate Screens'!A69</f>
        <v>162</v>
      </c>
      <c r="C74" t="str">
        <f>+'Aggregate Screens'!B69</f>
        <v>PROVIDENCE SACRED HEART MEDICAL CENTER</v>
      </c>
      <c r="D74" s="10">
        <f>ROUND(+'Aggregate Screens'!AR69,0)</f>
        <v>144452</v>
      </c>
      <c r="E74" s="10">
        <f>ROUND(+'Aggregate Screens'!AT69,0)</f>
        <v>644</v>
      </c>
      <c r="F74" s="12">
        <f t="shared" si="0"/>
        <v>0.61450000000000005</v>
      </c>
      <c r="G74" s="10">
        <f>ROUND(+'Aggregate Screens'!AR174,0)</f>
        <v>146375</v>
      </c>
      <c r="H74" s="10">
        <f>ROUND(+'Aggregate Screens'!AT174,0)</f>
        <v>644</v>
      </c>
      <c r="I74" s="12">
        <f t="shared" si="1"/>
        <v>0.62270000000000003</v>
      </c>
      <c r="K74" s="12">
        <f t="shared" si="2"/>
        <v>1.3344182262001514E-2</v>
      </c>
    </row>
    <row r="75" spans="2:11" x14ac:dyDescent="0.2">
      <c r="B75">
        <f>+'Aggregate Screens'!A70</f>
        <v>164</v>
      </c>
      <c r="C75" t="str">
        <f>+'Aggregate Screens'!B70</f>
        <v>EVERGREENHEALTH MEDICAL CENTER</v>
      </c>
      <c r="D75" s="10">
        <f>ROUND(+'Aggregate Screens'!AR70,0)</f>
        <v>51388</v>
      </c>
      <c r="E75" s="10">
        <f>ROUND(+'Aggregate Screens'!AT70,0)</f>
        <v>275</v>
      </c>
      <c r="F75" s="12">
        <f t="shared" ref="F75:F107" si="3">IF(D75=0,"",IF(E75=0,"",ROUND(+D75/(E75*365),4)))</f>
        <v>0.51200000000000001</v>
      </c>
      <c r="G75" s="10">
        <f>ROUND(+'Aggregate Screens'!AR175,0)</f>
        <v>52389</v>
      </c>
      <c r="H75" s="10">
        <f>ROUND(+'Aggregate Screens'!AT175,0)</f>
        <v>333</v>
      </c>
      <c r="I75" s="12">
        <f t="shared" ref="I75:I107" si="4">IF(G75=0,"",IF(H75=0,"",ROUND(+G75/(H75*365),4)))</f>
        <v>0.43099999999999999</v>
      </c>
      <c r="K75" s="12">
        <f t="shared" ref="K75:K107" si="5">IF(D75=0,"",IF(E75=0,"",IF(G75=0,"",IF(H75=0,"",+I75/F75-1))))</f>
        <v>-0.158203125</v>
      </c>
    </row>
    <row r="76" spans="2:11" x14ac:dyDescent="0.2">
      <c r="B76">
        <f>+'Aggregate Screens'!A71</f>
        <v>165</v>
      </c>
      <c r="C76" t="str">
        <f>+'Aggregate Screens'!B71</f>
        <v>LAKE CHELAN COMMUNITY HOSPITAL</v>
      </c>
      <c r="D76" s="10">
        <f>ROUND(+'Aggregate Screens'!AR71,0)</f>
        <v>943</v>
      </c>
      <c r="E76" s="10">
        <f>ROUND(+'Aggregate Screens'!AT71,0)</f>
        <v>35</v>
      </c>
      <c r="F76" s="12">
        <f t="shared" si="3"/>
        <v>7.3800000000000004E-2</v>
      </c>
      <c r="G76" s="10">
        <f>ROUND(+'Aggregate Screens'!AR176,0)</f>
        <v>925</v>
      </c>
      <c r="H76" s="10">
        <f>ROUND(+'Aggregate Screens'!AT176,0)</f>
        <v>35</v>
      </c>
      <c r="I76" s="12">
        <f t="shared" si="4"/>
        <v>7.2400000000000006E-2</v>
      </c>
      <c r="K76" s="12">
        <f t="shared" si="5"/>
        <v>-1.8970189701897011E-2</v>
      </c>
    </row>
    <row r="77" spans="2:11" x14ac:dyDescent="0.2">
      <c r="B77">
        <f>+'Aggregate Screens'!A72</f>
        <v>167</v>
      </c>
      <c r="C77" t="str">
        <f>+'Aggregate Screens'!B72</f>
        <v>FERRY COUNTY MEMORIAL HOSPITAL</v>
      </c>
      <c r="D77" s="10">
        <f>ROUND(+'Aggregate Screens'!AR72,0)</f>
        <v>0</v>
      </c>
      <c r="E77" s="10">
        <f>ROUND(+'Aggregate Screens'!AT72,0)</f>
        <v>0</v>
      </c>
      <c r="F77" s="12" t="str">
        <f t="shared" si="3"/>
        <v/>
      </c>
      <c r="G77" s="10">
        <f>ROUND(+'Aggregate Screens'!AR177,0)</f>
        <v>0</v>
      </c>
      <c r="H77" s="10">
        <f>ROUND(+'Aggregate Screens'!AT177,0)</f>
        <v>0</v>
      </c>
      <c r="I77" s="12" t="str">
        <f t="shared" si="4"/>
        <v/>
      </c>
      <c r="K77" s="12" t="str">
        <f t="shared" si="5"/>
        <v/>
      </c>
    </row>
    <row r="78" spans="2:11" x14ac:dyDescent="0.2">
      <c r="B78">
        <f>+'Aggregate Screens'!A73</f>
        <v>168</v>
      </c>
      <c r="C78" t="str">
        <f>+'Aggregate Screens'!B73</f>
        <v>CENTRAL WASHINGTON HOSPITAL</v>
      </c>
      <c r="D78" s="10">
        <f>ROUND(+'Aggregate Screens'!AR73,0)</f>
        <v>35138</v>
      </c>
      <c r="E78" s="10">
        <f>ROUND(+'Aggregate Screens'!AT73,0)</f>
        <v>206</v>
      </c>
      <c r="F78" s="12">
        <f t="shared" si="3"/>
        <v>0.46729999999999999</v>
      </c>
      <c r="G78" s="10">
        <f>ROUND(+'Aggregate Screens'!AR178,0)</f>
        <v>37341</v>
      </c>
      <c r="H78" s="10">
        <f>ROUND(+'Aggregate Screens'!AT178,0)</f>
        <v>206</v>
      </c>
      <c r="I78" s="12">
        <f t="shared" si="4"/>
        <v>0.49659999999999999</v>
      </c>
      <c r="K78" s="12">
        <f t="shared" si="5"/>
        <v>6.2700620586347178E-2</v>
      </c>
    </row>
    <row r="79" spans="2:11" x14ac:dyDescent="0.2">
      <c r="B79">
        <f>+'Aggregate Screens'!A74</f>
        <v>170</v>
      </c>
      <c r="C79" t="str">
        <f>+'Aggregate Screens'!B74</f>
        <v>PEACEHEALTH SOUTHWEST MEDICAL CENTER</v>
      </c>
      <c r="D79" s="10">
        <f>ROUND(+'Aggregate Screens'!AR74,0)</f>
        <v>92937</v>
      </c>
      <c r="E79" s="10">
        <f>ROUND(+'Aggregate Screens'!AT74,0)</f>
        <v>450</v>
      </c>
      <c r="F79" s="12">
        <f t="shared" si="3"/>
        <v>0.56579999999999997</v>
      </c>
      <c r="G79" s="10">
        <f>ROUND(+'Aggregate Screens'!AR179,0)</f>
        <v>97792</v>
      </c>
      <c r="H79" s="10">
        <f>ROUND(+'Aggregate Screens'!AT179,0)</f>
        <v>450</v>
      </c>
      <c r="I79" s="12">
        <f t="shared" si="4"/>
        <v>0.59540000000000004</v>
      </c>
      <c r="K79" s="12">
        <f t="shared" si="5"/>
        <v>5.2315305761753361E-2</v>
      </c>
    </row>
    <row r="80" spans="2:11" x14ac:dyDescent="0.2">
      <c r="B80">
        <f>+'Aggregate Screens'!A75</f>
        <v>172</v>
      </c>
      <c r="C80" t="str">
        <f>+'Aggregate Screens'!B75</f>
        <v>PULLMAN REGIONAL HOSPITAL</v>
      </c>
      <c r="D80" s="10">
        <f>ROUND(+'Aggregate Screens'!AR75,0)</f>
        <v>3872</v>
      </c>
      <c r="E80" s="10">
        <f>ROUND(+'Aggregate Screens'!AT75,0)</f>
        <v>42</v>
      </c>
      <c r="F80" s="12">
        <f t="shared" si="3"/>
        <v>0.25259999999999999</v>
      </c>
      <c r="G80" s="10">
        <f>ROUND(+'Aggregate Screens'!AR180,0)</f>
        <v>3528</v>
      </c>
      <c r="H80" s="10">
        <f>ROUND(+'Aggregate Screens'!AT180,0)</f>
        <v>42</v>
      </c>
      <c r="I80" s="12">
        <f t="shared" si="4"/>
        <v>0.2301</v>
      </c>
      <c r="K80" s="12">
        <f t="shared" si="5"/>
        <v>-8.9073634204275498E-2</v>
      </c>
    </row>
    <row r="81" spans="2:11" x14ac:dyDescent="0.2">
      <c r="B81">
        <f>+'Aggregate Screens'!A76</f>
        <v>173</v>
      </c>
      <c r="C81" t="str">
        <f>+'Aggregate Screens'!B76</f>
        <v>MORTON GENERAL HOSPITAL</v>
      </c>
      <c r="D81" s="10">
        <f>ROUND(+'Aggregate Screens'!AR76,0)</f>
        <v>950</v>
      </c>
      <c r="E81" s="10">
        <f>ROUND(+'Aggregate Screens'!AT76,0)</f>
        <v>25</v>
      </c>
      <c r="F81" s="12">
        <f t="shared" si="3"/>
        <v>0.1041</v>
      </c>
      <c r="G81" s="10">
        <f>ROUND(+'Aggregate Screens'!AR181,0)</f>
        <v>849</v>
      </c>
      <c r="H81" s="10">
        <f>ROUND(+'Aggregate Screens'!AT181,0)</f>
        <v>25</v>
      </c>
      <c r="I81" s="12">
        <f t="shared" si="4"/>
        <v>9.2999999999999999E-2</v>
      </c>
      <c r="K81" s="12">
        <f t="shared" si="5"/>
        <v>-0.10662824207492794</v>
      </c>
    </row>
    <row r="82" spans="2:11" x14ac:dyDescent="0.2">
      <c r="B82">
        <f>+'Aggregate Screens'!A77</f>
        <v>175</v>
      </c>
      <c r="C82" t="str">
        <f>+'Aggregate Screens'!B77</f>
        <v>MARY BRIDGE CHILDRENS HEALTH CENTER</v>
      </c>
      <c r="D82" s="10">
        <f>ROUND(+'Aggregate Screens'!AR77,0)</f>
        <v>13887</v>
      </c>
      <c r="E82" s="10">
        <f>ROUND(+'Aggregate Screens'!AT77,0)</f>
        <v>82</v>
      </c>
      <c r="F82" s="12">
        <f t="shared" si="3"/>
        <v>0.46400000000000002</v>
      </c>
      <c r="G82" s="10">
        <f>ROUND(+'Aggregate Screens'!AR182,0)</f>
        <v>13419</v>
      </c>
      <c r="H82" s="10">
        <f>ROUND(+'Aggregate Screens'!AT182,0)</f>
        <v>0</v>
      </c>
      <c r="I82" s="12" t="str">
        <f t="shared" si="4"/>
        <v/>
      </c>
      <c r="K82" s="12" t="str">
        <f t="shared" si="5"/>
        <v/>
      </c>
    </row>
    <row r="83" spans="2:11" x14ac:dyDescent="0.2">
      <c r="B83">
        <f>+'Aggregate Screens'!A78</f>
        <v>176</v>
      </c>
      <c r="C83" t="str">
        <f>+'Aggregate Screens'!B78</f>
        <v>TACOMA GENERAL/ALLENMORE HOSPITAL</v>
      </c>
      <c r="D83" s="10">
        <f>ROUND(+'Aggregate Screens'!AR78,0)</f>
        <v>79853</v>
      </c>
      <c r="E83" s="10">
        <f>ROUND(+'Aggregate Screens'!AT78,0)</f>
        <v>567</v>
      </c>
      <c r="F83" s="12">
        <f t="shared" si="3"/>
        <v>0.38579999999999998</v>
      </c>
      <c r="G83" s="10">
        <f>ROUND(+'Aggregate Screens'!AR183,0)</f>
        <v>84939</v>
      </c>
      <c r="H83" s="10">
        <f>ROUND(+'Aggregate Screens'!AT183,0)</f>
        <v>567</v>
      </c>
      <c r="I83" s="12">
        <f t="shared" si="4"/>
        <v>0.41039999999999999</v>
      </c>
      <c r="K83" s="12">
        <f t="shared" si="5"/>
        <v>6.3763608087091805E-2</v>
      </c>
    </row>
    <row r="84" spans="2:11" x14ac:dyDescent="0.2">
      <c r="B84">
        <f>+'Aggregate Screens'!A79</f>
        <v>180</v>
      </c>
      <c r="C84" t="str">
        <f>+'Aggregate Screens'!B79</f>
        <v>VALLEY HOSPITAL</v>
      </c>
      <c r="D84" s="10">
        <f>ROUND(+'Aggregate Screens'!AR79,0)</f>
        <v>23511</v>
      </c>
      <c r="E84" s="10">
        <f>ROUND(+'Aggregate Screens'!AT79,0)</f>
        <v>123</v>
      </c>
      <c r="F84" s="12">
        <f t="shared" si="3"/>
        <v>0.52370000000000005</v>
      </c>
      <c r="G84" s="10">
        <f>ROUND(+'Aggregate Screens'!AR184,0)</f>
        <v>22433</v>
      </c>
      <c r="H84" s="10">
        <f>ROUND(+'Aggregate Screens'!AT184,0)</f>
        <v>123</v>
      </c>
      <c r="I84" s="12">
        <f t="shared" si="4"/>
        <v>0.49969999999999998</v>
      </c>
      <c r="K84" s="12">
        <f t="shared" si="5"/>
        <v>-4.5827763987015602E-2</v>
      </c>
    </row>
    <row r="85" spans="2:11" x14ac:dyDescent="0.2">
      <c r="B85">
        <f>+'Aggregate Screens'!A80</f>
        <v>183</v>
      </c>
      <c r="C85" t="str">
        <f>+'Aggregate Screens'!B80</f>
        <v>MULTICARE AUBURN MEDICAL CENTER</v>
      </c>
      <c r="D85" s="10">
        <f>ROUND(+'Aggregate Screens'!AR80,0)</f>
        <v>35443</v>
      </c>
      <c r="E85" s="10">
        <f>ROUND(+'Aggregate Screens'!AT80,0)</f>
        <v>195</v>
      </c>
      <c r="F85" s="12">
        <f t="shared" si="3"/>
        <v>0.498</v>
      </c>
      <c r="G85" s="10">
        <f>ROUND(+'Aggregate Screens'!AR185,0)</f>
        <v>32420</v>
      </c>
      <c r="H85" s="10">
        <f>ROUND(+'Aggregate Screens'!AT185,0)</f>
        <v>195</v>
      </c>
      <c r="I85" s="12">
        <f t="shared" si="4"/>
        <v>0.45550000000000002</v>
      </c>
      <c r="K85" s="12">
        <f t="shared" si="5"/>
        <v>-8.5341365461847341E-2</v>
      </c>
    </row>
    <row r="86" spans="2:11" x14ac:dyDescent="0.2">
      <c r="B86">
        <f>+'Aggregate Screens'!A81</f>
        <v>186</v>
      </c>
      <c r="C86" t="str">
        <f>+'Aggregate Screens'!B81</f>
        <v>SUMMIT PACIFIC MEDICAL CENTER</v>
      </c>
      <c r="D86" s="10">
        <f>ROUND(+'Aggregate Screens'!AR81,0)</f>
        <v>412</v>
      </c>
      <c r="E86" s="10">
        <f>ROUND(+'Aggregate Screens'!AT81,0)</f>
        <v>24</v>
      </c>
      <c r="F86" s="12">
        <f t="shared" si="3"/>
        <v>4.7E-2</v>
      </c>
      <c r="G86" s="10">
        <f>ROUND(+'Aggregate Screens'!AR186,0)</f>
        <v>1036</v>
      </c>
      <c r="H86" s="10">
        <f>ROUND(+'Aggregate Screens'!AT186,0)</f>
        <v>24</v>
      </c>
      <c r="I86" s="12">
        <f t="shared" si="4"/>
        <v>0.1183</v>
      </c>
      <c r="K86" s="12">
        <f t="shared" si="5"/>
        <v>1.5170212765957447</v>
      </c>
    </row>
    <row r="87" spans="2:11" x14ac:dyDescent="0.2">
      <c r="B87">
        <f>+'Aggregate Screens'!A82</f>
        <v>191</v>
      </c>
      <c r="C87" t="str">
        <f>+'Aggregate Screens'!B82</f>
        <v>PROVIDENCE CENTRALIA HOSPITAL</v>
      </c>
      <c r="D87" s="10">
        <f>ROUND(+'Aggregate Screens'!AR82,0)</f>
        <v>17925</v>
      </c>
      <c r="E87" s="10">
        <f>ROUND(+'Aggregate Screens'!AT82,0)</f>
        <v>128</v>
      </c>
      <c r="F87" s="12">
        <f t="shared" si="3"/>
        <v>0.38369999999999999</v>
      </c>
      <c r="G87" s="10">
        <f>ROUND(+'Aggregate Screens'!AR187,0)</f>
        <v>17395</v>
      </c>
      <c r="H87" s="10">
        <f>ROUND(+'Aggregate Screens'!AT187,0)</f>
        <v>128</v>
      </c>
      <c r="I87" s="12">
        <f t="shared" si="4"/>
        <v>0.37230000000000002</v>
      </c>
      <c r="K87" s="12">
        <f t="shared" si="5"/>
        <v>-2.9710711493354136E-2</v>
      </c>
    </row>
    <row r="88" spans="2:11" x14ac:dyDescent="0.2">
      <c r="B88">
        <f>+'Aggregate Screens'!A83</f>
        <v>193</v>
      </c>
      <c r="C88" t="str">
        <f>+'Aggregate Screens'!B83</f>
        <v>PROVIDENCE MOUNT CARMEL HOSPITAL</v>
      </c>
      <c r="D88" s="10">
        <f>ROUND(+'Aggregate Screens'!AR83,0)</f>
        <v>4120</v>
      </c>
      <c r="E88" s="10">
        <f>ROUND(+'Aggregate Screens'!AT83,0)</f>
        <v>55</v>
      </c>
      <c r="F88" s="12">
        <f t="shared" si="3"/>
        <v>0.20519999999999999</v>
      </c>
      <c r="G88" s="10">
        <f>ROUND(+'Aggregate Screens'!AR188,0)</f>
        <v>4090</v>
      </c>
      <c r="H88" s="10">
        <f>ROUND(+'Aggregate Screens'!AT188,0)</f>
        <v>55</v>
      </c>
      <c r="I88" s="12">
        <f t="shared" si="4"/>
        <v>0.20369999999999999</v>
      </c>
      <c r="K88" s="12">
        <f t="shared" si="5"/>
        <v>-7.309941520467822E-3</v>
      </c>
    </row>
    <row r="89" spans="2:11" x14ac:dyDescent="0.2">
      <c r="B89">
        <f>+'Aggregate Screens'!A84</f>
        <v>194</v>
      </c>
      <c r="C89" t="str">
        <f>+'Aggregate Screens'!B84</f>
        <v>PROVIDENCE ST JOSEPHS HOSPITAL</v>
      </c>
      <c r="D89" s="10">
        <f>ROUND(+'Aggregate Screens'!AR84,0)</f>
        <v>2303</v>
      </c>
      <c r="E89" s="10">
        <f>ROUND(+'Aggregate Screens'!AT84,0)</f>
        <v>65</v>
      </c>
      <c r="F89" s="12">
        <f t="shared" si="3"/>
        <v>9.7100000000000006E-2</v>
      </c>
      <c r="G89" s="10">
        <f>ROUND(+'Aggregate Screens'!AR189,0)</f>
        <v>2278</v>
      </c>
      <c r="H89" s="10">
        <f>ROUND(+'Aggregate Screens'!AT189,0)</f>
        <v>65</v>
      </c>
      <c r="I89" s="12">
        <f t="shared" si="4"/>
        <v>9.6000000000000002E-2</v>
      </c>
      <c r="K89" s="12">
        <f t="shared" si="5"/>
        <v>-1.1328527291452173E-2</v>
      </c>
    </row>
    <row r="90" spans="2:11" x14ac:dyDescent="0.2">
      <c r="B90">
        <f>+'Aggregate Screens'!A85</f>
        <v>195</v>
      </c>
      <c r="C90" t="str">
        <f>+'Aggregate Screens'!B85</f>
        <v>SNOQUALMIE VALLEY HOSPITAL</v>
      </c>
      <c r="D90" s="10">
        <f>ROUND(+'Aggregate Screens'!AR85,0)</f>
        <v>448</v>
      </c>
      <c r="E90" s="10">
        <f>ROUND(+'Aggregate Screens'!AT85,0)</f>
        <v>25</v>
      </c>
      <c r="F90" s="12">
        <f t="shared" si="3"/>
        <v>4.9099999999999998E-2</v>
      </c>
      <c r="G90" s="10">
        <f>ROUND(+'Aggregate Screens'!AR190,0)</f>
        <v>398</v>
      </c>
      <c r="H90" s="10">
        <f>ROUND(+'Aggregate Screens'!AT190,0)</f>
        <v>25</v>
      </c>
      <c r="I90" s="12">
        <f t="shared" si="4"/>
        <v>4.36E-2</v>
      </c>
      <c r="K90" s="12">
        <f t="shared" si="5"/>
        <v>-0.11201629327902241</v>
      </c>
    </row>
    <row r="91" spans="2:11" x14ac:dyDescent="0.2">
      <c r="B91">
        <f>+'Aggregate Screens'!A86</f>
        <v>197</v>
      </c>
      <c r="C91" t="str">
        <f>+'Aggregate Screens'!B86</f>
        <v>CAPITAL MEDICAL CENTER</v>
      </c>
      <c r="D91" s="10">
        <f>ROUND(+'Aggregate Screens'!AR86,0)</f>
        <v>14047</v>
      </c>
      <c r="E91" s="10">
        <f>ROUND(+'Aggregate Screens'!AT86,0)</f>
        <v>0</v>
      </c>
      <c r="F91" s="12" t="str">
        <f t="shared" si="3"/>
        <v/>
      </c>
      <c r="G91" s="10">
        <f>ROUND(+'Aggregate Screens'!AR191,0)</f>
        <v>13657</v>
      </c>
      <c r="H91" s="10">
        <f>ROUND(+'Aggregate Screens'!AT191,0)</f>
        <v>110</v>
      </c>
      <c r="I91" s="12">
        <f t="shared" si="4"/>
        <v>0.34010000000000001</v>
      </c>
      <c r="K91" s="12" t="str">
        <f t="shared" si="5"/>
        <v/>
      </c>
    </row>
    <row r="92" spans="2:11" x14ac:dyDescent="0.2">
      <c r="B92">
        <f>+'Aggregate Screens'!A87</f>
        <v>198</v>
      </c>
      <c r="C92" t="str">
        <f>+'Aggregate Screens'!B87</f>
        <v>SUNNYSIDE COMMUNITY HOSPITAL</v>
      </c>
      <c r="D92" s="10">
        <f>ROUND(+'Aggregate Screens'!AR87,0)</f>
        <v>3622</v>
      </c>
      <c r="E92" s="10">
        <f>ROUND(+'Aggregate Screens'!AT87,0)</f>
        <v>38</v>
      </c>
      <c r="F92" s="12">
        <f t="shared" si="3"/>
        <v>0.2611</v>
      </c>
      <c r="G92" s="10">
        <f>ROUND(+'Aggregate Screens'!AR192,0)</f>
        <v>0</v>
      </c>
      <c r="H92" s="10">
        <f>ROUND(+'Aggregate Screens'!AT192,0)</f>
        <v>0</v>
      </c>
      <c r="I92" s="12" t="str">
        <f t="shared" si="4"/>
        <v/>
      </c>
      <c r="K92" s="12" t="str">
        <f t="shared" si="5"/>
        <v/>
      </c>
    </row>
    <row r="93" spans="2:11" x14ac:dyDescent="0.2">
      <c r="B93">
        <f>+'Aggregate Screens'!A88</f>
        <v>199</v>
      </c>
      <c r="C93" t="str">
        <f>+'Aggregate Screens'!B88</f>
        <v>TOPPENISH COMMUNITY HOSPITAL</v>
      </c>
      <c r="D93" s="10">
        <f>ROUND(+'Aggregate Screens'!AR88,0)</f>
        <v>3622</v>
      </c>
      <c r="E93" s="10">
        <f>ROUND(+'Aggregate Screens'!AT88,0)</f>
        <v>63</v>
      </c>
      <c r="F93" s="12">
        <f t="shared" si="3"/>
        <v>0.1575</v>
      </c>
      <c r="G93" s="10">
        <f>ROUND(+'Aggregate Screens'!AR193,0)</f>
        <v>3063</v>
      </c>
      <c r="H93" s="10">
        <f>ROUND(+'Aggregate Screens'!AT193,0)</f>
        <v>63</v>
      </c>
      <c r="I93" s="12">
        <f t="shared" si="4"/>
        <v>0.13320000000000001</v>
      </c>
      <c r="K93" s="12">
        <f t="shared" si="5"/>
        <v>-0.15428571428571425</v>
      </c>
    </row>
    <row r="94" spans="2:11" x14ac:dyDescent="0.2">
      <c r="B94">
        <f>+'Aggregate Screens'!A89</f>
        <v>201</v>
      </c>
      <c r="C94" t="str">
        <f>+'Aggregate Screens'!B89</f>
        <v>ST FRANCIS COMMUNITY HOSPITAL</v>
      </c>
      <c r="D94" s="10">
        <f>ROUND(+'Aggregate Screens'!AR89,0)</f>
        <v>30429</v>
      </c>
      <c r="E94" s="10">
        <f>ROUND(+'Aggregate Screens'!AT89,0)</f>
        <v>124</v>
      </c>
      <c r="F94" s="12">
        <f t="shared" si="3"/>
        <v>0.67230000000000001</v>
      </c>
      <c r="G94" s="10">
        <f>ROUND(+'Aggregate Screens'!AR194,0)</f>
        <v>29874</v>
      </c>
      <c r="H94" s="10">
        <f>ROUND(+'Aggregate Screens'!AT194,0)</f>
        <v>124</v>
      </c>
      <c r="I94" s="12">
        <f t="shared" si="4"/>
        <v>0.66010000000000002</v>
      </c>
      <c r="K94" s="12">
        <f t="shared" si="5"/>
        <v>-1.814666071694182E-2</v>
      </c>
    </row>
    <row r="95" spans="2:11" x14ac:dyDescent="0.2">
      <c r="B95">
        <f>+'Aggregate Screens'!A90</f>
        <v>202</v>
      </c>
      <c r="C95" t="str">
        <f>+'Aggregate Screens'!B90</f>
        <v>REGIONAL HOSPITAL</v>
      </c>
      <c r="D95" s="10">
        <f>ROUND(+'Aggregate Screens'!AR90,0)</f>
        <v>7134</v>
      </c>
      <c r="E95" s="10">
        <f>ROUND(+'Aggregate Screens'!AT90,0)</f>
        <v>31</v>
      </c>
      <c r="F95" s="12">
        <f t="shared" si="3"/>
        <v>0.63049999999999995</v>
      </c>
      <c r="G95" s="10">
        <f>ROUND(+'Aggregate Screens'!AR195,0)</f>
        <v>7716</v>
      </c>
      <c r="H95" s="10">
        <f>ROUND(+'Aggregate Screens'!AT195,0)</f>
        <v>31</v>
      </c>
      <c r="I95" s="12">
        <f t="shared" si="4"/>
        <v>0.68189999999999995</v>
      </c>
      <c r="K95" s="12">
        <f t="shared" si="5"/>
        <v>8.1522601110229909E-2</v>
      </c>
    </row>
    <row r="96" spans="2:11" x14ac:dyDescent="0.2">
      <c r="B96">
        <f>+'Aggregate Screens'!A91</f>
        <v>204</v>
      </c>
      <c r="C96" t="str">
        <f>+'Aggregate Screens'!B91</f>
        <v>SEATTLE CANCER CARE ALLIANCE</v>
      </c>
      <c r="D96" s="10">
        <f>ROUND(+'Aggregate Screens'!AR91,0)</f>
        <v>6262</v>
      </c>
      <c r="E96" s="10">
        <f>ROUND(+'Aggregate Screens'!AT91,0)</f>
        <v>20</v>
      </c>
      <c r="F96" s="12">
        <f t="shared" si="3"/>
        <v>0.85780000000000001</v>
      </c>
      <c r="G96" s="10">
        <f>ROUND(+'Aggregate Screens'!AR196,0)</f>
        <v>5845</v>
      </c>
      <c r="H96" s="10">
        <f>ROUND(+'Aggregate Screens'!AT196,0)</f>
        <v>20</v>
      </c>
      <c r="I96" s="12">
        <f t="shared" si="4"/>
        <v>0.80069999999999997</v>
      </c>
      <c r="K96" s="12">
        <f t="shared" si="5"/>
        <v>-6.6565633014688763E-2</v>
      </c>
    </row>
    <row r="97" spans="2:11" x14ac:dyDescent="0.2">
      <c r="B97">
        <f>+'Aggregate Screens'!A92</f>
        <v>205</v>
      </c>
      <c r="C97" t="str">
        <f>+'Aggregate Screens'!B92</f>
        <v>WENATCHEE VALLEY HOSPITAL</v>
      </c>
      <c r="D97" s="10">
        <f>ROUND(+'Aggregate Screens'!AR92,0)</f>
        <v>0</v>
      </c>
      <c r="E97" s="10">
        <f>ROUND(+'Aggregate Screens'!AT92,0)</f>
        <v>0</v>
      </c>
      <c r="F97" s="12" t="str">
        <f t="shared" si="3"/>
        <v/>
      </c>
      <c r="G97" s="10">
        <f>ROUND(+'Aggregate Screens'!AR197,0)</f>
        <v>2719</v>
      </c>
      <c r="H97" s="10">
        <f>ROUND(+'Aggregate Screens'!AT197,0)</f>
        <v>20</v>
      </c>
      <c r="I97" s="12">
        <f t="shared" si="4"/>
        <v>0.3725</v>
      </c>
      <c r="K97" s="12" t="str">
        <f t="shared" si="5"/>
        <v/>
      </c>
    </row>
    <row r="98" spans="2:11" x14ac:dyDescent="0.2">
      <c r="B98">
        <f>+'Aggregate Screens'!A93</f>
        <v>206</v>
      </c>
      <c r="C98" t="str">
        <f>+'Aggregate Screens'!B93</f>
        <v>PEACEHEALTH UNITED GENERAL MEDICAL CENTER</v>
      </c>
      <c r="D98" s="10">
        <f>ROUND(+'Aggregate Screens'!AR93,0)</f>
        <v>2162</v>
      </c>
      <c r="E98" s="10">
        <f>ROUND(+'Aggregate Screens'!AT93,0)</f>
        <v>97</v>
      </c>
      <c r="F98" s="12">
        <f t="shared" si="3"/>
        <v>6.1100000000000002E-2</v>
      </c>
      <c r="G98" s="10">
        <f>ROUND(+'Aggregate Screens'!AR198,0)</f>
        <v>2239</v>
      </c>
      <c r="H98" s="10">
        <f>ROUND(+'Aggregate Screens'!AT198,0)</f>
        <v>97</v>
      </c>
      <c r="I98" s="12">
        <f t="shared" si="4"/>
        <v>6.3200000000000006E-2</v>
      </c>
      <c r="K98" s="12">
        <f t="shared" si="5"/>
        <v>3.436988543371533E-2</v>
      </c>
    </row>
    <row r="99" spans="2:11" x14ac:dyDescent="0.2">
      <c r="B99">
        <f>+'Aggregate Screens'!A94</f>
        <v>207</v>
      </c>
      <c r="C99" t="str">
        <f>+'Aggregate Screens'!B94</f>
        <v>SKAGIT VALLEY HOSPITAL</v>
      </c>
      <c r="D99" s="10">
        <f>ROUND(+'Aggregate Screens'!AR94,0)</f>
        <v>29760</v>
      </c>
      <c r="E99" s="10">
        <f>ROUND(+'Aggregate Screens'!AT94,0)</f>
        <v>137</v>
      </c>
      <c r="F99" s="12">
        <f t="shared" si="3"/>
        <v>0.59509999999999996</v>
      </c>
      <c r="G99" s="10">
        <f>ROUND(+'Aggregate Screens'!AR199,0)</f>
        <v>28128</v>
      </c>
      <c r="H99" s="10">
        <f>ROUND(+'Aggregate Screens'!AT199,0)</f>
        <v>137</v>
      </c>
      <c r="I99" s="12">
        <f t="shared" si="4"/>
        <v>0.5625</v>
      </c>
      <c r="K99" s="12">
        <f t="shared" si="5"/>
        <v>-5.4780709124516824E-2</v>
      </c>
    </row>
    <row r="100" spans="2:11" x14ac:dyDescent="0.2">
      <c r="B100">
        <f>+'Aggregate Screens'!A95</f>
        <v>208</v>
      </c>
      <c r="C100" t="str">
        <f>+'Aggregate Screens'!B95</f>
        <v>LEGACY SALMON CREEK HOSPITAL</v>
      </c>
      <c r="D100" s="10">
        <f>ROUND(+'Aggregate Screens'!AR95,0)</f>
        <v>38670</v>
      </c>
      <c r="E100" s="10">
        <f>ROUND(+'Aggregate Screens'!AT95,0)</f>
        <v>220</v>
      </c>
      <c r="F100" s="12">
        <f t="shared" si="3"/>
        <v>0.48159999999999997</v>
      </c>
      <c r="G100" s="10">
        <f>ROUND(+'Aggregate Screens'!AR200,0)</f>
        <v>40379</v>
      </c>
      <c r="H100" s="10">
        <f>ROUND(+'Aggregate Screens'!AT200,0)</f>
        <v>220</v>
      </c>
      <c r="I100" s="12">
        <f t="shared" si="4"/>
        <v>0.50290000000000001</v>
      </c>
      <c r="K100" s="12">
        <f t="shared" si="5"/>
        <v>4.4227574750830723E-2</v>
      </c>
    </row>
    <row r="101" spans="2:11" x14ac:dyDescent="0.2">
      <c r="B101">
        <f>+'Aggregate Screens'!A96</f>
        <v>209</v>
      </c>
      <c r="C101" t="str">
        <f>+'Aggregate Screens'!B96</f>
        <v>ST ANTHONY HOSPITAL</v>
      </c>
      <c r="D101" s="10">
        <f>ROUND(+'Aggregate Screens'!AR96,0)</f>
        <v>17971</v>
      </c>
      <c r="E101" s="10">
        <f>ROUND(+'Aggregate Screens'!AT96,0)</f>
        <v>80</v>
      </c>
      <c r="F101" s="12">
        <f t="shared" si="3"/>
        <v>0.61539999999999995</v>
      </c>
      <c r="G101" s="10">
        <f>ROUND(+'Aggregate Screens'!AR201,0)</f>
        <v>20715</v>
      </c>
      <c r="H101" s="10">
        <f>ROUND(+'Aggregate Screens'!AT201,0)</f>
        <v>80</v>
      </c>
      <c r="I101" s="12">
        <f t="shared" si="4"/>
        <v>0.70940000000000003</v>
      </c>
      <c r="K101" s="12">
        <f t="shared" si="5"/>
        <v>0.15274618134546647</v>
      </c>
    </row>
    <row r="102" spans="2:11" x14ac:dyDescent="0.2">
      <c r="B102">
        <f>+'Aggregate Screens'!A97</f>
        <v>210</v>
      </c>
      <c r="C102" t="str">
        <f>+'Aggregate Screens'!B97</f>
        <v>SWEDISH MEDICAL CENTER - ISSAQUAH CAMPUS</v>
      </c>
      <c r="D102" s="10">
        <f>ROUND(+'Aggregate Screens'!AR97,0)</f>
        <v>10583</v>
      </c>
      <c r="E102" s="10">
        <f>ROUND(+'Aggregate Screens'!AT97,0)</f>
        <v>80</v>
      </c>
      <c r="F102" s="12">
        <f t="shared" si="3"/>
        <v>0.3624</v>
      </c>
      <c r="G102" s="10">
        <f>ROUND(+'Aggregate Screens'!AR202,0)</f>
        <v>13240</v>
      </c>
      <c r="H102" s="10">
        <f>ROUND(+'Aggregate Screens'!AT202,0)</f>
        <v>80</v>
      </c>
      <c r="I102" s="12">
        <f t="shared" si="4"/>
        <v>0.45340000000000003</v>
      </c>
      <c r="K102" s="12">
        <f t="shared" si="5"/>
        <v>0.25110375275938202</v>
      </c>
    </row>
    <row r="103" spans="2:11" x14ac:dyDescent="0.2">
      <c r="B103">
        <f>+'Aggregate Screens'!A98</f>
        <v>211</v>
      </c>
      <c r="C103" t="str">
        <f>+'Aggregate Screens'!B98</f>
        <v>PEACEHEALTH PEACE ISLAND MEDICAL CENTER</v>
      </c>
      <c r="D103" s="10">
        <f>ROUND(+'Aggregate Screens'!AR98,0)</f>
        <v>0</v>
      </c>
      <c r="E103" s="10">
        <f>ROUND(+'Aggregate Screens'!AT98,0)</f>
        <v>0</v>
      </c>
      <c r="F103" s="12" t="str">
        <f t="shared" si="3"/>
        <v/>
      </c>
      <c r="G103" s="10">
        <f>ROUND(+'Aggregate Screens'!AR203,0)</f>
        <v>109</v>
      </c>
      <c r="H103" s="10">
        <f>ROUND(+'Aggregate Screens'!AT203,0)</f>
        <v>10</v>
      </c>
      <c r="I103" s="12">
        <f t="shared" si="4"/>
        <v>2.9899999999999999E-2</v>
      </c>
      <c r="K103" s="12" t="str">
        <f t="shared" si="5"/>
        <v/>
      </c>
    </row>
    <row r="104" spans="2:11" x14ac:dyDescent="0.2">
      <c r="B104">
        <f>+'Aggregate Screens'!A99</f>
        <v>904</v>
      </c>
      <c r="C104" t="str">
        <f>+'Aggregate Screens'!B99</f>
        <v>BHC FAIRFAX HOSPITAL</v>
      </c>
      <c r="D104" s="10">
        <f>ROUND(+'Aggregate Screens'!AR99,0)</f>
        <v>29091</v>
      </c>
      <c r="E104" s="10">
        <f>ROUND(+'Aggregate Screens'!AT99,0)</f>
        <v>157</v>
      </c>
      <c r="F104" s="12">
        <f t="shared" si="3"/>
        <v>0.50770000000000004</v>
      </c>
      <c r="G104" s="10">
        <f>ROUND(+'Aggregate Screens'!AR204,0)</f>
        <v>30243</v>
      </c>
      <c r="H104" s="10">
        <f>ROUND(+'Aggregate Screens'!AT204,0)</f>
        <v>157</v>
      </c>
      <c r="I104" s="12">
        <f t="shared" si="4"/>
        <v>0.52780000000000005</v>
      </c>
      <c r="K104" s="12">
        <f t="shared" si="5"/>
        <v>3.9590309237738763E-2</v>
      </c>
    </row>
    <row r="105" spans="2:11" x14ac:dyDescent="0.2">
      <c r="B105">
        <f>+'Aggregate Screens'!A100</f>
        <v>915</v>
      </c>
      <c r="C105" t="str">
        <f>+'Aggregate Screens'!B100</f>
        <v>LOURDES COUNSELING CENTER</v>
      </c>
      <c r="D105" s="10">
        <f>ROUND(+'Aggregate Screens'!AR100,0)</f>
        <v>5619</v>
      </c>
      <c r="E105" s="10">
        <f>ROUND(+'Aggregate Screens'!AT100,0)</f>
        <v>32</v>
      </c>
      <c r="F105" s="12">
        <f t="shared" si="3"/>
        <v>0.48110000000000003</v>
      </c>
      <c r="G105" s="10">
        <f>ROUND(+'Aggregate Screens'!AR205,0)</f>
        <v>5878</v>
      </c>
      <c r="H105" s="10">
        <f>ROUND(+'Aggregate Screens'!AT205,0)</f>
        <v>32</v>
      </c>
      <c r="I105" s="12">
        <f t="shared" si="4"/>
        <v>0.50329999999999997</v>
      </c>
      <c r="K105" s="12">
        <f t="shared" si="5"/>
        <v>4.6144252754104942E-2</v>
      </c>
    </row>
    <row r="106" spans="2:11" x14ac:dyDescent="0.2">
      <c r="B106">
        <f>+'Aggregate Screens'!A101</f>
        <v>919</v>
      </c>
      <c r="C106" t="str">
        <f>+'Aggregate Screens'!B101</f>
        <v>NAVOS</v>
      </c>
      <c r="D106" s="10">
        <f>ROUND(+'Aggregate Screens'!AR101,0)</f>
        <v>13367</v>
      </c>
      <c r="E106" s="10">
        <f>ROUND(+'Aggregate Screens'!AT101,0)</f>
        <v>40</v>
      </c>
      <c r="F106" s="12">
        <f t="shared" si="3"/>
        <v>0.91549999999999998</v>
      </c>
      <c r="G106" s="10">
        <f>ROUND(+'Aggregate Screens'!AR206,0)</f>
        <v>13660</v>
      </c>
      <c r="H106" s="10">
        <f>ROUND(+'Aggregate Screens'!AT206,0)</f>
        <v>40</v>
      </c>
      <c r="I106" s="12">
        <f t="shared" si="4"/>
        <v>0.93559999999999999</v>
      </c>
      <c r="K106" s="12">
        <f t="shared" si="5"/>
        <v>2.1955215729109856E-2</v>
      </c>
    </row>
    <row r="107" spans="2:11" x14ac:dyDescent="0.2">
      <c r="B107">
        <f>+'Aggregate Screens'!A102</f>
        <v>921</v>
      </c>
      <c r="C107" t="str">
        <f>+'Aggregate Screens'!B102</f>
        <v>Cascade Behavioral Health</v>
      </c>
      <c r="D107" s="10">
        <f>ROUND(+'Aggregate Screens'!AR102,0)</f>
        <v>0</v>
      </c>
      <c r="E107" s="10">
        <f>ROUND(+'Aggregate Screens'!AT102,0)</f>
        <v>0</v>
      </c>
      <c r="F107" s="12" t="str">
        <f t="shared" si="3"/>
        <v/>
      </c>
      <c r="G107" s="10">
        <f>ROUND(+'Aggregate Screens'!AR207,0)</f>
        <v>142</v>
      </c>
      <c r="H107" s="10">
        <f>ROUND(+'Aggregate Screens'!AT207,0)</f>
        <v>63</v>
      </c>
      <c r="I107" s="12">
        <f t="shared" si="4"/>
        <v>6.1999999999999998E-3</v>
      </c>
      <c r="K107" s="12" t="str">
        <f t="shared" si="5"/>
        <v/>
      </c>
    </row>
    <row r="108" spans="2:11" x14ac:dyDescent="0.2">
      <c r="D108" s="10"/>
      <c r="E108" s="10"/>
      <c r="F108" s="12"/>
      <c r="G108" s="10"/>
      <c r="H108" s="10"/>
      <c r="I108" s="12"/>
      <c r="K108" s="12"/>
    </row>
  </sheetData>
  <phoneticPr fontId="0" type="noConversion"/>
  <printOptions horizontalCentered="1" verticalCentered="1" gridLines="1"/>
  <pageMargins left="0" right="0" top="0" bottom="0" header="0" footer="0"/>
  <pageSetup paperSize="5" scale="8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7"/>
  <sheetViews>
    <sheetView zoomScale="75" workbookViewId="0">
      <selection activeCell="R20" sqref="R20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8" bestFit="1" customWidth="1"/>
    <col min="5" max="5" width="6.88671875" bestFit="1" customWidth="1"/>
    <col min="6" max="6" width="7.109375" bestFit="1" customWidth="1"/>
    <col min="7" max="7" width="7.88671875" bestFit="1" customWidth="1"/>
    <col min="8" max="8" width="6.88671875" bestFit="1" customWidth="1"/>
    <col min="9" max="9" width="7.109375" bestFit="1" customWidth="1"/>
    <col min="10" max="10" width="2.6640625" customWidth="1"/>
    <col min="11" max="11" width="8.109375" bestFit="1" customWidth="1"/>
  </cols>
  <sheetData>
    <row r="1" spans="1:11" x14ac:dyDescent="0.2">
      <c r="A1" s="9" t="s">
        <v>24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4"/>
      <c r="F2" s="2"/>
      <c r="K2" s="5" t="s">
        <v>71</v>
      </c>
    </row>
    <row r="3" spans="1:11" x14ac:dyDescent="0.2">
      <c r="A3" s="4"/>
      <c r="D3" s="3"/>
      <c r="F3" s="2"/>
      <c r="K3">
        <v>14</v>
      </c>
    </row>
    <row r="4" spans="1:11" x14ac:dyDescent="0.2">
      <c r="A4" s="7" t="s">
        <v>58</v>
      </c>
      <c r="B4" s="6"/>
      <c r="C4" s="6"/>
      <c r="D4" s="6"/>
      <c r="E4" s="7"/>
      <c r="F4" s="6"/>
      <c r="G4" s="6"/>
      <c r="H4" s="6"/>
      <c r="I4" s="6"/>
    </row>
    <row r="5" spans="1:11" x14ac:dyDescent="0.2">
      <c r="A5" s="7" t="s">
        <v>61</v>
      </c>
      <c r="B5" s="6"/>
      <c r="C5" s="6"/>
      <c r="D5" s="6"/>
      <c r="E5" s="7"/>
      <c r="F5" s="6"/>
      <c r="G5" s="6"/>
      <c r="H5" s="6"/>
      <c r="I5" s="6"/>
    </row>
    <row r="7" spans="1:11" x14ac:dyDescent="0.2">
      <c r="E7" s="77">
        <f>ROUND(+'Aggregate Screens'!C5,0)</f>
        <v>2012</v>
      </c>
      <c r="F7" s="5">
        <f>+E7</f>
        <v>2012</v>
      </c>
      <c r="G7" s="5"/>
      <c r="H7" s="2">
        <f>+F7+1</f>
        <v>2013</v>
      </c>
      <c r="I7" s="5">
        <f>+H7</f>
        <v>2013</v>
      </c>
    </row>
    <row r="8" spans="1:11" x14ac:dyDescent="0.2">
      <c r="A8" s="5"/>
      <c r="B8" s="5"/>
      <c r="C8" s="5"/>
      <c r="D8" s="2" t="s">
        <v>16</v>
      </c>
      <c r="E8" s="2" t="s">
        <v>189</v>
      </c>
      <c r="F8" s="5"/>
      <c r="G8" s="5"/>
      <c r="H8" s="2" t="s">
        <v>189</v>
      </c>
      <c r="I8" s="5"/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17</v>
      </c>
      <c r="E9" s="2" t="s">
        <v>23</v>
      </c>
      <c r="F9" s="2" t="s">
        <v>21</v>
      </c>
      <c r="G9" s="2" t="s">
        <v>17</v>
      </c>
      <c r="H9" s="2" t="s">
        <v>23</v>
      </c>
      <c r="I9" s="2" t="s">
        <v>21</v>
      </c>
      <c r="K9" s="5" t="s">
        <v>181</v>
      </c>
    </row>
    <row r="10" spans="1:11" x14ac:dyDescent="0.2">
      <c r="B10">
        <f>+'Aggregate Screens'!A5</f>
        <v>1</v>
      </c>
      <c r="C10" t="str">
        <f>+'Aggregate Screens'!B5</f>
        <v>SWEDISH MEDICAL CENTER - FIRST HILL</v>
      </c>
      <c r="D10" s="10">
        <f>ROUND(+'Aggregate Screens'!AR5,0)</f>
        <v>131885</v>
      </c>
      <c r="E10" s="10">
        <f>ROUND(+'Aggregate Screens'!AU5,0)</f>
        <v>620</v>
      </c>
      <c r="F10" s="12">
        <f>IF(D10=0,"",IF(E10=0,"",ROUND(+D10/(E10*365),4)))</f>
        <v>0.58279999999999998</v>
      </c>
      <c r="G10" s="10">
        <f>ROUND(+'Aggregate Screens'!AR110,0)</f>
        <v>122379</v>
      </c>
      <c r="H10" s="10">
        <f>ROUND(+'Aggregate Screens'!AU110,0)</f>
        <v>620</v>
      </c>
      <c r="I10" s="12">
        <f>IF(G10=0,"",IF(H10=0,"",ROUND(+G10/(H10*365),4)))</f>
        <v>0.54079999999999995</v>
      </c>
      <c r="K10" s="12">
        <f>IF(D10=0,"",IF(E10=0,"",IF(G10=0,"",IF(H10=0,"",+I10/F10-1))))</f>
        <v>-7.2065888812628764E-2</v>
      </c>
    </row>
    <row r="11" spans="1:11" x14ac:dyDescent="0.2">
      <c r="B11">
        <f>+'Aggregate Screens'!A6</f>
        <v>3</v>
      </c>
      <c r="C11" t="str">
        <f>+'Aggregate Screens'!B6</f>
        <v>SWEDISH MEDICAL CENTER - CHERRY HILL</v>
      </c>
      <c r="D11" s="10">
        <f>ROUND(+'Aggregate Screens'!AR6,0)</f>
        <v>32314</v>
      </c>
      <c r="E11" s="10">
        <f>ROUND(+'Aggregate Screens'!AU6,0)</f>
        <v>198</v>
      </c>
      <c r="F11" s="12">
        <f t="shared" ref="F11:F74" si="0">IF(D11=0,"",IF(E11=0,"",ROUND(+D11/(E11*365),4)))</f>
        <v>0.4471</v>
      </c>
      <c r="G11" s="10">
        <f>ROUND(+'Aggregate Screens'!AR111,0)</f>
        <v>47440</v>
      </c>
      <c r="H11" s="10">
        <f>ROUND(+'Aggregate Screens'!AU111,0)</f>
        <v>198</v>
      </c>
      <c r="I11" s="12">
        <f t="shared" ref="I11:I74" si="1">IF(G11=0,"",IF(H11=0,"",ROUND(+G11/(H11*365),4)))</f>
        <v>0.65639999999999998</v>
      </c>
      <c r="K11" s="12">
        <f t="shared" ref="K11:K74" si="2">IF(D11=0,"",IF(E11=0,"",IF(G11=0,"",IF(H11=0,"",+I11/F11-1))))</f>
        <v>0.46812793558488042</v>
      </c>
    </row>
    <row r="12" spans="1:11" x14ac:dyDescent="0.2">
      <c r="B12">
        <f>+'Aggregate Screens'!A7</f>
        <v>8</v>
      </c>
      <c r="C12" t="str">
        <f>+'Aggregate Screens'!B7</f>
        <v>KLICKITAT VALLEY HEALTH</v>
      </c>
      <c r="D12" s="10">
        <f>ROUND(+'Aggregate Screens'!AR7,0)</f>
        <v>462</v>
      </c>
      <c r="E12" s="10">
        <f>ROUND(+'Aggregate Screens'!AU7,0)</f>
        <v>17</v>
      </c>
      <c r="F12" s="12">
        <f t="shared" si="0"/>
        <v>7.4499999999999997E-2</v>
      </c>
      <c r="G12" s="10">
        <f>ROUND(+'Aggregate Screens'!AR112,0)</f>
        <v>521</v>
      </c>
      <c r="H12" s="10">
        <f>ROUND(+'Aggregate Screens'!AU112,0)</f>
        <v>17</v>
      </c>
      <c r="I12" s="12">
        <f t="shared" si="1"/>
        <v>8.4000000000000005E-2</v>
      </c>
      <c r="K12" s="12">
        <f t="shared" si="2"/>
        <v>0.12751677852349008</v>
      </c>
    </row>
    <row r="13" spans="1:11" x14ac:dyDescent="0.2">
      <c r="B13">
        <f>+'Aggregate Screens'!A8</f>
        <v>10</v>
      </c>
      <c r="C13" t="str">
        <f>+'Aggregate Screens'!B8</f>
        <v>VIRGINIA MASON MEDICAL CENTER</v>
      </c>
      <c r="D13" s="10">
        <f>ROUND(+'Aggregate Screens'!AR8,0)</f>
        <v>75230</v>
      </c>
      <c r="E13" s="10">
        <f>ROUND(+'Aggregate Screens'!AU8,0)</f>
        <v>292</v>
      </c>
      <c r="F13" s="12">
        <f t="shared" si="0"/>
        <v>0.70589999999999997</v>
      </c>
      <c r="G13" s="10">
        <f>ROUND(+'Aggregate Screens'!AR113,0)</f>
        <v>72503</v>
      </c>
      <c r="H13" s="10">
        <f>ROUND(+'Aggregate Screens'!AU113,0)</f>
        <v>288</v>
      </c>
      <c r="I13" s="12">
        <f t="shared" si="1"/>
        <v>0.68969999999999998</v>
      </c>
      <c r="K13" s="12">
        <f t="shared" si="2"/>
        <v>-2.2949426264343376E-2</v>
      </c>
    </row>
    <row r="14" spans="1:11" x14ac:dyDescent="0.2">
      <c r="B14">
        <f>+'Aggregate Screens'!A9</f>
        <v>14</v>
      </c>
      <c r="C14" t="str">
        <f>+'Aggregate Screens'!B9</f>
        <v>SEATTLE CHILDRENS HOSPITAL</v>
      </c>
      <c r="D14" s="10">
        <f>ROUND(+'Aggregate Screens'!AR9,0)</f>
        <v>72402</v>
      </c>
      <c r="E14" s="10">
        <f>ROUND(+'Aggregate Screens'!AU9,0)</f>
        <v>254</v>
      </c>
      <c r="F14" s="12">
        <f t="shared" si="0"/>
        <v>0.78100000000000003</v>
      </c>
      <c r="G14" s="10">
        <f>ROUND(+'Aggregate Screens'!AR114,0)</f>
        <v>73750</v>
      </c>
      <c r="H14" s="10">
        <f>ROUND(+'Aggregate Screens'!AU114,0)</f>
        <v>278</v>
      </c>
      <c r="I14" s="12">
        <f t="shared" si="1"/>
        <v>0.7268</v>
      </c>
      <c r="K14" s="12">
        <f t="shared" si="2"/>
        <v>-6.9398207426376479E-2</v>
      </c>
    </row>
    <row r="15" spans="1:11" x14ac:dyDescent="0.2">
      <c r="B15">
        <f>+'Aggregate Screens'!A10</f>
        <v>20</v>
      </c>
      <c r="C15" t="str">
        <f>+'Aggregate Screens'!B10</f>
        <v>GROUP HEALTH CENTRAL HOSPITAL</v>
      </c>
      <c r="D15" s="10">
        <f>ROUND(+'Aggregate Screens'!AR10,0)</f>
        <v>5148</v>
      </c>
      <c r="E15" s="10">
        <f>ROUND(+'Aggregate Screens'!AU10,0)</f>
        <v>14</v>
      </c>
      <c r="F15" s="12">
        <f t="shared" si="0"/>
        <v>1.0074000000000001</v>
      </c>
      <c r="G15" s="10">
        <f>ROUND(+'Aggregate Screens'!AR115,0)</f>
        <v>5055</v>
      </c>
      <c r="H15" s="10">
        <f>ROUND(+'Aggregate Screens'!AU115,0)</f>
        <v>14</v>
      </c>
      <c r="I15" s="12">
        <f t="shared" si="1"/>
        <v>0.98919999999999997</v>
      </c>
      <c r="K15" s="12">
        <f t="shared" si="2"/>
        <v>-1.8066309311097983E-2</v>
      </c>
    </row>
    <row r="16" spans="1:11" x14ac:dyDescent="0.2">
      <c r="B16">
        <f>+'Aggregate Screens'!A11</f>
        <v>21</v>
      </c>
      <c r="C16" t="str">
        <f>+'Aggregate Screens'!B11</f>
        <v>NEWPORT HOSPITAL AND HEALTH SERVICES</v>
      </c>
      <c r="D16" s="10">
        <f>ROUND(+'Aggregate Screens'!AR11,0)</f>
        <v>1273</v>
      </c>
      <c r="E16" s="10">
        <f>ROUND(+'Aggregate Screens'!AU11,0)</f>
        <v>74</v>
      </c>
      <c r="F16" s="12">
        <f t="shared" si="0"/>
        <v>4.7100000000000003E-2</v>
      </c>
      <c r="G16" s="10">
        <f>ROUND(+'Aggregate Screens'!AR116,0)</f>
        <v>1323</v>
      </c>
      <c r="H16" s="10">
        <f>ROUND(+'Aggregate Screens'!AU116,0)</f>
        <v>74</v>
      </c>
      <c r="I16" s="12">
        <f t="shared" si="1"/>
        <v>4.9000000000000002E-2</v>
      </c>
      <c r="K16" s="12">
        <f t="shared" si="2"/>
        <v>4.0339702760084917E-2</v>
      </c>
    </row>
    <row r="17" spans="2:11" x14ac:dyDescent="0.2">
      <c r="B17">
        <f>+'Aggregate Screens'!A12</f>
        <v>22</v>
      </c>
      <c r="C17" t="str">
        <f>+'Aggregate Screens'!B12</f>
        <v>LOURDES MEDICAL CENTER</v>
      </c>
      <c r="D17" s="10">
        <f>ROUND(+'Aggregate Screens'!AR12,0)</f>
        <v>7150</v>
      </c>
      <c r="E17" s="10">
        <f>ROUND(+'Aggregate Screens'!AU12,0)</f>
        <v>35</v>
      </c>
      <c r="F17" s="12">
        <f t="shared" si="0"/>
        <v>0.55969999999999998</v>
      </c>
      <c r="G17" s="10">
        <f>ROUND(+'Aggregate Screens'!AR117,0)</f>
        <v>7012</v>
      </c>
      <c r="H17" s="10">
        <f>ROUND(+'Aggregate Screens'!AU117,0)</f>
        <v>35</v>
      </c>
      <c r="I17" s="12">
        <f t="shared" si="1"/>
        <v>0.54890000000000005</v>
      </c>
      <c r="K17" s="12">
        <f t="shared" si="2"/>
        <v>-1.9296051456137109E-2</v>
      </c>
    </row>
    <row r="18" spans="2:11" x14ac:dyDescent="0.2">
      <c r="B18">
        <f>+'Aggregate Screens'!A13</f>
        <v>23</v>
      </c>
      <c r="C18" t="str">
        <f>+'Aggregate Screens'!B13</f>
        <v>THREE RIVERS HOSPITAL</v>
      </c>
      <c r="D18" s="10">
        <f>ROUND(+'Aggregate Screens'!AR13,0)</f>
        <v>704</v>
      </c>
      <c r="E18" s="10">
        <f>ROUND(+'Aggregate Screens'!AU13,0)</f>
        <v>25</v>
      </c>
      <c r="F18" s="12">
        <f t="shared" si="0"/>
        <v>7.7200000000000005E-2</v>
      </c>
      <c r="G18" s="10">
        <f>ROUND(+'Aggregate Screens'!AR118,0)</f>
        <v>604</v>
      </c>
      <c r="H18" s="10">
        <f>ROUND(+'Aggregate Screens'!AU118,0)</f>
        <v>25</v>
      </c>
      <c r="I18" s="12">
        <f t="shared" si="1"/>
        <v>6.6199999999999995E-2</v>
      </c>
      <c r="K18" s="12">
        <f t="shared" si="2"/>
        <v>-0.14248704663212453</v>
      </c>
    </row>
    <row r="19" spans="2:11" x14ac:dyDescent="0.2">
      <c r="B19">
        <f>+'Aggregate Screens'!A14</f>
        <v>26</v>
      </c>
      <c r="C19" t="str">
        <f>+'Aggregate Screens'!B14</f>
        <v>PEACEHEALTH ST JOHN MEDICAL CENTER</v>
      </c>
      <c r="D19" s="10">
        <f>ROUND(+'Aggregate Screens'!AR14,0)</f>
        <v>36343</v>
      </c>
      <c r="E19" s="10">
        <f>ROUND(+'Aggregate Screens'!AU14,0)</f>
        <v>186</v>
      </c>
      <c r="F19" s="12">
        <f t="shared" si="0"/>
        <v>0.5353</v>
      </c>
      <c r="G19" s="10">
        <f>ROUND(+'Aggregate Screens'!AR119,0)</f>
        <v>33982</v>
      </c>
      <c r="H19" s="10">
        <f>ROUND(+'Aggregate Screens'!AU119,0)</f>
        <v>186</v>
      </c>
      <c r="I19" s="12">
        <f t="shared" si="1"/>
        <v>0.50049999999999994</v>
      </c>
      <c r="K19" s="12">
        <f t="shared" si="2"/>
        <v>-6.5010274612366969E-2</v>
      </c>
    </row>
    <row r="20" spans="2:11" x14ac:dyDescent="0.2">
      <c r="B20">
        <f>+'Aggregate Screens'!A15</f>
        <v>29</v>
      </c>
      <c r="C20" t="str">
        <f>+'Aggregate Screens'!B15</f>
        <v>HARBORVIEW MEDICAL CENTER</v>
      </c>
      <c r="D20" s="10">
        <f>ROUND(+'Aggregate Screens'!AR15,0)</f>
        <v>134930</v>
      </c>
      <c r="E20" s="10">
        <f>ROUND(+'Aggregate Screens'!AU15,0)</f>
        <v>413</v>
      </c>
      <c r="F20" s="12">
        <f t="shared" si="0"/>
        <v>0.89510000000000001</v>
      </c>
      <c r="G20" s="10">
        <f>ROUND(+'Aggregate Screens'!AR120,0)</f>
        <v>135779</v>
      </c>
      <c r="H20" s="10">
        <f>ROUND(+'Aggregate Screens'!AU120,0)</f>
        <v>413</v>
      </c>
      <c r="I20" s="12">
        <f t="shared" si="1"/>
        <v>0.90069999999999995</v>
      </c>
      <c r="K20" s="12">
        <f t="shared" si="2"/>
        <v>6.2562842140543307E-3</v>
      </c>
    </row>
    <row r="21" spans="2:11" x14ac:dyDescent="0.2">
      <c r="B21">
        <f>+'Aggregate Screens'!A16</f>
        <v>32</v>
      </c>
      <c r="C21" t="str">
        <f>+'Aggregate Screens'!B16</f>
        <v>ST JOSEPH MEDICAL CENTER</v>
      </c>
      <c r="D21" s="10">
        <f>ROUND(+'Aggregate Screens'!AR16,0)</f>
        <v>100259</v>
      </c>
      <c r="E21" s="10">
        <f>ROUND(+'Aggregate Screens'!AU16,0)</f>
        <v>366</v>
      </c>
      <c r="F21" s="12">
        <f t="shared" si="0"/>
        <v>0.75049999999999994</v>
      </c>
      <c r="G21" s="10">
        <f>ROUND(+'Aggregate Screens'!AR121,0)</f>
        <v>104271</v>
      </c>
      <c r="H21" s="10">
        <f>ROUND(+'Aggregate Screens'!AU121,0)</f>
        <v>366</v>
      </c>
      <c r="I21" s="12">
        <f t="shared" si="1"/>
        <v>0.78049999999999997</v>
      </c>
      <c r="K21" s="12">
        <f t="shared" si="2"/>
        <v>3.9973351099267251E-2</v>
      </c>
    </row>
    <row r="22" spans="2:11" x14ac:dyDescent="0.2">
      <c r="B22">
        <f>+'Aggregate Screens'!A17</f>
        <v>35</v>
      </c>
      <c r="C22" t="str">
        <f>+'Aggregate Screens'!B17</f>
        <v>ST ELIZABETH HOSPITAL</v>
      </c>
      <c r="D22" s="10">
        <f>ROUND(+'Aggregate Screens'!AR17,0)</f>
        <v>4299</v>
      </c>
      <c r="E22" s="10">
        <f>ROUND(+'Aggregate Screens'!AU17,0)</f>
        <v>38</v>
      </c>
      <c r="F22" s="12">
        <f t="shared" si="0"/>
        <v>0.30990000000000001</v>
      </c>
      <c r="G22" s="10">
        <f>ROUND(+'Aggregate Screens'!AR122,0)</f>
        <v>4294</v>
      </c>
      <c r="H22" s="10">
        <f>ROUND(+'Aggregate Screens'!AU122,0)</f>
        <v>38</v>
      </c>
      <c r="I22" s="12">
        <f t="shared" si="1"/>
        <v>0.30959999999999999</v>
      </c>
      <c r="K22" s="12">
        <f t="shared" si="2"/>
        <v>-9.6805421103585143E-4</v>
      </c>
    </row>
    <row r="23" spans="2:11" x14ac:dyDescent="0.2">
      <c r="B23">
        <f>+'Aggregate Screens'!A18</f>
        <v>37</v>
      </c>
      <c r="C23" t="str">
        <f>+'Aggregate Screens'!B18</f>
        <v>DEACONESS HOSPITAL</v>
      </c>
      <c r="D23" s="10">
        <f>ROUND(+'Aggregate Screens'!AR18,0)</f>
        <v>58396</v>
      </c>
      <c r="E23" s="10">
        <f>ROUND(+'Aggregate Screens'!AU18,0)</f>
        <v>307</v>
      </c>
      <c r="F23" s="12">
        <f t="shared" si="0"/>
        <v>0.52110000000000001</v>
      </c>
      <c r="G23" s="10">
        <f>ROUND(+'Aggregate Screens'!AR123,0)</f>
        <v>56467</v>
      </c>
      <c r="H23" s="10">
        <f>ROUND(+'Aggregate Screens'!AU123,0)</f>
        <v>352</v>
      </c>
      <c r="I23" s="12">
        <f t="shared" si="1"/>
        <v>0.4395</v>
      </c>
      <c r="K23" s="12">
        <f t="shared" si="2"/>
        <v>-0.15659182498560742</v>
      </c>
    </row>
    <row r="24" spans="2:11" x14ac:dyDescent="0.2">
      <c r="B24">
        <f>+'Aggregate Screens'!A19</f>
        <v>38</v>
      </c>
      <c r="C24" t="str">
        <f>+'Aggregate Screens'!B19</f>
        <v>OLYMPIC MEDICAL CENTER</v>
      </c>
      <c r="D24" s="10">
        <f>ROUND(+'Aggregate Screens'!AR19,0)</f>
        <v>14263</v>
      </c>
      <c r="E24" s="10">
        <f>ROUND(+'Aggregate Screens'!AU19,0)</f>
        <v>78</v>
      </c>
      <c r="F24" s="12">
        <f t="shared" si="0"/>
        <v>0.501</v>
      </c>
      <c r="G24" s="10">
        <f>ROUND(+'Aggregate Screens'!AR124,0)</f>
        <v>14556</v>
      </c>
      <c r="H24" s="10">
        <f>ROUND(+'Aggregate Screens'!AU124,0)</f>
        <v>78</v>
      </c>
      <c r="I24" s="12">
        <f t="shared" si="1"/>
        <v>0.51129999999999998</v>
      </c>
      <c r="K24" s="12">
        <f t="shared" si="2"/>
        <v>2.055888223552893E-2</v>
      </c>
    </row>
    <row r="25" spans="2:11" x14ac:dyDescent="0.2">
      <c r="B25">
        <f>+'Aggregate Screens'!A20</f>
        <v>39</v>
      </c>
      <c r="C25" t="str">
        <f>+'Aggregate Screens'!B20</f>
        <v>TRIOS HEALTH</v>
      </c>
      <c r="D25" s="10">
        <f>ROUND(+'Aggregate Screens'!AR20,0)</f>
        <v>17978</v>
      </c>
      <c r="E25" s="10">
        <f>ROUND(+'Aggregate Screens'!AU20,0)</f>
        <v>111</v>
      </c>
      <c r="F25" s="12">
        <f t="shared" si="0"/>
        <v>0.44369999999999998</v>
      </c>
      <c r="G25" s="10">
        <f>ROUND(+'Aggregate Screens'!AR125,0)</f>
        <v>17066</v>
      </c>
      <c r="H25" s="10">
        <f>ROUND(+'Aggregate Screens'!AU125,0)</f>
        <v>111</v>
      </c>
      <c r="I25" s="12">
        <f t="shared" si="1"/>
        <v>0.42120000000000002</v>
      </c>
      <c r="K25" s="12">
        <f t="shared" si="2"/>
        <v>-5.070993914807298E-2</v>
      </c>
    </row>
    <row r="26" spans="2:11" x14ac:dyDescent="0.2">
      <c r="B26">
        <f>+'Aggregate Screens'!A21</f>
        <v>43</v>
      </c>
      <c r="C26" t="str">
        <f>+'Aggregate Screens'!B21</f>
        <v>WALLA WALLA GENERAL HOSPITAL</v>
      </c>
      <c r="D26" s="10">
        <f>ROUND(+'Aggregate Screens'!AR21,0)</f>
        <v>0</v>
      </c>
      <c r="E26" s="10">
        <f>ROUND(+'Aggregate Screens'!AU21,0)</f>
        <v>0</v>
      </c>
      <c r="F26" s="12" t="str">
        <f t="shared" si="0"/>
        <v/>
      </c>
      <c r="G26" s="10">
        <f>ROUND(+'Aggregate Screens'!AR126,0)</f>
        <v>0</v>
      </c>
      <c r="H26" s="10">
        <f>ROUND(+'Aggregate Screens'!AU126,0)</f>
        <v>0</v>
      </c>
      <c r="I26" s="12" t="str">
        <f t="shared" si="1"/>
        <v/>
      </c>
      <c r="K26" s="12" t="str">
        <f t="shared" si="2"/>
        <v/>
      </c>
    </row>
    <row r="27" spans="2:11" x14ac:dyDescent="0.2">
      <c r="B27">
        <f>+'Aggregate Screens'!A22</f>
        <v>45</v>
      </c>
      <c r="C27" t="str">
        <f>+'Aggregate Screens'!B22</f>
        <v>COLUMBIA BASIN HOSPITAL</v>
      </c>
      <c r="D27" s="10">
        <f>ROUND(+'Aggregate Screens'!AR22,0)</f>
        <v>249</v>
      </c>
      <c r="E27" s="10">
        <f>ROUND(+'Aggregate Screens'!AU22,0)</f>
        <v>86</v>
      </c>
      <c r="F27" s="12">
        <f t="shared" si="0"/>
        <v>7.9000000000000008E-3</v>
      </c>
      <c r="G27" s="10">
        <f>ROUND(+'Aggregate Screens'!AR127,0)</f>
        <v>325</v>
      </c>
      <c r="H27" s="10">
        <f>ROUND(+'Aggregate Screens'!AU127,0)</f>
        <v>73</v>
      </c>
      <c r="I27" s="12">
        <f t="shared" si="1"/>
        <v>1.2200000000000001E-2</v>
      </c>
      <c r="K27" s="12">
        <f t="shared" si="2"/>
        <v>0.54430379746835444</v>
      </c>
    </row>
    <row r="28" spans="2:11" x14ac:dyDescent="0.2">
      <c r="B28">
        <f>+'Aggregate Screens'!A23</f>
        <v>46</v>
      </c>
      <c r="C28" t="str">
        <f>+'Aggregate Screens'!B23</f>
        <v>PMH MEDICAL CENTER</v>
      </c>
      <c r="D28" s="10">
        <f>ROUND(+'Aggregate Screens'!AR23,0)</f>
        <v>1954</v>
      </c>
      <c r="E28" s="10">
        <f>ROUND(+'Aggregate Screens'!AU23,0)</f>
        <v>25</v>
      </c>
      <c r="F28" s="12">
        <f t="shared" si="0"/>
        <v>0.21410000000000001</v>
      </c>
      <c r="G28" s="10">
        <f>ROUND(+'Aggregate Screens'!AR128,0)</f>
        <v>2683</v>
      </c>
      <c r="H28" s="10">
        <f>ROUND(+'Aggregate Screens'!AU128,0)</f>
        <v>25</v>
      </c>
      <c r="I28" s="12">
        <f t="shared" si="1"/>
        <v>0.29399999999999998</v>
      </c>
      <c r="K28" s="12">
        <f t="shared" si="2"/>
        <v>0.37319009808500692</v>
      </c>
    </row>
    <row r="29" spans="2:11" x14ac:dyDescent="0.2">
      <c r="B29">
        <f>+'Aggregate Screens'!A24</f>
        <v>50</v>
      </c>
      <c r="C29" t="str">
        <f>+'Aggregate Screens'!B24</f>
        <v>PROVIDENCE ST MARY MEDICAL CENTER</v>
      </c>
      <c r="D29" s="10">
        <f>ROUND(+'Aggregate Screens'!AR24,0)</f>
        <v>14253</v>
      </c>
      <c r="E29" s="10">
        <f>ROUND(+'Aggregate Screens'!AU24,0)</f>
        <v>87</v>
      </c>
      <c r="F29" s="12">
        <f t="shared" si="0"/>
        <v>0.44879999999999998</v>
      </c>
      <c r="G29" s="10">
        <f>ROUND(+'Aggregate Screens'!AR129,0)</f>
        <v>13746</v>
      </c>
      <c r="H29" s="10">
        <f>ROUND(+'Aggregate Screens'!AU129,0)</f>
        <v>87</v>
      </c>
      <c r="I29" s="12">
        <f t="shared" si="1"/>
        <v>0.43290000000000001</v>
      </c>
      <c r="K29" s="12">
        <f t="shared" si="2"/>
        <v>-3.5427807486630991E-2</v>
      </c>
    </row>
    <row r="30" spans="2:11" x14ac:dyDescent="0.2">
      <c r="B30">
        <f>+'Aggregate Screens'!A25</f>
        <v>54</v>
      </c>
      <c r="C30" t="str">
        <f>+'Aggregate Screens'!B25</f>
        <v>FORKS COMMUNITY HOSPITAL</v>
      </c>
      <c r="D30" s="10">
        <f>ROUND(+'Aggregate Screens'!AR25,0)</f>
        <v>0</v>
      </c>
      <c r="E30" s="10">
        <f>ROUND(+'Aggregate Screens'!AU25,0)</f>
        <v>0</v>
      </c>
      <c r="F30" s="12" t="str">
        <f t="shared" si="0"/>
        <v/>
      </c>
      <c r="G30" s="10">
        <f>ROUND(+'Aggregate Screens'!AR130,0)</f>
        <v>0</v>
      </c>
      <c r="H30" s="10">
        <f>ROUND(+'Aggregate Screens'!AU130,0)</f>
        <v>0</v>
      </c>
      <c r="I30" s="12" t="str">
        <f t="shared" si="1"/>
        <v/>
      </c>
      <c r="K30" s="12" t="str">
        <f t="shared" si="2"/>
        <v/>
      </c>
    </row>
    <row r="31" spans="2:11" x14ac:dyDescent="0.2">
      <c r="B31">
        <f>+'Aggregate Screens'!A26</f>
        <v>56</v>
      </c>
      <c r="C31" t="str">
        <f>+'Aggregate Screens'!B26</f>
        <v>WILLAPA HARBOR HOSPITAL</v>
      </c>
      <c r="D31" s="10">
        <f>ROUND(+'Aggregate Screens'!AR26,0)</f>
        <v>651</v>
      </c>
      <c r="E31" s="10">
        <f>ROUND(+'Aggregate Screens'!AU26,0)</f>
        <v>20</v>
      </c>
      <c r="F31" s="12">
        <f t="shared" si="0"/>
        <v>8.9200000000000002E-2</v>
      </c>
      <c r="G31" s="10">
        <f>ROUND(+'Aggregate Screens'!AR131,0)</f>
        <v>817</v>
      </c>
      <c r="H31" s="10">
        <f>ROUND(+'Aggregate Screens'!AU131,0)</f>
        <v>20</v>
      </c>
      <c r="I31" s="12">
        <f t="shared" si="1"/>
        <v>0.1119</v>
      </c>
      <c r="K31" s="12">
        <f t="shared" si="2"/>
        <v>0.25448430493273544</v>
      </c>
    </row>
    <row r="32" spans="2:11" x14ac:dyDescent="0.2">
      <c r="B32">
        <f>+'Aggregate Screens'!A27</f>
        <v>58</v>
      </c>
      <c r="C32" t="str">
        <f>+'Aggregate Screens'!B27</f>
        <v>YAKIMA VALLEY MEMORIAL HOSPITAL</v>
      </c>
      <c r="D32" s="10">
        <f>ROUND(+'Aggregate Screens'!AR27,0)</f>
        <v>52799</v>
      </c>
      <c r="E32" s="10">
        <f>ROUND(+'Aggregate Screens'!AU27,0)</f>
        <v>226</v>
      </c>
      <c r="F32" s="12">
        <f t="shared" si="0"/>
        <v>0.6401</v>
      </c>
      <c r="G32" s="10">
        <f>ROUND(+'Aggregate Screens'!AR132,0)</f>
        <v>48611</v>
      </c>
      <c r="H32" s="10">
        <f>ROUND(+'Aggregate Screens'!AU132,0)</f>
        <v>238</v>
      </c>
      <c r="I32" s="12">
        <f t="shared" si="1"/>
        <v>0.55959999999999999</v>
      </c>
      <c r="K32" s="12">
        <f t="shared" si="2"/>
        <v>-0.12576159975003909</v>
      </c>
    </row>
    <row r="33" spans="2:11" x14ac:dyDescent="0.2">
      <c r="B33">
        <f>+'Aggregate Screens'!A28</f>
        <v>63</v>
      </c>
      <c r="C33" t="str">
        <f>+'Aggregate Screens'!B28</f>
        <v>GRAYS HARBOR COMMUNITY HOSPITAL</v>
      </c>
      <c r="D33" s="10">
        <f>ROUND(+'Aggregate Screens'!AR28,0)</f>
        <v>13406</v>
      </c>
      <c r="E33" s="10">
        <f>ROUND(+'Aggregate Screens'!AU28,0)</f>
        <v>105</v>
      </c>
      <c r="F33" s="12">
        <f t="shared" si="0"/>
        <v>0.3498</v>
      </c>
      <c r="G33" s="10">
        <f>ROUND(+'Aggregate Screens'!AR133,0)</f>
        <v>11937</v>
      </c>
      <c r="H33" s="10">
        <f>ROUND(+'Aggregate Screens'!AU133,0)</f>
        <v>105</v>
      </c>
      <c r="I33" s="12">
        <f t="shared" si="1"/>
        <v>0.3115</v>
      </c>
      <c r="K33" s="12">
        <f t="shared" si="2"/>
        <v>-0.10949113779302455</v>
      </c>
    </row>
    <row r="34" spans="2:11" x14ac:dyDescent="0.2">
      <c r="B34">
        <f>+'Aggregate Screens'!A29</f>
        <v>78</v>
      </c>
      <c r="C34" t="str">
        <f>+'Aggregate Screens'!B29</f>
        <v>SAMARITAN HEALTHCARE</v>
      </c>
      <c r="D34" s="10">
        <f>ROUND(+'Aggregate Screens'!AR29,0)</f>
        <v>6236</v>
      </c>
      <c r="E34" s="10">
        <f>ROUND(+'Aggregate Screens'!AU29,0)</f>
        <v>49</v>
      </c>
      <c r="F34" s="12">
        <f t="shared" si="0"/>
        <v>0.34870000000000001</v>
      </c>
      <c r="G34" s="10">
        <f>ROUND(+'Aggregate Screens'!AR134,0)</f>
        <v>7007</v>
      </c>
      <c r="H34" s="10">
        <f>ROUND(+'Aggregate Screens'!AU134,0)</f>
        <v>49</v>
      </c>
      <c r="I34" s="12">
        <f t="shared" si="1"/>
        <v>0.39179999999999998</v>
      </c>
      <c r="K34" s="12">
        <f t="shared" si="2"/>
        <v>0.12360195010037267</v>
      </c>
    </row>
    <row r="35" spans="2:11" x14ac:dyDescent="0.2">
      <c r="B35">
        <f>+'Aggregate Screens'!A30</f>
        <v>79</v>
      </c>
      <c r="C35" t="str">
        <f>+'Aggregate Screens'!B30</f>
        <v>OCEAN BEACH HOSPITAL</v>
      </c>
      <c r="D35" s="10">
        <f>ROUND(+'Aggregate Screens'!AR30,0)</f>
        <v>0</v>
      </c>
      <c r="E35" s="10">
        <f>ROUND(+'Aggregate Screens'!AU30,0)</f>
        <v>0</v>
      </c>
      <c r="F35" s="12" t="str">
        <f t="shared" si="0"/>
        <v/>
      </c>
      <c r="G35" s="10">
        <f>ROUND(+'Aggregate Screens'!AR135,0)</f>
        <v>1067</v>
      </c>
      <c r="H35" s="10">
        <f>ROUND(+'Aggregate Screens'!AU135,0)</f>
        <v>25</v>
      </c>
      <c r="I35" s="12">
        <f t="shared" si="1"/>
        <v>0.1169</v>
      </c>
      <c r="K35" s="12" t="str">
        <f t="shared" si="2"/>
        <v/>
      </c>
    </row>
    <row r="36" spans="2:11" x14ac:dyDescent="0.2">
      <c r="B36">
        <f>+'Aggregate Screens'!A31</f>
        <v>80</v>
      </c>
      <c r="C36" t="str">
        <f>+'Aggregate Screens'!B31</f>
        <v>ODESSA MEMORIAL HEALTHCARE CENTER</v>
      </c>
      <c r="D36" s="10">
        <f>ROUND(+'Aggregate Screens'!AR31,0)</f>
        <v>25</v>
      </c>
      <c r="E36" s="10">
        <f>ROUND(+'Aggregate Screens'!AU31,0)</f>
        <v>25</v>
      </c>
      <c r="F36" s="12">
        <f t="shared" si="0"/>
        <v>2.7000000000000001E-3</v>
      </c>
      <c r="G36" s="10">
        <f>ROUND(+'Aggregate Screens'!AR136,0)</f>
        <v>22</v>
      </c>
      <c r="H36" s="10">
        <f>ROUND(+'Aggregate Screens'!AU136,0)</f>
        <v>25</v>
      </c>
      <c r="I36" s="12">
        <f t="shared" si="1"/>
        <v>2.3999999999999998E-3</v>
      </c>
      <c r="K36" s="12">
        <f t="shared" si="2"/>
        <v>-0.11111111111111127</v>
      </c>
    </row>
    <row r="37" spans="2:11" x14ac:dyDescent="0.2">
      <c r="B37">
        <f>+'Aggregate Screens'!A32</f>
        <v>81</v>
      </c>
      <c r="C37" t="str">
        <f>+'Aggregate Screens'!B32</f>
        <v>MULTICARE GOOD SAMARITAN</v>
      </c>
      <c r="D37" s="10">
        <f>ROUND(+'Aggregate Screens'!AR32,0)</f>
        <v>70538</v>
      </c>
      <c r="E37" s="10">
        <f>ROUND(+'Aggregate Screens'!AU32,0)</f>
        <v>265</v>
      </c>
      <c r="F37" s="12">
        <f t="shared" si="0"/>
        <v>0.72929999999999995</v>
      </c>
      <c r="G37" s="10">
        <f>ROUND(+'Aggregate Screens'!AR137,0)</f>
        <v>72508</v>
      </c>
      <c r="H37" s="10">
        <f>ROUND(+'Aggregate Screens'!AU137,0)</f>
        <v>265</v>
      </c>
      <c r="I37" s="12">
        <f t="shared" si="1"/>
        <v>0.74960000000000004</v>
      </c>
      <c r="K37" s="12">
        <f t="shared" si="2"/>
        <v>2.7834910187851447E-2</v>
      </c>
    </row>
    <row r="38" spans="2:11" x14ac:dyDescent="0.2">
      <c r="B38">
        <f>+'Aggregate Screens'!A33</f>
        <v>82</v>
      </c>
      <c r="C38" t="str">
        <f>+'Aggregate Screens'!B33</f>
        <v>GARFIELD COUNTY MEMORIAL HOSPITAL</v>
      </c>
      <c r="D38" s="10">
        <f>ROUND(+'Aggregate Screens'!AR33,0)</f>
        <v>75</v>
      </c>
      <c r="E38" s="10">
        <f>ROUND(+'Aggregate Screens'!AU33,0)</f>
        <v>25</v>
      </c>
      <c r="F38" s="12">
        <f t="shared" si="0"/>
        <v>8.2000000000000007E-3</v>
      </c>
      <c r="G38" s="10">
        <f>ROUND(+'Aggregate Screens'!AR138,0)</f>
        <v>95</v>
      </c>
      <c r="H38" s="10">
        <f>ROUND(+'Aggregate Screens'!AU138,0)</f>
        <v>25</v>
      </c>
      <c r="I38" s="12">
        <f t="shared" si="1"/>
        <v>1.04E-2</v>
      </c>
      <c r="K38" s="12">
        <f t="shared" si="2"/>
        <v>0.26829268292682906</v>
      </c>
    </row>
    <row r="39" spans="2:11" x14ac:dyDescent="0.2">
      <c r="B39">
        <f>+'Aggregate Screens'!A34</f>
        <v>84</v>
      </c>
      <c r="C39" t="str">
        <f>+'Aggregate Screens'!B34</f>
        <v>PROVIDENCE REGIONAL MEDICAL CENTER EVERETT</v>
      </c>
      <c r="D39" s="10">
        <f>ROUND(+'Aggregate Screens'!AR34,0)</f>
        <v>117185</v>
      </c>
      <c r="E39" s="10">
        <f>ROUND(+'Aggregate Screens'!AU34,0)</f>
        <v>478</v>
      </c>
      <c r="F39" s="12">
        <f t="shared" si="0"/>
        <v>0.67169999999999996</v>
      </c>
      <c r="G39" s="10">
        <f>ROUND(+'Aggregate Screens'!AR139,0)</f>
        <v>118993</v>
      </c>
      <c r="H39" s="10">
        <f>ROUND(+'Aggregate Screens'!AU139,0)</f>
        <v>491</v>
      </c>
      <c r="I39" s="12">
        <f t="shared" si="1"/>
        <v>0.66400000000000003</v>
      </c>
      <c r="K39" s="12">
        <f t="shared" si="2"/>
        <v>-1.1463450945362386E-2</v>
      </c>
    </row>
    <row r="40" spans="2:11" x14ac:dyDescent="0.2">
      <c r="B40">
        <f>+'Aggregate Screens'!A35</f>
        <v>85</v>
      </c>
      <c r="C40" t="str">
        <f>+'Aggregate Screens'!B35</f>
        <v>JEFFERSON HEALTHCARE</v>
      </c>
      <c r="D40" s="10">
        <f>ROUND(+'Aggregate Screens'!AR35,0)</f>
        <v>3524</v>
      </c>
      <c r="E40" s="10">
        <f>ROUND(+'Aggregate Screens'!AU35,0)</f>
        <v>25</v>
      </c>
      <c r="F40" s="12">
        <f t="shared" si="0"/>
        <v>0.38619999999999999</v>
      </c>
      <c r="G40" s="10">
        <f>ROUND(+'Aggregate Screens'!AR140,0)</f>
        <v>3967</v>
      </c>
      <c r="H40" s="10">
        <f>ROUND(+'Aggregate Screens'!AU140,0)</f>
        <v>25</v>
      </c>
      <c r="I40" s="12">
        <f t="shared" si="1"/>
        <v>0.43469999999999998</v>
      </c>
      <c r="K40" s="12">
        <f t="shared" si="2"/>
        <v>0.12558259968928009</v>
      </c>
    </row>
    <row r="41" spans="2:11" x14ac:dyDescent="0.2">
      <c r="B41">
        <f>+'Aggregate Screens'!A36</f>
        <v>96</v>
      </c>
      <c r="C41" t="str">
        <f>+'Aggregate Screens'!B36</f>
        <v>SKYLINE HOSPITAL</v>
      </c>
      <c r="D41" s="10">
        <f>ROUND(+'Aggregate Screens'!AR36,0)</f>
        <v>861</v>
      </c>
      <c r="E41" s="10">
        <f>ROUND(+'Aggregate Screens'!AU36,0)</f>
        <v>25</v>
      </c>
      <c r="F41" s="12">
        <f t="shared" si="0"/>
        <v>9.4399999999999998E-2</v>
      </c>
      <c r="G41" s="10">
        <f>ROUND(+'Aggregate Screens'!AR141,0)</f>
        <v>872</v>
      </c>
      <c r="H41" s="10">
        <f>ROUND(+'Aggregate Screens'!AU141,0)</f>
        <v>25</v>
      </c>
      <c r="I41" s="12">
        <f t="shared" si="1"/>
        <v>9.5600000000000004E-2</v>
      </c>
      <c r="K41" s="12">
        <f t="shared" si="2"/>
        <v>1.2711864406779627E-2</v>
      </c>
    </row>
    <row r="42" spans="2:11" x14ac:dyDescent="0.2">
      <c r="B42">
        <f>+'Aggregate Screens'!A37</f>
        <v>102</v>
      </c>
      <c r="C42" t="str">
        <f>+'Aggregate Screens'!B37</f>
        <v>YAKIMA REGIONAL MEDICAL AND CARDIAC CENTER</v>
      </c>
      <c r="D42" s="10">
        <f>ROUND(+'Aggregate Screens'!AR37,0)</f>
        <v>26561</v>
      </c>
      <c r="E42" s="10">
        <f>ROUND(+'Aggregate Screens'!AU37,0)</f>
        <v>137</v>
      </c>
      <c r="F42" s="12">
        <f t="shared" si="0"/>
        <v>0.53120000000000001</v>
      </c>
      <c r="G42" s="10">
        <f>ROUND(+'Aggregate Screens'!AR142,0)</f>
        <v>23086</v>
      </c>
      <c r="H42" s="10">
        <f>ROUND(+'Aggregate Screens'!AU142,0)</f>
        <v>137</v>
      </c>
      <c r="I42" s="12">
        <f t="shared" si="1"/>
        <v>0.4617</v>
      </c>
      <c r="K42" s="12">
        <f t="shared" si="2"/>
        <v>-0.13083584337349397</v>
      </c>
    </row>
    <row r="43" spans="2:11" x14ac:dyDescent="0.2">
      <c r="B43">
        <f>+'Aggregate Screens'!A38</f>
        <v>104</v>
      </c>
      <c r="C43" t="str">
        <f>+'Aggregate Screens'!B38</f>
        <v>VALLEY GENERAL HOSPITAL</v>
      </c>
      <c r="D43" s="10">
        <f>ROUND(+'Aggregate Screens'!AR38,0)</f>
        <v>0</v>
      </c>
      <c r="E43" s="10">
        <f>ROUND(+'Aggregate Screens'!AU38,0)</f>
        <v>0</v>
      </c>
      <c r="F43" s="12" t="str">
        <f t="shared" si="0"/>
        <v/>
      </c>
      <c r="G43" s="10">
        <f>ROUND(+'Aggregate Screens'!AR143,0)</f>
        <v>0</v>
      </c>
      <c r="H43" s="10">
        <f>ROUND(+'Aggregate Screens'!AU143,0)</f>
        <v>0</v>
      </c>
      <c r="I43" s="12" t="str">
        <f t="shared" si="1"/>
        <v/>
      </c>
      <c r="K43" s="12" t="str">
        <f t="shared" si="2"/>
        <v/>
      </c>
    </row>
    <row r="44" spans="2:11" x14ac:dyDescent="0.2">
      <c r="B44">
        <f>+'Aggregate Screens'!A39</f>
        <v>106</v>
      </c>
      <c r="C44" t="str">
        <f>+'Aggregate Screens'!B39</f>
        <v>CASCADE VALLEY HOSPITAL</v>
      </c>
      <c r="D44" s="10">
        <f>ROUND(+'Aggregate Screens'!AR39,0)</f>
        <v>5011</v>
      </c>
      <c r="E44" s="10">
        <f>ROUND(+'Aggregate Screens'!AU39,0)</f>
        <v>48</v>
      </c>
      <c r="F44" s="12">
        <f t="shared" si="0"/>
        <v>0.28599999999999998</v>
      </c>
      <c r="G44" s="10">
        <f>ROUND(+'Aggregate Screens'!AR144,0)</f>
        <v>4855</v>
      </c>
      <c r="H44" s="10">
        <f>ROUND(+'Aggregate Screens'!AU144,0)</f>
        <v>48</v>
      </c>
      <c r="I44" s="12">
        <f t="shared" si="1"/>
        <v>0.27710000000000001</v>
      </c>
      <c r="K44" s="12">
        <f t="shared" si="2"/>
        <v>-3.1118881118880948E-2</v>
      </c>
    </row>
    <row r="45" spans="2:11" x14ac:dyDescent="0.2">
      <c r="B45">
        <f>+'Aggregate Screens'!A40</f>
        <v>107</v>
      </c>
      <c r="C45" t="str">
        <f>+'Aggregate Screens'!B40</f>
        <v>NORTH VALLEY HOSPITAL</v>
      </c>
      <c r="D45" s="10">
        <f>ROUND(+'Aggregate Screens'!AR40,0)</f>
        <v>1163</v>
      </c>
      <c r="E45" s="10">
        <f>ROUND(+'Aggregate Screens'!AU40,0)</f>
        <v>25</v>
      </c>
      <c r="F45" s="12">
        <f t="shared" si="0"/>
        <v>0.1275</v>
      </c>
      <c r="G45" s="10">
        <f>ROUND(+'Aggregate Screens'!AR145,0)</f>
        <v>1238</v>
      </c>
      <c r="H45" s="10">
        <f>ROUND(+'Aggregate Screens'!AU145,0)</f>
        <v>25</v>
      </c>
      <c r="I45" s="12">
        <f t="shared" si="1"/>
        <v>0.13569999999999999</v>
      </c>
      <c r="K45" s="12">
        <f t="shared" si="2"/>
        <v>6.4313725490195983E-2</v>
      </c>
    </row>
    <row r="46" spans="2:11" x14ac:dyDescent="0.2">
      <c r="B46">
        <f>+'Aggregate Screens'!A41</f>
        <v>108</v>
      </c>
      <c r="C46" t="str">
        <f>+'Aggregate Screens'!B41</f>
        <v>TRI-STATE MEMORIAL HOSPITAL</v>
      </c>
      <c r="D46" s="10">
        <f>ROUND(+'Aggregate Screens'!AR41,0)</f>
        <v>4531</v>
      </c>
      <c r="E46" s="10">
        <f>ROUND(+'Aggregate Screens'!AU41,0)</f>
        <v>25</v>
      </c>
      <c r="F46" s="12">
        <f t="shared" si="0"/>
        <v>0.4965</v>
      </c>
      <c r="G46" s="10">
        <f>ROUND(+'Aggregate Screens'!AR146,0)</f>
        <v>4093</v>
      </c>
      <c r="H46" s="10">
        <f>ROUND(+'Aggregate Screens'!AU146,0)</f>
        <v>25</v>
      </c>
      <c r="I46" s="12">
        <f t="shared" si="1"/>
        <v>0.44850000000000001</v>
      </c>
      <c r="K46" s="12">
        <f t="shared" si="2"/>
        <v>-9.6676737160120818E-2</v>
      </c>
    </row>
    <row r="47" spans="2:11" x14ac:dyDescent="0.2">
      <c r="B47">
        <f>+'Aggregate Screens'!A42</f>
        <v>111</v>
      </c>
      <c r="C47" t="str">
        <f>+'Aggregate Screens'!B42</f>
        <v>EAST ADAMS RURAL HEALTHCARE</v>
      </c>
      <c r="D47" s="10">
        <f>ROUND(+'Aggregate Screens'!AR42,0)</f>
        <v>107</v>
      </c>
      <c r="E47" s="10">
        <f>ROUND(+'Aggregate Screens'!AU42,0)</f>
        <v>8</v>
      </c>
      <c r="F47" s="12">
        <f t="shared" si="0"/>
        <v>3.6600000000000001E-2</v>
      </c>
      <c r="G47" s="10">
        <f>ROUND(+'Aggregate Screens'!AR147,0)</f>
        <v>82</v>
      </c>
      <c r="H47" s="10">
        <f>ROUND(+'Aggregate Screens'!AU147,0)</f>
        <v>8</v>
      </c>
      <c r="I47" s="12">
        <f t="shared" si="1"/>
        <v>2.81E-2</v>
      </c>
      <c r="K47" s="12">
        <f t="shared" si="2"/>
        <v>-0.23224043715846998</v>
      </c>
    </row>
    <row r="48" spans="2:11" x14ac:dyDescent="0.2">
      <c r="B48">
        <f>+'Aggregate Screens'!A43</f>
        <v>125</v>
      </c>
      <c r="C48" t="str">
        <f>+'Aggregate Screens'!B43</f>
        <v>OTHELLO COMMUNITY HOSPITAL</v>
      </c>
      <c r="D48" s="10">
        <f>ROUND(+'Aggregate Screens'!AR43,0)</f>
        <v>0</v>
      </c>
      <c r="E48" s="10">
        <f>ROUND(+'Aggregate Screens'!AU43,0)</f>
        <v>0</v>
      </c>
      <c r="F48" s="12" t="str">
        <f t="shared" si="0"/>
        <v/>
      </c>
      <c r="G48" s="10">
        <f>ROUND(+'Aggregate Screens'!AR148,0)</f>
        <v>0</v>
      </c>
      <c r="H48" s="10">
        <f>ROUND(+'Aggregate Screens'!AU148,0)</f>
        <v>0</v>
      </c>
      <c r="I48" s="12" t="str">
        <f t="shared" si="1"/>
        <v/>
      </c>
      <c r="K48" s="12" t="str">
        <f t="shared" si="2"/>
        <v/>
      </c>
    </row>
    <row r="49" spans="2:11" x14ac:dyDescent="0.2">
      <c r="B49">
        <f>+'Aggregate Screens'!A44</f>
        <v>126</v>
      </c>
      <c r="C49" t="str">
        <f>+'Aggregate Screens'!B44</f>
        <v>HIGHLINE MEDICAL CENTER</v>
      </c>
      <c r="D49" s="10">
        <f>ROUND(+'Aggregate Screens'!AR44,0)</f>
        <v>37810</v>
      </c>
      <c r="E49" s="10">
        <f>ROUND(+'Aggregate Screens'!AU44,0)</f>
        <v>216</v>
      </c>
      <c r="F49" s="12">
        <f t="shared" si="0"/>
        <v>0.47960000000000003</v>
      </c>
      <c r="G49" s="10">
        <f>ROUND(+'Aggregate Screens'!AR149,0)</f>
        <v>20494</v>
      </c>
      <c r="H49" s="10">
        <f>ROUND(+'Aggregate Screens'!AU149,0)</f>
        <v>216</v>
      </c>
      <c r="I49" s="12">
        <f t="shared" si="1"/>
        <v>0.25990000000000002</v>
      </c>
      <c r="K49" s="12">
        <f t="shared" si="2"/>
        <v>-0.45809007506255206</v>
      </c>
    </row>
    <row r="50" spans="2:11" x14ac:dyDescent="0.2">
      <c r="B50">
        <f>+'Aggregate Screens'!A45</f>
        <v>128</v>
      </c>
      <c r="C50" t="str">
        <f>+'Aggregate Screens'!B45</f>
        <v>UNIVERSITY OF WASHINGTON MEDICAL CENTER</v>
      </c>
      <c r="D50" s="10">
        <f>ROUND(+'Aggregate Screens'!AR45,0)</f>
        <v>120745</v>
      </c>
      <c r="E50" s="10">
        <f>ROUND(+'Aggregate Screens'!AU45,0)</f>
        <v>406</v>
      </c>
      <c r="F50" s="12">
        <f t="shared" si="0"/>
        <v>0.81479999999999997</v>
      </c>
      <c r="G50" s="10">
        <f>ROUND(+'Aggregate Screens'!AR150,0)</f>
        <v>122867</v>
      </c>
      <c r="H50" s="10">
        <f>ROUND(+'Aggregate Screens'!AU150,0)</f>
        <v>432</v>
      </c>
      <c r="I50" s="12">
        <f t="shared" si="1"/>
        <v>0.7792</v>
      </c>
      <c r="K50" s="12">
        <f t="shared" si="2"/>
        <v>-4.3691703485517874E-2</v>
      </c>
    </row>
    <row r="51" spans="2:11" x14ac:dyDescent="0.2">
      <c r="B51">
        <f>+'Aggregate Screens'!A46</f>
        <v>129</v>
      </c>
      <c r="C51" t="str">
        <f>+'Aggregate Screens'!B46</f>
        <v>QUINCY VALLEY MEDICAL CENTER</v>
      </c>
      <c r="D51" s="10">
        <f>ROUND(+'Aggregate Screens'!AR46,0)</f>
        <v>254</v>
      </c>
      <c r="E51" s="10">
        <f>ROUND(+'Aggregate Screens'!AU46,0)</f>
        <v>25</v>
      </c>
      <c r="F51" s="12">
        <f t="shared" si="0"/>
        <v>2.7799999999999998E-2</v>
      </c>
      <c r="G51" s="10">
        <f>ROUND(+'Aggregate Screens'!AR151,0)</f>
        <v>0</v>
      </c>
      <c r="H51" s="10">
        <f>ROUND(+'Aggregate Screens'!AU151,0)</f>
        <v>0</v>
      </c>
      <c r="I51" s="12" t="str">
        <f t="shared" si="1"/>
        <v/>
      </c>
      <c r="K51" s="12" t="str">
        <f t="shared" si="2"/>
        <v/>
      </c>
    </row>
    <row r="52" spans="2:11" x14ac:dyDescent="0.2">
      <c r="B52">
        <f>+'Aggregate Screens'!A47</f>
        <v>130</v>
      </c>
      <c r="C52" t="str">
        <f>+'Aggregate Screens'!B47</f>
        <v>UW MEDICINE/NORTHWEST HOSPITAL</v>
      </c>
      <c r="D52" s="10">
        <f>ROUND(+'Aggregate Screens'!AR47,0)</f>
        <v>43350</v>
      </c>
      <c r="E52" s="10">
        <f>ROUND(+'Aggregate Screens'!AU47,0)</f>
        <v>209</v>
      </c>
      <c r="F52" s="12">
        <f t="shared" si="0"/>
        <v>0.56830000000000003</v>
      </c>
      <c r="G52" s="10">
        <f>ROUND(+'Aggregate Screens'!AR152,0)</f>
        <v>44333</v>
      </c>
      <c r="H52" s="10">
        <f>ROUND(+'Aggregate Screens'!AU152,0)</f>
        <v>229</v>
      </c>
      <c r="I52" s="12">
        <f t="shared" si="1"/>
        <v>0.53039999999999998</v>
      </c>
      <c r="K52" s="12">
        <f t="shared" si="2"/>
        <v>-6.6690128453281816E-2</v>
      </c>
    </row>
    <row r="53" spans="2:11" x14ac:dyDescent="0.2">
      <c r="B53">
        <f>+'Aggregate Screens'!A48</f>
        <v>131</v>
      </c>
      <c r="C53" t="str">
        <f>+'Aggregate Screens'!B48</f>
        <v>OVERLAKE HOSPITAL MEDICAL CENTER</v>
      </c>
      <c r="D53" s="10">
        <f>ROUND(+'Aggregate Screens'!AR48,0)</f>
        <v>68297</v>
      </c>
      <c r="E53" s="10">
        <f>ROUND(+'Aggregate Screens'!AU48,0)</f>
        <v>286</v>
      </c>
      <c r="F53" s="12">
        <f t="shared" si="0"/>
        <v>0.6542</v>
      </c>
      <c r="G53" s="10">
        <f>ROUND(+'Aggregate Screens'!AR153,0)</f>
        <v>62615</v>
      </c>
      <c r="H53" s="10">
        <f>ROUND(+'Aggregate Screens'!AU153,0)</f>
        <v>297</v>
      </c>
      <c r="I53" s="12">
        <f t="shared" si="1"/>
        <v>0.5776</v>
      </c>
      <c r="K53" s="12">
        <f t="shared" si="2"/>
        <v>-0.11708957505350048</v>
      </c>
    </row>
    <row r="54" spans="2:11" x14ac:dyDescent="0.2">
      <c r="B54">
        <f>+'Aggregate Screens'!A49</f>
        <v>132</v>
      </c>
      <c r="C54" t="str">
        <f>+'Aggregate Screens'!B49</f>
        <v>ST CLARE HOSPITAL</v>
      </c>
      <c r="D54" s="10">
        <f>ROUND(+'Aggregate Screens'!AR49,0)</f>
        <v>28662</v>
      </c>
      <c r="E54" s="10">
        <f>ROUND(+'Aggregate Screens'!AU49,0)</f>
        <v>106</v>
      </c>
      <c r="F54" s="12">
        <f t="shared" si="0"/>
        <v>0.74080000000000001</v>
      </c>
      <c r="G54" s="10">
        <f>ROUND(+'Aggregate Screens'!AR154,0)</f>
        <v>28734</v>
      </c>
      <c r="H54" s="10">
        <f>ROUND(+'Aggregate Screens'!AU154,0)</f>
        <v>106</v>
      </c>
      <c r="I54" s="12">
        <f t="shared" si="1"/>
        <v>0.74270000000000003</v>
      </c>
      <c r="K54" s="12">
        <f t="shared" si="2"/>
        <v>2.564794816414695E-3</v>
      </c>
    </row>
    <row r="55" spans="2:11" x14ac:dyDescent="0.2">
      <c r="B55">
        <f>+'Aggregate Screens'!A50</f>
        <v>134</v>
      </c>
      <c r="C55" t="str">
        <f>+'Aggregate Screens'!B50</f>
        <v>ISLAND HOSPITAL</v>
      </c>
      <c r="D55" s="10">
        <f>ROUND(+'Aggregate Screens'!AR50,0)</f>
        <v>10036</v>
      </c>
      <c r="E55" s="10">
        <f>ROUND(+'Aggregate Screens'!AU50,0)</f>
        <v>43</v>
      </c>
      <c r="F55" s="12">
        <f t="shared" si="0"/>
        <v>0.63939999999999997</v>
      </c>
      <c r="G55" s="10">
        <f>ROUND(+'Aggregate Screens'!AR155,0)</f>
        <v>10451</v>
      </c>
      <c r="H55" s="10">
        <f>ROUND(+'Aggregate Screens'!AU155,0)</f>
        <v>43</v>
      </c>
      <c r="I55" s="12">
        <f t="shared" si="1"/>
        <v>0.66590000000000005</v>
      </c>
      <c r="K55" s="12">
        <f t="shared" si="2"/>
        <v>4.1445104785736708E-2</v>
      </c>
    </row>
    <row r="56" spans="2:11" x14ac:dyDescent="0.2">
      <c r="B56">
        <f>+'Aggregate Screens'!A51</f>
        <v>137</v>
      </c>
      <c r="C56" t="str">
        <f>+'Aggregate Screens'!B51</f>
        <v>LINCOLN HOSPITAL</v>
      </c>
      <c r="D56" s="10">
        <f>ROUND(+'Aggregate Screens'!AR51,0)</f>
        <v>1265</v>
      </c>
      <c r="E56" s="10">
        <f>ROUND(+'Aggregate Screens'!AU51,0)</f>
        <v>60</v>
      </c>
      <c r="F56" s="12">
        <f t="shared" si="0"/>
        <v>5.7799999999999997E-2</v>
      </c>
      <c r="G56" s="10">
        <f>ROUND(+'Aggregate Screens'!AR156,0)</f>
        <v>1362</v>
      </c>
      <c r="H56" s="10">
        <f>ROUND(+'Aggregate Screens'!AU156,0)</f>
        <v>25</v>
      </c>
      <c r="I56" s="12">
        <f t="shared" si="1"/>
        <v>0.14929999999999999</v>
      </c>
      <c r="K56" s="12">
        <f t="shared" si="2"/>
        <v>1.5830449826989619</v>
      </c>
    </row>
    <row r="57" spans="2:11" x14ac:dyDescent="0.2">
      <c r="B57">
        <f>+'Aggregate Screens'!A52</f>
        <v>138</v>
      </c>
      <c r="C57" t="str">
        <f>+'Aggregate Screens'!B52</f>
        <v>SWEDISH EDMONDS</v>
      </c>
      <c r="D57" s="10">
        <f>ROUND(+'Aggregate Screens'!AR52,0)</f>
        <v>35063</v>
      </c>
      <c r="E57" s="10">
        <f>ROUND(+'Aggregate Screens'!AU52,0)</f>
        <v>156</v>
      </c>
      <c r="F57" s="12">
        <f t="shared" si="0"/>
        <v>0.61580000000000001</v>
      </c>
      <c r="G57" s="10">
        <f>ROUND(+'Aggregate Screens'!AR157,0)</f>
        <v>36591</v>
      </c>
      <c r="H57" s="10">
        <f>ROUND(+'Aggregate Screens'!AU157,0)</f>
        <v>164</v>
      </c>
      <c r="I57" s="12">
        <f t="shared" si="1"/>
        <v>0.61129999999999995</v>
      </c>
      <c r="K57" s="12">
        <f t="shared" si="2"/>
        <v>-7.3075673920104389E-3</v>
      </c>
    </row>
    <row r="58" spans="2:11" x14ac:dyDescent="0.2">
      <c r="B58">
        <f>+'Aggregate Screens'!A53</f>
        <v>139</v>
      </c>
      <c r="C58" t="str">
        <f>+'Aggregate Screens'!B53</f>
        <v>PROVIDENCE HOLY FAMILY HOSPITAL</v>
      </c>
      <c r="D58" s="10">
        <f>ROUND(+'Aggregate Screens'!AR53,0)</f>
        <v>35520</v>
      </c>
      <c r="E58" s="10">
        <f>ROUND(+'Aggregate Screens'!AU53,0)</f>
        <v>182</v>
      </c>
      <c r="F58" s="12">
        <f t="shared" si="0"/>
        <v>0.53469999999999995</v>
      </c>
      <c r="G58" s="10">
        <f>ROUND(+'Aggregate Screens'!AR158,0)</f>
        <v>34887</v>
      </c>
      <c r="H58" s="10">
        <f>ROUND(+'Aggregate Screens'!AU158,0)</f>
        <v>182</v>
      </c>
      <c r="I58" s="12">
        <f t="shared" si="1"/>
        <v>0.5252</v>
      </c>
      <c r="K58" s="12">
        <f t="shared" si="2"/>
        <v>-1.7766972133906767E-2</v>
      </c>
    </row>
    <row r="59" spans="2:11" x14ac:dyDescent="0.2">
      <c r="B59">
        <f>+'Aggregate Screens'!A54</f>
        <v>140</v>
      </c>
      <c r="C59" t="str">
        <f>+'Aggregate Screens'!B54</f>
        <v>KITTITAS VALLEY HEALTHCARE</v>
      </c>
      <c r="D59" s="10">
        <f>ROUND(+'Aggregate Screens'!AR54,0)</f>
        <v>3808</v>
      </c>
      <c r="E59" s="10">
        <f>ROUND(+'Aggregate Screens'!AU54,0)</f>
        <v>25</v>
      </c>
      <c r="F59" s="12">
        <f t="shared" si="0"/>
        <v>0.4173</v>
      </c>
      <c r="G59" s="10">
        <f>ROUND(+'Aggregate Screens'!AR159,0)</f>
        <v>4009</v>
      </c>
      <c r="H59" s="10">
        <f>ROUND(+'Aggregate Screens'!AU159,0)</f>
        <v>25</v>
      </c>
      <c r="I59" s="12">
        <f t="shared" si="1"/>
        <v>0.43930000000000002</v>
      </c>
      <c r="K59" s="12">
        <f t="shared" si="2"/>
        <v>5.2719865803978028E-2</v>
      </c>
    </row>
    <row r="60" spans="2:11" x14ac:dyDescent="0.2">
      <c r="B60">
        <f>+'Aggregate Screens'!A55</f>
        <v>141</v>
      </c>
      <c r="C60" t="str">
        <f>+'Aggregate Screens'!B55</f>
        <v>DAYTON GENERAL HOSPITAL</v>
      </c>
      <c r="D60" s="10">
        <f>ROUND(+'Aggregate Screens'!AR55,0)</f>
        <v>126</v>
      </c>
      <c r="E60" s="10">
        <f>ROUND(+'Aggregate Screens'!AU55,0)</f>
        <v>59</v>
      </c>
      <c r="F60" s="12">
        <f t="shared" si="0"/>
        <v>5.8999999999999999E-3</v>
      </c>
      <c r="G60" s="10">
        <f>ROUND(+'Aggregate Screens'!AR160,0)</f>
        <v>0</v>
      </c>
      <c r="H60" s="10">
        <f>ROUND(+'Aggregate Screens'!AU160,0)</f>
        <v>0</v>
      </c>
      <c r="I60" s="12" t="str">
        <f t="shared" si="1"/>
        <v/>
      </c>
      <c r="K60" s="12" t="str">
        <f t="shared" si="2"/>
        <v/>
      </c>
    </row>
    <row r="61" spans="2:11" x14ac:dyDescent="0.2">
      <c r="B61">
        <f>+'Aggregate Screens'!A56</f>
        <v>142</v>
      </c>
      <c r="C61" t="str">
        <f>+'Aggregate Screens'!B56</f>
        <v>HARRISON MEDICAL CENTER</v>
      </c>
      <c r="D61" s="10">
        <f>ROUND(+'Aggregate Screens'!AR56,0)</f>
        <v>57077</v>
      </c>
      <c r="E61" s="10">
        <f>ROUND(+'Aggregate Screens'!AU56,0)</f>
        <v>260</v>
      </c>
      <c r="F61" s="12">
        <f t="shared" si="0"/>
        <v>0.60140000000000005</v>
      </c>
      <c r="G61" s="10">
        <f>ROUND(+'Aggregate Screens'!AR161,0)</f>
        <v>55645</v>
      </c>
      <c r="H61" s="10">
        <f>ROUND(+'Aggregate Screens'!AU161,0)</f>
        <v>260</v>
      </c>
      <c r="I61" s="12">
        <f t="shared" si="1"/>
        <v>0.58640000000000003</v>
      </c>
      <c r="K61" s="12">
        <f t="shared" si="2"/>
        <v>-2.4941802460924478E-2</v>
      </c>
    </row>
    <row r="62" spans="2:11" x14ac:dyDescent="0.2">
      <c r="B62">
        <f>+'Aggregate Screens'!A57</f>
        <v>145</v>
      </c>
      <c r="C62" t="str">
        <f>+'Aggregate Screens'!B57</f>
        <v>PEACEHEALTH ST JOSEPH HOSPITAL</v>
      </c>
      <c r="D62" s="10">
        <f>ROUND(+'Aggregate Screens'!AR57,0)</f>
        <v>58790</v>
      </c>
      <c r="E62" s="10">
        <f>ROUND(+'Aggregate Screens'!AU57,0)</f>
        <v>253</v>
      </c>
      <c r="F62" s="12">
        <f t="shared" si="0"/>
        <v>0.63660000000000005</v>
      </c>
      <c r="G62" s="10">
        <f>ROUND(+'Aggregate Screens'!AR162,0)</f>
        <v>59353</v>
      </c>
      <c r="H62" s="10">
        <f>ROUND(+'Aggregate Screens'!AU162,0)</f>
        <v>253</v>
      </c>
      <c r="I62" s="12">
        <f t="shared" si="1"/>
        <v>0.64270000000000005</v>
      </c>
      <c r="K62" s="12">
        <f t="shared" si="2"/>
        <v>9.5821551994972332E-3</v>
      </c>
    </row>
    <row r="63" spans="2:11" x14ac:dyDescent="0.2">
      <c r="B63">
        <f>+'Aggregate Screens'!A58</f>
        <v>147</v>
      </c>
      <c r="C63" t="str">
        <f>+'Aggregate Screens'!B58</f>
        <v>MID VALLEY HOSPITAL</v>
      </c>
      <c r="D63" s="10">
        <f>ROUND(+'Aggregate Screens'!AR58,0)</f>
        <v>2701</v>
      </c>
      <c r="E63" s="10">
        <f>ROUND(+'Aggregate Screens'!AU58,0)</f>
        <v>30</v>
      </c>
      <c r="F63" s="12">
        <f t="shared" si="0"/>
        <v>0.2467</v>
      </c>
      <c r="G63" s="10">
        <f>ROUND(+'Aggregate Screens'!AR163,0)</f>
        <v>2838</v>
      </c>
      <c r="H63" s="10">
        <f>ROUND(+'Aggregate Screens'!AU163,0)</f>
        <v>30</v>
      </c>
      <c r="I63" s="12">
        <f t="shared" si="1"/>
        <v>0.25919999999999999</v>
      </c>
      <c r="K63" s="12">
        <f t="shared" si="2"/>
        <v>5.0668828536684085E-2</v>
      </c>
    </row>
    <row r="64" spans="2:11" x14ac:dyDescent="0.2">
      <c r="B64">
        <f>+'Aggregate Screens'!A59</f>
        <v>148</v>
      </c>
      <c r="C64" t="str">
        <f>+'Aggregate Screens'!B59</f>
        <v>KINDRED HOSPITAL SEATTLE - NORTHGATE</v>
      </c>
      <c r="D64" s="10">
        <f>ROUND(+'Aggregate Screens'!AR59,0)</f>
        <v>16210</v>
      </c>
      <c r="E64" s="10">
        <f>ROUND(+'Aggregate Screens'!AU59,0)</f>
        <v>80</v>
      </c>
      <c r="F64" s="12">
        <f t="shared" si="0"/>
        <v>0.55510000000000004</v>
      </c>
      <c r="G64" s="10">
        <f>ROUND(+'Aggregate Screens'!AR164,0)</f>
        <v>19218</v>
      </c>
      <c r="H64" s="10">
        <f>ROUND(+'Aggregate Screens'!AU164,0)</f>
        <v>80</v>
      </c>
      <c r="I64" s="12">
        <f t="shared" si="1"/>
        <v>0.65820000000000001</v>
      </c>
      <c r="K64" s="12">
        <f t="shared" si="2"/>
        <v>0.18573230048639888</v>
      </c>
    </row>
    <row r="65" spans="2:11" x14ac:dyDescent="0.2">
      <c r="B65">
        <f>+'Aggregate Screens'!A60</f>
        <v>150</v>
      </c>
      <c r="C65" t="str">
        <f>+'Aggregate Screens'!B60</f>
        <v>COULEE MEDICAL CENTER</v>
      </c>
      <c r="D65" s="10">
        <f>ROUND(+'Aggregate Screens'!AR60,0)</f>
        <v>1243</v>
      </c>
      <c r="E65" s="10">
        <f>ROUND(+'Aggregate Screens'!AU60,0)</f>
        <v>25</v>
      </c>
      <c r="F65" s="12">
        <f t="shared" si="0"/>
        <v>0.13619999999999999</v>
      </c>
      <c r="G65" s="10">
        <f>ROUND(+'Aggregate Screens'!AR165,0)</f>
        <v>1154</v>
      </c>
      <c r="H65" s="10">
        <f>ROUND(+'Aggregate Screens'!AU165,0)</f>
        <v>25</v>
      </c>
      <c r="I65" s="12">
        <f t="shared" si="1"/>
        <v>0.1265</v>
      </c>
      <c r="K65" s="12">
        <f t="shared" si="2"/>
        <v>-7.12187958883993E-2</v>
      </c>
    </row>
    <row r="66" spans="2:11" x14ac:dyDescent="0.2">
      <c r="B66">
        <f>+'Aggregate Screens'!A61</f>
        <v>152</v>
      </c>
      <c r="C66" t="str">
        <f>+'Aggregate Screens'!B61</f>
        <v>MASON GENERAL HOSPITAL</v>
      </c>
      <c r="D66" s="10">
        <f>ROUND(+'Aggregate Screens'!AR61,0)</f>
        <v>5429</v>
      </c>
      <c r="E66" s="10">
        <f>ROUND(+'Aggregate Screens'!AU61,0)</f>
        <v>25</v>
      </c>
      <c r="F66" s="12">
        <f t="shared" si="0"/>
        <v>0.59499999999999997</v>
      </c>
      <c r="G66" s="10">
        <f>ROUND(+'Aggregate Screens'!AR166,0)</f>
        <v>5130</v>
      </c>
      <c r="H66" s="10">
        <f>ROUND(+'Aggregate Screens'!AU166,0)</f>
        <v>25</v>
      </c>
      <c r="I66" s="12">
        <f t="shared" si="1"/>
        <v>0.56220000000000003</v>
      </c>
      <c r="K66" s="12">
        <f t="shared" si="2"/>
        <v>-5.5126050420167938E-2</v>
      </c>
    </row>
    <row r="67" spans="2:11" x14ac:dyDescent="0.2">
      <c r="B67">
        <f>+'Aggregate Screens'!A62</f>
        <v>153</v>
      </c>
      <c r="C67" t="str">
        <f>+'Aggregate Screens'!B62</f>
        <v>WHITMAN HOSPITAL AND MEDICAL CENTER</v>
      </c>
      <c r="D67" s="10">
        <f>ROUND(+'Aggregate Screens'!AR62,0)</f>
        <v>2087</v>
      </c>
      <c r="E67" s="10">
        <f>ROUND(+'Aggregate Screens'!AU62,0)</f>
        <v>25</v>
      </c>
      <c r="F67" s="12">
        <f t="shared" si="0"/>
        <v>0.22869999999999999</v>
      </c>
      <c r="G67" s="10">
        <f>ROUND(+'Aggregate Screens'!AR167,0)</f>
        <v>2008</v>
      </c>
      <c r="H67" s="10">
        <f>ROUND(+'Aggregate Screens'!AU167,0)</f>
        <v>25</v>
      </c>
      <c r="I67" s="12">
        <f t="shared" si="1"/>
        <v>0.22009999999999999</v>
      </c>
      <c r="K67" s="12">
        <f t="shared" si="2"/>
        <v>-3.7603847835592452E-2</v>
      </c>
    </row>
    <row r="68" spans="2:11" x14ac:dyDescent="0.2">
      <c r="B68">
        <f>+'Aggregate Screens'!A63</f>
        <v>155</v>
      </c>
      <c r="C68" t="str">
        <f>+'Aggregate Screens'!B63</f>
        <v>UW MEDICINE/VALLEY MEDICAL CENTER</v>
      </c>
      <c r="D68" s="10">
        <f>ROUND(+'Aggregate Screens'!AR63,0)</f>
        <v>32104</v>
      </c>
      <c r="E68" s="10">
        <f>ROUND(+'Aggregate Screens'!AU63,0)</f>
        <v>270</v>
      </c>
      <c r="F68" s="12">
        <f t="shared" si="0"/>
        <v>0.32579999999999998</v>
      </c>
      <c r="G68" s="10">
        <f>ROUND(+'Aggregate Screens'!AR168,0)</f>
        <v>65769</v>
      </c>
      <c r="H68" s="10">
        <f>ROUND(+'Aggregate Screens'!AU168,0)</f>
        <v>270</v>
      </c>
      <c r="I68" s="12">
        <f t="shared" si="1"/>
        <v>0.66739999999999999</v>
      </c>
      <c r="K68" s="12">
        <f t="shared" si="2"/>
        <v>1.0484960098219767</v>
      </c>
    </row>
    <row r="69" spans="2:11" x14ac:dyDescent="0.2">
      <c r="B69">
        <f>+'Aggregate Screens'!A64</f>
        <v>156</v>
      </c>
      <c r="C69" t="str">
        <f>+'Aggregate Screens'!B64</f>
        <v>WHIDBEY GENERAL HOSPITAL</v>
      </c>
      <c r="D69" s="10">
        <f>ROUND(+'Aggregate Screens'!AR64,0)</f>
        <v>5430</v>
      </c>
      <c r="E69" s="10">
        <f>ROUND(+'Aggregate Screens'!AU64,0)</f>
        <v>25</v>
      </c>
      <c r="F69" s="12">
        <f t="shared" si="0"/>
        <v>0.59509999999999996</v>
      </c>
      <c r="G69" s="10">
        <f>ROUND(+'Aggregate Screens'!AR169,0)</f>
        <v>0</v>
      </c>
      <c r="H69" s="10">
        <f>ROUND(+'Aggregate Screens'!AU169,0)</f>
        <v>0</v>
      </c>
      <c r="I69" s="12" t="str">
        <f t="shared" si="1"/>
        <v/>
      </c>
      <c r="K69" s="12" t="str">
        <f t="shared" si="2"/>
        <v/>
      </c>
    </row>
    <row r="70" spans="2:11" x14ac:dyDescent="0.2">
      <c r="B70">
        <f>+'Aggregate Screens'!A65</f>
        <v>157</v>
      </c>
      <c r="C70" t="str">
        <f>+'Aggregate Screens'!B65</f>
        <v>ST LUKES REHABILIATION INSTITUTE</v>
      </c>
      <c r="D70" s="10">
        <f>ROUND(+'Aggregate Screens'!AR65,0)</f>
        <v>21720</v>
      </c>
      <c r="E70" s="10">
        <f>ROUND(+'Aggregate Screens'!AU65,0)</f>
        <v>85</v>
      </c>
      <c r="F70" s="12">
        <f t="shared" si="0"/>
        <v>0.70009999999999994</v>
      </c>
      <c r="G70" s="10">
        <f>ROUND(+'Aggregate Screens'!AR170,0)</f>
        <v>20674</v>
      </c>
      <c r="H70" s="10">
        <f>ROUND(+'Aggregate Screens'!AU170,0)</f>
        <v>72</v>
      </c>
      <c r="I70" s="12">
        <f t="shared" si="1"/>
        <v>0.78669999999999995</v>
      </c>
      <c r="K70" s="12">
        <f t="shared" si="2"/>
        <v>0.12369661476931859</v>
      </c>
    </row>
    <row r="71" spans="2:11" x14ac:dyDescent="0.2">
      <c r="B71">
        <f>+'Aggregate Screens'!A66</f>
        <v>158</v>
      </c>
      <c r="C71" t="str">
        <f>+'Aggregate Screens'!B66</f>
        <v>CASCADE MEDICAL CENTER</v>
      </c>
      <c r="D71" s="10">
        <f>ROUND(+'Aggregate Screens'!AR66,0)</f>
        <v>303</v>
      </c>
      <c r="E71" s="10">
        <f>ROUND(+'Aggregate Screens'!AU66,0)</f>
        <v>9</v>
      </c>
      <c r="F71" s="12">
        <f t="shared" si="0"/>
        <v>9.2200000000000004E-2</v>
      </c>
      <c r="G71" s="10">
        <f>ROUND(+'Aggregate Screens'!AR171,0)</f>
        <v>241</v>
      </c>
      <c r="H71" s="10">
        <f>ROUND(+'Aggregate Screens'!AU171,0)</f>
        <v>9</v>
      </c>
      <c r="I71" s="12">
        <f t="shared" si="1"/>
        <v>7.3400000000000007E-2</v>
      </c>
      <c r="K71" s="12">
        <f t="shared" si="2"/>
        <v>-0.20390455531453355</v>
      </c>
    </row>
    <row r="72" spans="2:11" x14ac:dyDescent="0.2">
      <c r="B72">
        <f>+'Aggregate Screens'!A67</f>
        <v>159</v>
      </c>
      <c r="C72" t="str">
        <f>+'Aggregate Screens'!B67</f>
        <v>PROVIDENCE ST PETER HOSPITAL</v>
      </c>
      <c r="D72" s="10">
        <f>ROUND(+'Aggregate Screens'!AR67,0)</f>
        <v>94599</v>
      </c>
      <c r="E72" s="10">
        <f>ROUND(+'Aggregate Screens'!AU67,0)</f>
        <v>343</v>
      </c>
      <c r="F72" s="12">
        <f t="shared" si="0"/>
        <v>0.75560000000000005</v>
      </c>
      <c r="G72" s="10">
        <f>ROUND(+'Aggregate Screens'!AR172,0)</f>
        <v>81363</v>
      </c>
      <c r="H72" s="10">
        <f>ROUND(+'Aggregate Screens'!AU172,0)</f>
        <v>349</v>
      </c>
      <c r="I72" s="12">
        <f t="shared" si="1"/>
        <v>0.63870000000000005</v>
      </c>
      <c r="K72" s="12">
        <f t="shared" si="2"/>
        <v>-0.15471148755955533</v>
      </c>
    </row>
    <row r="73" spans="2:11" x14ac:dyDescent="0.2">
      <c r="B73">
        <f>+'Aggregate Screens'!A68</f>
        <v>161</v>
      </c>
      <c r="C73" t="str">
        <f>+'Aggregate Screens'!B68</f>
        <v>KADLEC REGIONAL MEDICAL CENTER</v>
      </c>
      <c r="D73" s="10">
        <f>ROUND(+'Aggregate Screens'!AR68,0)</f>
        <v>58829</v>
      </c>
      <c r="E73" s="10">
        <f>ROUND(+'Aggregate Screens'!AU68,0)</f>
        <v>232</v>
      </c>
      <c r="F73" s="12">
        <f t="shared" si="0"/>
        <v>0.69469999999999998</v>
      </c>
      <c r="G73" s="10">
        <f>ROUND(+'Aggregate Screens'!AR173,0)</f>
        <v>61572</v>
      </c>
      <c r="H73" s="10">
        <f>ROUND(+'Aggregate Screens'!AU173,0)</f>
        <v>234</v>
      </c>
      <c r="I73" s="12">
        <f t="shared" si="1"/>
        <v>0.72089999999999999</v>
      </c>
      <c r="K73" s="12">
        <f t="shared" si="2"/>
        <v>3.7714121203397122E-2</v>
      </c>
    </row>
    <row r="74" spans="2:11" x14ac:dyDescent="0.2">
      <c r="B74">
        <f>+'Aggregate Screens'!A69</f>
        <v>162</v>
      </c>
      <c r="C74" t="str">
        <f>+'Aggregate Screens'!B69</f>
        <v>PROVIDENCE SACRED HEART MEDICAL CENTER</v>
      </c>
      <c r="D74" s="10">
        <f>ROUND(+'Aggregate Screens'!AR69,0)</f>
        <v>144452</v>
      </c>
      <c r="E74" s="10">
        <f>ROUND(+'Aggregate Screens'!AU69,0)</f>
        <v>628</v>
      </c>
      <c r="F74" s="12">
        <f t="shared" si="0"/>
        <v>0.63019999999999998</v>
      </c>
      <c r="G74" s="10">
        <f>ROUND(+'Aggregate Screens'!AR174,0)</f>
        <v>146375</v>
      </c>
      <c r="H74" s="10">
        <f>ROUND(+'Aggregate Screens'!AU174,0)</f>
        <v>628</v>
      </c>
      <c r="I74" s="12">
        <f t="shared" si="1"/>
        <v>0.63859999999999995</v>
      </c>
      <c r="K74" s="12">
        <f t="shared" si="2"/>
        <v>1.3329101872421312E-2</v>
      </c>
    </row>
    <row r="75" spans="2:11" x14ac:dyDescent="0.2">
      <c r="B75">
        <f>+'Aggregate Screens'!A70</f>
        <v>164</v>
      </c>
      <c r="C75" t="str">
        <f>+'Aggregate Screens'!B70</f>
        <v>EVERGREENHEALTH MEDICAL CENTER</v>
      </c>
      <c r="D75" s="10">
        <f>ROUND(+'Aggregate Screens'!AR70,0)</f>
        <v>51388</v>
      </c>
      <c r="E75" s="10">
        <f>ROUND(+'Aggregate Screens'!AU70,0)</f>
        <v>275</v>
      </c>
      <c r="F75" s="12">
        <f t="shared" ref="F75:F107" si="3">IF(D75=0,"",IF(E75=0,"",ROUND(+D75/(E75*365),4)))</f>
        <v>0.51200000000000001</v>
      </c>
      <c r="G75" s="10">
        <f>ROUND(+'Aggregate Screens'!AR175,0)</f>
        <v>52389</v>
      </c>
      <c r="H75" s="10">
        <f>ROUND(+'Aggregate Screens'!AU175,0)</f>
        <v>333</v>
      </c>
      <c r="I75" s="12">
        <f t="shared" ref="I75:I107" si="4">IF(G75=0,"",IF(H75=0,"",ROUND(+G75/(H75*365),4)))</f>
        <v>0.43099999999999999</v>
      </c>
      <c r="K75" s="12">
        <f t="shared" ref="K75:K107" si="5">IF(D75=0,"",IF(E75=0,"",IF(G75=0,"",IF(H75=0,"",+I75/F75-1))))</f>
        <v>-0.158203125</v>
      </c>
    </row>
    <row r="76" spans="2:11" x14ac:dyDescent="0.2">
      <c r="B76">
        <f>+'Aggregate Screens'!A71</f>
        <v>165</v>
      </c>
      <c r="C76" t="str">
        <f>+'Aggregate Screens'!B71</f>
        <v>LAKE CHELAN COMMUNITY HOSPITAL</v>
      </c>
      <c r="D76" s="10">
        <f>ROUND(+'Aggregate Screens'!AR71,0)</f>
        <v>943</v>
      </c>
      <c r="E76" s="10">
        <f>ROUND(+'Aggregate Screens'!AU71,0)</f>
        <v>25</v>
      </c>
      <c r="F76" s="12">
        <f t="shared" si="3"/>
        <v>0.1033</v>
      </c>
      <c r="G76" s="10">
        <f>ROUND(+'Aggregate Screens'!AR176,0)</f>
        <v>925</v>
      </c>
      <c r="H76" s="10">
        <f>ROUND(+'Aggregate Screens'!AU176,0)</f>
        <v>25</v>
      </c>
      <c r="I76" s="12">
        <f t="shared" si="4"/>
        <v>0.1014</v>
      </c>
      <c r="K76" s="12">
        <f t="shared" si="5"/>
        <v>-1.8393030009680511E-2</v>
      </c>
    </row>
    <row r="77" spans="2:11" x14ac:dyDescent="0.2">
      <c r="B77">
        <f>+'Aggregate Screens'!A72</f>
        <v>167</v>
      </c>
      <c r="C77" t="str">
        <f>+'Aggregate Screens'!B72</f>
        <v>FERRY COUNTY MEMORIAL HOSPITAL</v>
      </c>
      <c r="D77" s="10">
        <f>ROUND(+'Aggregate Screens'!AR72,0)</f>
        <v>0</v>
      </c>
      <c r="E77" s="10">
        <f>ROUND(+'Aggregate Screens'!AU72,0)</f>
        <v>0</v>
      </c>
      <c r="F77" s="12" t="str">
        <f t="shared" si="3"/>
        <v/>
      </c>
      <c r="G77" s="10">
        <f>ROUND(+'Aggregate Screens'!AR177,0)</f>
        <v>0</v>
      </c>
      <c r="H77" s="10">
        <f>ROUND(+'Aggregate Screens'!AU177,0)</f>
        <v>0</v>
      </c>
      <c r="I77" s="12" t="str">
        <f t="shared" si="4"/>
        <v/>
      </c>
      <c r="K77" s="12" t="str">
        <f t="shared" si="5"/>
        <v/>
      </c>
    </row>
    <row r="78" spans="2:11" x14ac:dyDescent="0.2">
      <c r="B78">
        <f>+'Aggregate Screens'!A73</f>
        <v>168</v>
      </c>
      <c r="C78" t="str">
        <f>+'Aggregate Screens'!B73</f>
        <v>CENTRAL WASHINGTON HOSPITAL</v>
      </c>
      <c r="D78" s="10">
        <f>ROUND(+'Aggregate Screens'!AR73,0)</f>
        <v>35138</v>
      </c>
      <c r="E78" s="10">
        <f>ROUND(+'Aggregate Screens'!AU73,0)</f>
        <v>198</v>
      </c>
      <c r="F78" s="12">
        <f t="shared" si="3"/>
        <v>0.48620000000000002</v>
      </c>
      <c r="G78" s="10">
        <f>ROUND(+'Aggregate Screens'!AR178,0)</f>
        <v>37341</v>
      </c>
      <c r="H78" s="10">
        <f>ROUND(+'Aggregate Screens'!AU178,0)</f>
        <v>198</v>
      </c>
      <c r="I78" s="12">
        <f t="shared" si="4"/>
        <v>0.51670000000000005</v>
      </c>
      <c r="K78" s="12">
        <f t="shared" si="5"/>
        <v>6.2731386260798105E-2</v>
      </c>
    </row>
    <row r="79" spans="2:11" x14ac:dyDescent="0.2">
      <c r="B79">
        <f>+'Aggregate Screens'!A74</f>
        <v>170</v>
      </c>
      <c r="C79" t="str">
        <f>+'Aggregate Screens'!B74</f>
        <v>PEACEHEALTH SOUTHWEST MEDICAL CENTER</v>
      </c>
      <c r="D79" s="10">
        <f>ROUND(+'Aggregate Screens'!AR74,0)</f>
        <v>92937</v>
      </c>
      <c r="E79" s="10">
        <f>ROUND(+'Aggregate Screens'!AU74,0)</f>
        <v>386</v>
      </c>
      <c r="F79" s="12">
        <f t="shared" si="3"/>
        <v>0.65959999999999996</v>
      </c>
      <c r="G79" s="10">
        <f>ROUND(+'Aggregate Screens'!AR179,0)</f>
        <v>97792</v>
      </c>
      <c r="H79" s="10">
        <f>ROUND(+'Aggregate Screens'!AU179,0)</f>
        <v>362</v>
      </c>
      <c r="I79" s="12">
        <f t="shared" si="4"/>
        <v>0.74009999999999998</v>
      </c>
      <c r="K79" s="12">
        <f t="shared" si="5"/>
        <v>0.12204366282595513</v>
      </c>
    </row>
    <row r="80" spans="2:11" x14ac:dyDescent="0.2">
      <c r="B80">
        <f>+'Aggregate Screens'!A75</f>
        <v>172</v>
      </c>
      <c r="C80" t="str">
        <f>+'Aggregate Screens'!B75</f>
        <v>PULLMAN REGIONAL HOSPITAL</v>
      </c>
      <c r="D80" s="10">
        <f>ROUND(+'Aggregate Screens'!AR75,0)</f>
        <v>3872</v>
      </c>
      <c r="E80" s="10">
        <f>ROUND(+'Aggregate Screens'!AU75,0)</f>
        <v>25</v>
      </c>
      <c r="F80" s="12">
        <f t="shared" si="3"/>
        <v>0.42430000000000001</v>
      </c>
      <c r="G80" s="10">
        <f>ROUND(+'Aggregate Screens'!AR180,0)</f>
        <v>3528</v>
      </c>
      <c r="H80" s="10">
        <f>ROUND(+'Aggregate Screens'!AU180,0)</f>
        <v>25</v>
      </c>
      <c r="I80" s="12">
        <f t="shared" si="4"/>
        <v>0.3866</v>
      </c>
      <c r="K80" s="12">
        <f t="shared" si="5"/>
        <v>-8.8852227197737443E-2</v>
      </c>
    </row>
    <row r="81" spans="2:11" x14ac:dyDescent="0.2">
      <c r="B81">
        <f>+'Aggregate Screens'!A76</f>
        <v>173</v>
      </c>
      <c r="C81" t="str">
        <f>+'Aggregate Screens'!B76</f>
        <v>MORTON GENERAL HOSPITAL</v>
      </c>
      <c r="D81" s="10">
        <f>ROUND(+'Aggregate Screens'!AR76,0)</f>
        <v>950</v>
      </c>
      <c r="E81" s="10">
        <f>ROUND(+'Aggregate Screens'!AU76,0)</f>
        <v>25</v>
      </c>
      <c r="F81" s="12">
        <f t="shared" si="3"/>
        <v>0.1041</v>
      </c>
      <c r="G81" s="10">
        <f>ROUND(+'Aggregate Screens'!AR181,0)</f>
        <v>849</v>
      </c>
      <c r="H81" s="10">
        <f>ROUND(+'Aggregate Screens'!AU181,0)</f>
        <v>25</v>
      </c>
      <c r="I81" s="12">
        <f t="shared" si="4"/>
        <v>9.2999999999999999E-2</v>
      </c>
      <c r="K81" s="12">
        <f t="shared" si="5"/>
        <v>-0.10662824207492794</v>
      </c>
    </row>
    <row r="82" spans="2:11" x14ac:dyDescent="0.2">
      <c r="B82">
        <f>+'Aggregate Screens'!A77</f>
        <v>175</v>
      </c>
      <c r="C82" t="str">
        <f>+'Aggregate Screens'!B77</f>
        <v>MARY BRIDGE CHILDRENS HEALTH CENTER</v>
      </c>
      <c r="D82" s="10">
        <f>ROUND(+'Aggregate Screens'!AR77,0)</f>
        <v>13887</v>
      </c>
      <c r="E82" s="10">
        <f>ROUND(+'Aggregate Screens'!AU77,0)</f>
        <v>72</v>
      </c>
      <c r="F82" s="12">
        <f t="shared" si="3"/>
        <v>0.52839999999999998</v>
      </c>
      <c r="G82" s="10">
        <f>ROUND(+'Aggregate Screens'!AR182,0)</f>
        <v>13419</v>
      </c>
      <c r="H82" s="10">
        <f>ROUND(+'Aggregate Screens'!AU182,0)</f>
        <v>72</v>
      </c>
      <c r="I82" s="12">
        <f t="shared" si="4"/>
        <v>0.51060000000000005</v>
      </c>
      <c r="K82" s="12">
        <f t="shared" si="5"/>
        <v>-3.3686601059803034E-2</v>
      </c>
    </row>
    <row r="83" spans="2:11" x14ac:dyDescent="0.2">
      <c r="B83">
        <f>+'Aggregate Screens'!A78</f>
        <v>176</v>
      </c>
      <c r="C83" t="str">
        <f>+'Aggregate Screens'!B78</f>
        <v>TACOMA GENERAL/ALLENMORE HOSPITAL</v>
      </c>
      <c r="D83" s="10">
        <f>ROUND(+'Aggregate Screens'!AR78,0)</f>
        <v>79853</v>
      </c>
      <c r="E83" s="10">
        <f>ROUND(+'Aggregate Screens'!AU78,0)</f>
        <v>402</v>
      </c>
      <c r="F83" s="12">
        <f t="shared" si="3"/>
        <v>0.54420000000000002</v>
      </c>
      <c r="G83" s="10">
        <f>ROUND(+'Aggregate Screens'!AR183,0)</f>
        <v>84939</v>
      </c>
      <c r="H83" s="10">
        <f>ROUND(+'Aggregate Screens'!AU183,0)</f>
        <v>402</v>
      </c>
      <c r="I83" s="12">
        <f t="shared" si="4"/>
        <v>0.57889999999999997</v>
      </c>
      <c r="K83" s="12">
        <f t="shared" si="5"/>
        <v>6.376332230797499E-2</v>
      </c>
    </row>
    <row r="84" spans="2:11" x14ac:dyDescent="0.2">
      <c r="B84">
        <f>+'Aggregate Screens'!A79</f>
        <v>180</v>
      </c>
      <c r="C84" t="str">
        <f>+'Aggregate Screens'!B79</f>
        <v>VALLEY HOSPITAL</v>
      </c>
      <c r="D84" s="10">
        <f>ROUND(+'Aggregate Screens'!AR79,0)</f>
        <v>23511</v>
      </c>
      <c r="E84" s="10">
        <f>ROUND(+'Aggregate Screens'!AU79,0)</f>
        <v>113</v>
      </c>
      <c r="F84" s="12">
        <f t="shared" si="3"/>
        <v>0.56999999999999995</v>
      </c>
      <c r="G84" s="10">
        <f>ROUND(+'Aggregate Screens'!AR184,0)</f>
        <v>22433</v>
      </c>
      <c r="H84" s="10">
        <f>ROUND(+'Aggregate Screens'!AU184,0)</f>
        <v>113</v>
      </c>
      <c r="I84" s="12">
        <f t="shared" si="4"/>
        <v>0.54390000000000005</v>
      </c>
      <c r="K84" s="12">
        <f t="shared" si="5"/>
        <v>-4.578947368421038E-2</v>
      </c>
    </row>
    <row r="85" spans="2:11" x14ac:dyDescent="0.2">
      <c r="B85">
        <f>+'Aggregate Screens'!A80</f>
        <v>183</v>
      </c>
      <c r="C85" t="str">
        <f>+'Aggregate Screens'!B80</f>
        <v>MULTICARE AUBURN MEDICAL CENTER</v>
      </c>
      <c r="D85" s="10">
        <f>ROUND(+'Aggregate Screens'!AR80,0)</f>
        <v>35443</v>
      </c>
      <c r="E85" s="10">
        <f>ROUND(+'Aggregate Screens'!AU80,0)</f>
        <v>195</v>
      </c>
      <c r="F85" s="12">
        <f t="shared" si="3"/>
        <v>0.498</v>
      </c>
      <c r="G85" s="10">
        <f>ROUND(+'Aggregate Screens'!AR185,0)</f>
        <v>32420</v>
      </c>
      <c r="H85" s="10">
        <f>ROUND(+'Aggregate Screens'!AU185,0)</f>
        <v>195</v>
      </c>
      <c r="I85" s="12">
        <f t="shared" si="4"/>
        <v>0.45550000000000002</v>
      </c>
      <c r="K85" s="12">
        <f t="shared" si="5"/>
        <v>-8.5341365461847341E-2</v>
      </c>
    </row>
    <row r="86" spans="2:11" x14ac:dyDescent="0.2">
      <c r="B86">
        <f>+'Aggregate Screens'!A81</f>
        <v>186</v>
      </c>
      <c r="C86" t="str">
        <f>+'Aggregate Screens'!B81</f>
        <v>SUMMIT PACIFIC MEDICAL CENTER</v>
      </c>
      <c r="D86" s="10">
        <f>ROUND(+'Aggregate Screens'!AR81,0)</f>
        <v>412</v>
      </c>
      <c r="E86" s="10">
        <f>ROUND(+'Aggregate Screens'!AU81,0)</f>
        <v>10</v>
      </c>
      <c r="F86" s="12">
        <f t="shared" si="3"/>
        <v>0.1129</v>
      </c>
      <c r="G86" s="10">
        <f>ROUND(+'Aggregate Screens'!AR186,0)</f>
        <v>1036</v>
      </c>
      <c r="H86" s="10">
        <f>ROUND(+'Aggregate Screens'!AU186,0)</f>
        <v>10</v>
      </c>
      <c r="I86" s="12">
        <f t="shared" si="4"/>
        <v>0.2838</v>
      </c>
      <c r="K86" s="12">
        <f t="shared" si="5"/>
        <v>1.5137289636846765</v>
      </c>
    </row>
    <row r="87" spans="2:11" x14ac:dyDescent="0.2">
      <c r="B87">
        <f>+'Aggregate Screens'!A82</f>
        <v>191</v>
      </c>
      <c r="C87" t="str">
        <f>+'Aggregate Screens'!B82</f>
        <v>PROVIDENCE CENTRALIA HOSPITAL</v>
      </c>
      <c r="D87" s="10">
        <f>ROUND(+'Aggregate Screens'!AR82,0)</f>
        <v>17925</v>
      </c>
      <c r="E87" s="10">
        <f>ROUND(+'Aggregate Screens'!AU82,0)</f>
        <v>88</v>
      </c>
      <c r="F87" s="12">
        <f t="shared" si="3"/>
        <v>0.55810000000000004</v>
      </c>
      <c r="G87" s="10">
        <f>ROUND(+'Aggregate Screens'!AR187,0)</f>
        <v>17395</v>
      </c>
      <c r="H87" s="10">
        <f>ROUND(+'Aggregate Screens'!AU187,0)</f>
        <v>88</v>
      </c>
      <c r="I87" s="12">
        <f t="shared" si="4"/>
        <v>0.54159999999999997</v>
      </c>
      <c r="K87" s="12">
        <f t="shared" si="5"/>
        <v>-2.956459415875301E-2</v>
      </c>
    </row>
    <row r="88" spans="2:11" x14ac:dyDescent="0.2">
      <c r="B88">
        <f>+'Aggregate Screens'!A83</f>
        <v>193</v>
      </c>
      <c r="C88" t="str">
        <f>+'Aggregate Screens'!B83</f>
        <v>PROVIDENCE MOUNT CARMEL HOSPITAL</v>
      </c>
      <c r="D88" s="10">
        <f>ROUND(+'Aggregate Screens'!AR83,0)</f>
        <v>4120</v>
      </c>
      <c r="E88" s="10">
        <f>ROUND(+'Aggregate Screens'!AU83,0)</f>
        <v>25</v>
      </c>
      <c r="F88" s="12">
        <f t="shared" si="3"/>
        <v>0.45150000000000001</v>
      </c>
      <c r="G88" s="10">
        <f>ROUND(+'Aggregate Screens'!AR188,0)</f>
        <v>4090</v>
      </c>
      <c r="H88" s="10">
        <f>ROUND(+'Aggregate Screens'!AU188,0)</f>
        <v>25</v>
      </c>
      <c r="I88" s="12">
        <f t="shared" si="4"/>
        <v>0.44819999999999999</v>
      </c>
      <c r="K88" s="12">
        <f t="shared" si="5"/>
        <v>-7.3089700996677998E-3</v>
      </c>
    </row>
    <row r="89" spans="2:11" x14ac:dyDescent="0.2">
      <c r="B89">
        <f>+'Aggregate Screens'!A84</f>
        <v>194</v>
      </c>
      <c r="C89" t="str">
        <f>+'Aggregate Screens'!B84</f>
        <v>PROVIDENCE ST JOSEPHS HOSPITAL</v>
      </c>
      <c r="D89" s="10">
        <f>ROUND(+'Aggregate Screens'!AR84,0)</f>
        <v>2303</v>
      </c>
      <c r="E89" s="10">
        <f>ROUND(+'Aggregate Screens'!AU84,0)</f>
        <v>65</v>
      </c>
      <c r="F89" s="12">
        <f t="shared" si="3"/>
        <v>9.7100000000000006E-2</v>
      </c>
      <c r="G89" s="10">
        <f>ROUND(+'Aggregate Screens'!AR189,0)</f>
        <v>2278</v>
      </c>
      <c r="H89" s="10">
        <f>ROUND(+'Aggregate Screens'!AU189,0)</f>
        <v>65</v>
      </c>
      <c r="I89" s="12">
        <f t="shared" si="4"/>
        <v>9.6000000000000002E-2</v>
      </c>
      <c r="K89" s="12">
        <f t="shared" si="5"/>
        <v>-1.1328527291452173E-2</v>
      </c>
    </row>
    <row r="90" spans="2:11" x14ac:dyDescent="0.2">
      <c r="B90">
        <f>+'Aggregate Screens'!A85</f>
        <v>195</v>
      </c>
      <c r="C90" t="str">
        <f>+'Aggregate Screens'!B85</f>
        <v>SNOQUALMIE VALLEY HOSPITAL</v>
      </c>
      <c r="D90" s="10">
        <f>ROUND(+'Aggregate Screens'!AR85,0)</f>
        <v>448</v>
      </c>
      <c r="E90" s="10">
        <f>ROUND(+'Aggregate Screens'!AU85,0)</f>
        <v>25</v>
      </c>
      <c r="F90" s="12">
        <f t="shared" si="3"/>
        <v>4.9099999999999998E-2</v>
      </c>
      <c r="G90" s="10">
        <f>ROUND(+'Aggregate Screens'!AR190,0)</f>
        <v>398</v>
      </c>
      <c r="H90" s="10">
        <f>ROUND(+'Aggregate Screens'!AU190,0)</f>
        <v>25</v>
      </c>
      <c r="I90" s="12">
        <f t="shared" si="4"/>
        <v>4.36E-2</v>
      </c>
      <c r="K90" s="12">
        <f t="shared" si="5"/>
        <v>-0.11201629327902241</v>
      </c>
    </row>
    <row r="91" spans="2:11" x14ac:dyDescent="0.2">
      <c r="B91">
        <f>+'Aggregate Screens'!A86</f>
        <v>197</v>
      </c>
      <c r="C91" t="str">
        <f>+'Aggregate Screens'!B86</f>
        <v>CAPITAL MEDICAL CENTER</v>
      </c>
      <c r="D91" s="10">
        <f>ROUND(+'Aggregate Screens'!AR86,0)</f>
        <v>14047</v>
      </c>
      <c r="E91" s="10">
        <f>ROUND(+'Aggregate Screens'!AU86,0)</f>
        <v>85</v>
      </c>
      <c r="F91" s="12">
        <f t="shared" si="3"/>
        <v>0.45279999999999998</v>
      </c>
      <c r="G91" s="10">
        <f>ROUND(+'Aggregate Screens'!AR191,0)</f>
        <v>13657</v>
      </c>
      <c r="H91" s="10">
        <f>ROUND(+'Aggregate Screens'!AU191,0)</f>
        <v>85</v>
      </c>
      <c r="I91" s="12">
        <f t="shared" si="4"/>
        <v>0.44019999999999998</v>
      </c>
      <c r="K91" s="12">
        <f t="shared" si="5"/>
        <v>-2.7826855123674887E-2</v>
      </c>
    </row>
    <row r="92" spans="2:11" x14ac:dyDescent="0.2">
      <c r="B92">
        <f>+'Aggregate Screens'!A87</f>
        <v>198</v>
      </c>
      <c r="C92" t="str">
        <f>+'Aggregate Screens'!B87</f>
        <v>SUNNYSIDE COMMUNITY HOSPITAL</v>
      </c>
      <c r="D92" s="10">
        <f>ROUND(+'Aggregate Screens'!AR87,0)</f>
        <v>3622</v>
      </c>
      <c r="E92" s="10">
        <f>ROUND(+'Aggregate Screens'!AU87,0)</f>
        <v>25</v>
      </c>
      <c r="F92" s="12">
        <f t="shared" si="3"/>
        <v>0.39689999999999998</v>
      </c>
      <c r="G92" s="10">
        <f>ROUND(+'Aggregate Screens'!AR192,0)</f>
        <v>0</v>
      </c>
      <c r="H92" s="10">
        <f>ROUND(+'Aggregate Screens'!AU192,0)</f>
        <v>0</v>
      </c>
      <c r="I92" s="12" t="str">
        <f t="shared" si="4"/>
        <v/>
      </c>
      <c r="K92" s="12" t="str">
        <f t="shared" si="5"/>
        <v/>
      </c>
    </row>
    <row r="93" spans="2:11" x14ac:dyDescent="0.2">
      <c r="B93">
        <f>+'Aggregate Screens'!A88</f>
        <v>199</v>
      </c>
      <c r="C93" t="str">
        <f>+'Aggregate Screens'!B88</f>
        <v>TOPPENISH COMMUNITY HOSPITAL</v>
      </c>
      <c r="D93" s="10">
        <f>ROUND(+'Aggregate Screens'!AR88,0)</f>
        <v>3622</v>
      </c>
      <c r="E93" s="10">
        <f>ROUND(+'Aggregate Screens'!AU88,0)</f>
        <v>48</v>
      </c>
      <c r="F93" s="12">
        <f t="shared" si="3"/>
        <v>0.20669999999999999</v>
      </c>
      <c r="G93" s="10">
        <f>ROUND(+'Aggregate Screens'!AR193,0)</f>
        <v>3063</v>
      </c>
      <c r="H93" s="10">
        <f>ROUND(+'Aggregate Screens'!AU193,0)</f>
        <v>48</v>
      </c>
      <c r="I93" s="12">
        <f t="shared" si="4"/>
        <v>0.17480000000000001</v>
      </c>
      <c r="K93" s="12">
        <f t="shared" si="5"/>
        <v>-0.15432994678277689</v>
      </c>
    </row>
    <row r="94" spans="2:11" x14ac:dyDescent="0.2">
      <c r="B94">
        <f>+'Aggregate Screens'!A89</f>
        <v>201</v>
      </c>
      <c r="C94" t="str">
        <f>+'Aggregate Screens'!B89</f>
        <v>ST FRANCIS COMMUNITY HOSPITAL</v>
      </c>
      <c r="D94" s="10">
        <f>ROUND(+'Aggregate Screens'!AR89,0)</f>
        <v>30429</v>
      </c>
      <c r="E94" s="10">
        <f>ROUND(+'Aggregate Screens'!AU89,0)</f>
        <v>124</v>
      </c>
      <c r="F94" s="12">
        <f t="shared" si="3"/>
        <v>0.67230000000000001</v>
      </c>
      <c r="G94" s="10">
        <f>ROUND(+'Aggregate Screens'!AR194,0)</f>
        <v>29874</v>
      </c>
      <c r="H94" s="10">
        <f>ROUND(+'Aggregate Screens'!AU194,0)</f>
        <v>124</v>
      </c>
      <c r="I94" s="12">
        <f t="shared" si="4"/>
        <v>0.66010000000000002</v>
      </c>
      <c r="K94" s="12">
        <f t="shared" si="5"/>
        <v>-1.814666071694182E-2</v>
      </c>
    </row>
    <row r="95" spans="2:11" x14ac:dyDescent="0.2">
      <c r="B95">
        <f>+'Aggregate Screens'!A90</f>
        <v>202</v>
      </c>
      <c r="C95" t="str">
        <f>+'Aggregate Screens'!B90</f>
        <v>REGIONAL HOSPITAL</v>
      </c>
      <c r="D95" s="10">
        <f>ROUND(+'Aggregate Screens'!AR90,0)</f>
        <v>7134</v>
      </c>
      <c r="E95" s="10">
        <f>ROUND(+'Aggregate Screens'!AU90,0)</f>
        <v>31</v>
      </c>
      <c r="F95" s="12">
        <f t="shared" si="3"/>
        <v>0.63049999999999995</v>
      </c>
      <c r="G95" s="10">
        <f>ROUND(+'Aggregate Screens'!AR195,0)</f>
        <v>7716</v>
      </c>
      <c r="H95" s="10">
        <f>ROUND(+'Aggregate Screens'!AU195,0)</f>
        <v>31</v>
      </c>
      <c r="I95" s="12">
        <f t="shared" si="4"/>
        <v>0.68189999999999995</v>
      </c>
      <c r="K95" s="12">
        <f t="shared" si="5"/>
        <v>8.1522601110229909E-2</v>
      </c>
    </row>
    <row r="96" spans="2:11" x14ac:dyDescent="0.2">
      <c r="B96">
        <f>+'Aggregate Screens'!A91</f>
        <v>204</v>
      </c>
      <c r="C96" t="str">
        <f>+'Aggregate Screens'!B91</f>
        <v>SEATTLE CANCER CARE ALLIANCE</v>
      </c>
      <c r="D96" s="10">
        <f>ROUND(+'Aggregate Screens'!AR91,0)</f>
        <v>6262</v>
      </c>
      <c r="E96" s="10">
        <f>ROUND(+'Aggregate Screens'!AU91,0)</f>
        <v>20</v>
      </c>
      <c r="F96" s="12">
        <f t="shared" si="3"/>
        <v>0.85780000000000001</v>
      </c>
      <c r="G96" s="10">
        <f>ROUND(+'Aggregate Screens'!AR196,0)</f>
        <v>5845</v>
      </c>
      <c r="H96" s="10">
        <f>ROUND(+'Aggregate Screens'!AU196,0)</f>
        <v>20</v>
      </c>
      <c r="I96" s="12">
        <f t="shared" si="4"/>
        <v>0.80069999999999997</v>
      </c>
      <c r="K96" s="12">
        <f t="shared" si="5"/>
        <v>-6.6565633014688763E-2</v>
      </c>
    </row>
    <row r="97" spans="2:11" x14ac:dyDescent="0.2">
      <c r="B97">
        <f>+'Aggregate Screens'!A92</f>
        <v>205</v>
      </c>
      <c r="C97" t="str">
        <f>+'Aggregate Screens'!B92</f>
        <v>WENATCHEE VALLEY HOSPITAL</v>
      </c>
      <c r="D97" s="10">
        <f>ROUND(+'Aggregate Screens'!AR92,0)</f>
        <v>0</v>
      </c>
      <c r="E97" s="10">
        <f>ROUND(+'Aggregate Screens'!AU92,0)</f>
        <v>0</v>
      </c>
      <c r="F97" s="12" t="str">
        <f t="shared" si="3"/>
        <v/>
      </c>
      <c r="G97" s="10">
        <f>ROUND(+'Aggregate Screens'!AR197,0)</f>
        <v>2719</v>
      </c>
      <c r="H97" s="10">
        <f>ROUND(+'Aggregate Screens'!AU197,0)</f>
        <v>20</v>
      </c>
      <c r="I97" s="12">
        <f t="shared" si="4"/>
        <v>0.3725</v>
      </c>
      <c r="K97" s="12" t="str">
        <f t="shared" si="5"/>
        <v/>
      </c>
    </row>
    <row r="98" spans="2:11" x14ac:dyDescent="0.2">
      <c r="B98">
        <f>+'Aggregate Screens'!A93</f>
        <v>206</v>
      </c>
      <c r="C98" t="str">
        <f>+'Aggregate Screens'!B93</f>
        <v>PEACEHEALTH UNITED GENERAL MEDICAL CENTER</v>
      </c>
      <c r="D98" s="10">
        <f>ROUND(+'Aggregate Screens'!AR93,0)</f>
        <v>2162</v>
      </c>
      <c r="E98" s="10">
        <f>ROUND(+'Aggregate Screens'!AU93,0)</f>
        <v>25</v>
      </c>
      <c r="F98" s="12">
        <f t="shared" si="3"/>
        <v>0.2369</v>
      </c>
      <c r="G98" s="10">
        <f>ROUND(+'Aggregate Screens'!AR198,0)</f>
        <v>2239</v>
      </c>
      <c r="H98" s="10">
        <f>ROUND(+'Aggregate Screens'!AU198,0)</f>
        <v>25</v>
      </c>
      <c r="I98" s="12">
        <f t="shared" si="4"/>
        <v>0.24540000000000001</v>
      </c>
      <c r="K98" s="12">
        <f t="shared" si="5"/>
        <v>3.588011819333059E-2</v>
      </c>
    </row>
    <row r="99" spans="2:11" x14ac:dyDescent="0.2">
      <c r="B99">
        <f>+'Aggregate Screens'!A94</f>
        <v>207</v>
      </c>
      <c r="C99" t="str">
        <f>+'Aggregate Screens'!B94</f>
        <v>SKAGIT VALLEY HOSPITAL</v>
      </c>
      <c r="D99" s="10">
        <f>ROUND(+'Aggregate Screens'!AR94,0)</f>
        <v>29760</v>
      </c>
      <c r="E99" s="10">
        <f>ROUND(+'Aggregate Screens'!AU94,0)</f>
        <v>137</v>
      </c>
      <c r="F99" s="12">
        <f t="shared" si="3"/>
        <v>0.59509999999999996</v>
      </c>
      <c r="G99" s="10">
        <f>ROUND(+'Aggregate Screens'!AR199,0)</f>
        <v>28128</v>
      </c>
      <c r="H99" s="10">
        <f>ROUND(+'Aggregate Screens'!AU199,0)</f>
        <v>137</v>
      </c>
      <c r="I99" s="12">
        <f t="shared" si="4"/>
        <v>0.5625</v>
      </c>
      <c r="K99" s="12">
        <f t="shared" si="5"/>
        <v>-5.4780709124516824E-2</v>
      </c>
    </row>
    <row r="100" spans="2:11" x14ac:dyDescent="0.2">
      <c r="B100">
        <f>+'Aggregate Screens'!A95</f>
        <v>208</v>
      </c>
      <c r="C100" t="str">
        <f>+'Aggregate Screens'!B95</f>
        <v>LEGACY SALMON CREEK HOSPITAL</v>
      </c>
      <c r="D100" s="10">
        <f>ROUND(+'Aggregate Screens'!AR95,0)</f>
        <v>38670</v>
      </c>
      <c r="E100" s="10">
        <f>ROUND(+'Aggregate Screens'!AU95,0)</f>
        <v>194</v>
      </c>
      <c r="F100" s="12">
        <f t="shared" si="3"/>
        <v>0.54610000000000003</v>
      </c>
      <c r="G100" s="10">
        <f>ROUND(+'Aggregate Screens'!AR200,0)</f>
        <v>40379</v>
      </c>
      <c r="H100" s="10">
        <f>ROUND(+'Aggregate Screens'!AU200,0)</f>
        <v>198</v>
      </c>
      <c r="I100" s="12">
        <f t="shared" si="4"/>
        <v>0.55869999999999997</v>
      </c>
      <c r="K100" s="12">
        <f t="shared" si="5"/>
        <v>2.3072697308185175E-2</v>
      </c>
    </row>
    <row r="101" spans="2:11" x14ac:dyDescent="0.2">
      <c r="B101">
        <f>+'Aggregate Screens'!A96</f>
        <v>209</v>
      </c>
      <c r="C101" t="str">
        <f>+'Aggregate Screens'!B96</f>
        <v>ST ANTHONY HOSPITAL</v>
      </c>
      <c r="D101" s="10">
        <f>ROUND(+'Aggregate Screens'!AR96,0)</f>
        <v>17971</v>
      </c>
      <c r="E101" s="10">
        <f>ROUND(+'Aggregate Screens'!AU96,0)</f>
        <v>80</v>
      </c>
      <c r="F101" s="12">
        <f t="shared" si="3"/>
        <v>0.61539999999999995</v>
      </c>
      <c r="G101" s="10">
        <f>ROUND(+'Aggregate Screens'!AR201,0)</f>
        <v>20715</v>
      </c>
      <c r="H101" s="10">
        <f>ROUND(+'Aggregate Screens'!AU201,0)</f>
        <v>80</v>
      </c>
      <c r="I101" s="12">
        <f t="shared" si="4"/>
        <v>0.70940000000000003</v>
      </c>
      <c r="K101" s="12">
        <f t="shared" si="5"/>
        <v>0.15274618134546647</v>
      </c>
    </row>
    <row r="102" spans="2:11" x14ac:dyDescent="0.2">
      <c r="B102">
        <f>+'Aggregate Screens'!A97</f>
        <v>210</v>
      </c>
      <c r="C102" t="str">
        <f>+'Aggregate Screens'!B97</f>
        <v>SWEDISH MEDICAL CENTER - ISSAQUAH CAMPUS</v>
      </c>
      <c r="D102" s="10">
        <f>ROUND(+'Aggregate Screens'!AR97,0)</f>
        <v>10583</v>
      </c>
      <c r="E102" s="10">
        <f>ROUND(+'Aggregate Screens'!AU97,0)</f>
        <v>80</v>
      </c>
      <c r="F102" s="12">
        <f t="shared" si="3"/>
        <v>0.3624</v>
      </c>
      <c r="G102" s="10">
        <f>ROUND(+'Aggregate Screens'!AR202,0)</f>
        <v>13240</v>
      </c>
      <c r="H102" s="10">
        <f>ROUND(+'Aggregate Screens'!AU202,0)</f>
        <v>80</v>
      </c>
      <c r="I102" s="12">
        <f t="shared" si="4"/>
        <v>0.45340000000000003</v>
      </c>
      <c r="K102" s="12">
        <f t="shared" si="5"/>
        <v>0.25110375275938202</v>
      </c>
    </row>
    <row r="103" spans="2:11" x14ac:dyDescent="0.2">
      <c r="B103">
        <f>+'Aggregate Screens'!A98</f>
        <v>211</v>
      </c>
      <c r="C103" t="str">
        <f>+'Aggregate Screens'!B98</f>
        <v>PEACEHEALTH PEACE ISLAND MEDICAL CENTER</v>
      </c>
      <c r="D103" s="10">
        <f>ROUND(+'Aggregate Screens'!AR98,0)</f>
        <v>0</v>
      </c>
      <c r="E103" s="10">
        <f>ROUND(+'Aggregate Screens'!AU98,0)</f>
        <v>8</v>
      </c>
      <c r="F103" s="12" t="str">
        <f t="shared" si="3"/>
        <v/>
      </c>
      <c r="G103" s="10">
        <f>ROUND(+'Aggregate Screens'!AR203,0)</f>
        <v>109</v>
      </c>
      <c r="H103" s="10">
        <f>ROUND(+'Aggregate Screens'!AU203,0)</f>
        <v>10</v>
      </c>
      <c r="I103" s="12">
        <f t="shared" si="4"/>
        <v>2.9899999999999999E-2</v>
      </c>
      <c r="K103" s="12" t="str">
        <f t="shared" si="5"/>
        <v/>
      </c>
    </row>
    <row r="104" spans="2:11" x14ac:dyDescent="0.2">
      <c r="B104">
        <f>+'Aggregate Screens'!A99</f>
        <v>904</v>
      </c>
      <c r="C104" t="str">
        <f>+'Aggregate Screens'!B99</f>
        <v>BHC FAIRFAX HOSPITAL</v>
      </c>
      <c r="D104" s="10">
        <f>ROUND(+'Aggregate Screens'!AR99,0)</f>
        <v>29091</v>
      </c>
      <c r="E104" s="10">
        <f>ROUND(+'Aggregate Screens'!AU99,0)</f>
        <v>95</v>
      </c>
      <c r="F104" s="12">
        <f t="shared" si="3"/>
        <v>0.83899999999999997</v>
      </c>
      <c r="G104" s="10">
        <f>ROUND(+'Aggregate Screens'!AR204,0)</f>
        <v>30243</v>
      </c>
      <c r="H104" s="10">
        <f>ROUND(+'Aggregate Screens'!AU204,0)</f>
        <v>95</v>
      </c>
      <c r="I104" s="12">
        <f t="shared" si="4"/>
        <v>0.87219999999999998</v>
      </c>
      <c r="K104" s="12">
        <f t="shared" si="5"/>
        <v>3.9570917759237156E-2</v>
      </c>
    </row>
    <row r="105" spans="2:11" x14ac:dyDescent="0.2">
      <c r="B105">
        <f>+'Aggregate Screens'!A100</f>
        <v>915</v>
      </c>
      <c r="C105" t="str">
        <f>+'Aggregate Screens'!B100</f>
        <v>LOURDES COUNSELING CENTER</v>
      </c>
      <c r="D105" s="10">
        <f>ROUND(+'Aggregate Screens'!AR100,0)</f>
        <v>5619</v>
      </c>
      <c r="E105" s="10">
        <f>ROUND(+'Aggregate Screens'!AU100,0)</f>
        <v>20</v>
      </c>
      <c r="F105" s="12">
        <f t="shared" si="3"/>
        <v>0.76970000000000005</v>
      </c>
      <c r="G105" s="10">
        <f>ROUND(+'Aggregate Screens'!AR205,0)</f>
        <v>5878</v>
      </c>
      <c r="H105" s="10">
        <f>ROUND(+'Aggregate Screens'!AU205,0)</f>
        <v>20</v>
      </c>
      <c r="I105" s="12">
        <f t="shared" si="4"/>
        <v>0.80520000000000003</v>
      </c>
      <c r="K105" s="12">
        <f t="shared" si="5"/>
        <v>4.6121865661946204E-2</v>
      </c>
    </row>
    <row r="106" spans="2:11" x14ac:dyDescent="0.2">
      <c r="B106">
        <f>+'Aggregate Screens'!A101</f>
        <v>919</v>
      </c>
      <c r="C106" t="str">
        <f>+'Aggregate Screens'!B101</f>
        <v>NAVOS</v>
      </c>
      <c r="D106" s="10">
        <f>ROUND(+'Aggregate Screens'!AR101,0)</f>
        <v>13367</v>
      </c>
      <c r="E106" s="10">
        <f>ROUND(+'Aggregate Screens'!AU101,0)</f>
        <v>40</v>
      </c>
      <c r="F106" s="12">
        <f t="shared" si="3"/>
        <v>0.91549999999999998</v>
      </c>
      <c r="G106" s="10">
        <f>ROUND(+'Aggregate Screens'!AR206,0)</f>
        <v>13660</v>
      </c>
      <c r="H106" s="10">
        <f>ROUND(+'Aggregate Screens'!AU206,0)</f>
        <v>40</v>
      </c>
      <c r="I106" s="12">
        <f t="shared" si="4"/>
        <v>0.93559999999999999</v>
      </c>
      <c r="K106" s="12">
        <f t="shared" si="5"/>
        <v>2.1955215729109856E-2</v>
      </c>
    </row>
    <row r="107" spans="2:11" x14ac:dyDescent="0.2">
      <c r="B107">
        <f>+'Aggregate Screens'!A102</f>
        <v>921</v>
      </c>
      <c r="C107" t="str">
        <f>+'Aggregate Screens'!B102</f>
        <v>Cascade Behavioral Health</v>
      </c>
      <c r="D107" s="10">
        <f>ROUND(+'Aggregate Screens'!AR102,0)</f>
        <v>0</v>
      </c>
      <c r="E107" s="10">
        <f>ROUND(+'Aggregate Screens'!AU102,0)</f>
        <v>0</v>
      </c>
      <c r="F107" s="12" t="str">
        <f t="shared" si="3"/>
        <v/>
      </c>
      <c r="G107" s="10">
        <f>ROUND(+'Aggregate Screens'!AR207,0)</f>
        <v>142</v>
      </c>
      <c r="H107" s="10">
        <f>ROUND(+'Aggregate Screens'!AU207,0)</f>
        <v>63</v>
      </c>
      <c r="I107" s="12">
        <f t="shared" si="4"/>
        <v>6.1999999999999998E-3</v>
      </c>
      <c r="K107" s="12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38</vt:i4>
      </vt:variant>
    </vt:vector>
  </HeadingPairs>
  <TitlesOfParts>
    <vt:vector size="58" baseType="lpstr">
      <vt:lpstr>TPR_ACMVU</vt:lpstr>
      <vt:lpstr>TPR_APD</vt:lpstr>
      <vt:lpstr>NPT_ACMVU</vt:lpstr>
      <vt:lpstr>OE_ACMVU</vt:lpstr>
      <vt:lpstr>OE_APD</vt:lpstr>
      <vt:lpstr>LOS</vt:lpstr>
      <vt:lpstr>ICU2TPD</vt:lpstr>
      <vt:lpstr>OCC%LB</vt:lpstr>
      <vt:lpstr>OCC%AB</vt:lpstr>
      <vt:lpstr>CaseMix</vt:lpstr>
      <vt:lpstr>SW_ACMVU</vt:lpstr>
      <vt:lpstr>EB_ACMVU</vt:lpstr>
      <vt:lpstr>PF_ACMVU</vt:lpstr>
      <vt:lpstr>S_ACMVU</vt:lpstr>
      <vt:lpstr>PS_ACMVU</vt:lpstr>
      <vt:lpstr>RL_ACMVU</vt:lpstr>
      <vt:lpstr>D_ACMVU</vt:lpstr>
      <vt:lpstr>I_ACMVU</vt:lpstr>
      <vt:lpstr>TPH_ACMVU</vt:lpstr>
      <vt:lpstr>Aggregate Screens</vt:lpstr>
      <vt:lpstr>CaseMix!Print_Area</vt:lpstr>
      <vt:lpstr>D_ACMVU!Print_Area</vt:lpstr>
      <vt:lpstr>EB_ACMVU!Print_Area</vt:lpstr>
      <vt:lpstr>I_ACMVU!Print_Area</vt:lpstr>
      <vt:lpstr>ICU2TPD!Print_Area</vt:lpstr>
      <vt:lpstr>LOS!Print_Area</vt:lpstr>
      <vt:lpstr>NPT_ACMVU!Print_Area</vt:lpstr>
      <vt:lpstr>'OCC%AB'!Print_Area</vt:lpstr>
      <vt:lpstr>'OCC%LB'!Print_Area</vt:lpstr>
      <vt:lpstr>OE_ACMVU!Print_Area</vt:lpstr>
      <vt:lpstr>OE_APD!Print_Area</vt:lpstr>
      <vt:lpstr>PF_ACMVU!Print_Area</vt:lpstr>
      <vt:lpstr>PS_ACMVU!Print_Area</vt:lpstr>
      <vt:lpstr>RL_ACMVU!Print_Area</vt:lpstr>
      <vt:lpstr>S_ACMVU!Print_Area</vt:lpstr>
      <vt:lpstr>SW_ACMVU!Print_Area</vt:lpstr>
      <vt:lpstr>TPH_ACMVU!Print_Area</vt:lpstr>
      <vt:lpstr>TPR_ACMVU!Print_Area</vt:lpstr>
      <vt:lpstr>TPR_APD!Print_Area</vt:lpstr>
      <vt:lpstr>CaseMix!Print_Titles</vt:lpstr>
      <vt:lpstr>D_ACMVU!Print_Titles</vt:lpstr>
      <vt:lpstr>EB_ACMVU!Print_Titles</vt:lpstr>
      <vt:lpstr>I_ACMVU!Print_Titles</vt:lpstr>
      <vt:lpstr>ICU2TPD!Print_Titles</vt:lpstr>
      <vt:lpstr>LOS!Print_Titles</vt:lpstr>
      <vt:lpstr>NPT_ACMVU!Print_Titles</vt:lpstr>
      <vt:lpstr>'OCC%AB'!Print_Titles</vt:lpstr>
      <vt:lpstr>'OCC%LB'!Print_Titles</vt:lpstr>
      <vt:lpstr>OE_ACMVU!Print_Titles</vt:lpstr>
      <vt:lpstr>OE_APD!Print_Titles</vt:lpstr>
      <vt:lpstr>PF_ACMVU!Print_Titles</vt:lpstr>
      <vt:lpstr>PS_ACMVU!Print_Titles</vt:lpstr>
      <vt:lpstr>RL_ACMVU!Print_Titles</vt:lpstr>
      <vt:lpstr>S_ACMVU!Print_Titles</vt:lpstr>
      <vt:lpstr>SW_ACMVU!Print_Titles</vt:lpstr>
      <vt:lpstr>TPH_ACMVU!Print_Titles</vt:lpstr>
      <vt:lpstr>TPR_ACMVU!Print_Titles</vt:lpstr>
      <vt:lpstr>TPR_APD!Print_Titles</vt:lpstr>
    </vt:vector>
  </TitlesOfParts>
  <Manager>Randy Huyck</Manager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2013 Aggregate Screens</dc:title>
  <dc:subject>Washington State Community Hospital Comparative Screens</dc:subject>
  <dc:creator>Washington State Dept of Health - DCHS - Hospital and Patient Data Systems</dc:creator>
  <cp:lastModifiedBy>Huyck, Randall  (DOH)</cp:lastModifiedBy>
  <cp:lastPrinted>2000-11-08T17:43:33Z</cp:lastPrinted>
  <dcterms:created xsi:type="dcterms:W3CDTF">2000-10-02T19:07:18Z</dcterms:created>
  <dcterms:modified xsi:type="dcterms:W3CDTF">2016-03-17T16:38:03Z</dcterms:modified>
</cp:coreProperties>
</file>