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6 Screens\"/>
    </mc:Choice>
  </mc:AlternateContent>
  <bookViews>
    <workbookView xWindow="-72" yWindow="48" windowWidth="11952" windowHeight="6852" tabRatio="855"/>
  </bookViews>
  <sheets>
    <sheet name="TPR_PD" sheetId="26" r:id="rId1"/>
    <sheet name="TOP_PD" sheetId="24" r:id="rId2"/>
    <sheet name="SW_PD" sheetId="22" r:id="rId3"/>
    <sheet name="EB_PD" sheetId="20" r:id="rId4"/>
    <sheet name="PF_PD" sheetId="18" r:id="rId5"/>
    <sheet name="SE_PD" sheetId="16" r:id="rId6"/>
    <sheet name="PS_PD" sheetId="14" r:id="rId7"/>
    <sheet name="DRL_PD" sheetId="12" r:id="rId8"/>
    <sheet name="ODE_PD" sheetId="10" r:id="rId9"/>
    <sheet name="SW_FTE" sheetId="8" r:id="rId10"/>
    <sheet name="ED_FTE" sheetId="6" r:id="rId11"/>
    <sheet name="PH_PD" sheetId="4" r:id="rId12"/>
    <sheet name="OCC%" sheetId="2" r:id="rId13"/>
    <sheet name="ICU" sheetId="27" r:id="rId14"/>
  </sheets>
  <definedNames>
    <definedName name="\a">#REF!</definedName>
    <definedName name="\q">#REF!</definedName>
    <definedName name="BK2.001">#REF!</definedName>
    <definedName name="BK2.002">#REF!</definedName>
    <definedName name="BK2.003">#REF!</definedName>
    <definedName name="BK2.004">#REF!</definedName>
    <definedName name="BK2.005">#REF!</definedName>
    <definedName name="BK2.006">#REF!</definedName>
    <definedName name="BK2.007">#REF!</definedName>
    <definedName name="BK2.008">#REF!</definedName>
    <definedName name="BK2.009">#REF!</definedName>
    <definedName name="BK2.010">#REF!</definedName>
    <definedName name="BK2.011">#REF!</definedName>
    <definedName name="BK2.012">#REF!</definedName>
    <definedName name="BK2.013">#REF!</definedName>
    <definedName name="BK2.014">#REF!</definedName>
    <definedName name="BK2.015">#REF!</definedName>
    <definedName name="BK2.016">#REF!</definedName>
    <definedName name="BK2.017">#REF!</definedName>
    <definedName name="BK2.018">#REF!</definedName>
    <definedName name="BK2.019">#REF!</definedName>
    <definedName name="BK2.020">#REF!</definedName>
    <definedName name="BK2.021">#REF!</definedName>
    <definedName name="BK2.022">#REF!</definedName>
    <definedName name="BK2.023">#REF!</definedName>
    <definedName name="BK2.024">#REF!</definedName>
    <definedName name="BK2.025">#REF!</definedName>
    <definedName name="_xlnm.Print_Area" localSheetId="7">DRL_PD!$A$10:$K$69</definedName>
    <definedName name="_xlnm.Print_Area" localSheetId="3">EB_PD!$A$10:$K$69</definedName>
    <definedName name="_xlnm.Print_Area" localSheetId="10">ED_FTE!$A$10:$K$72</definedName>
    <definedName name="_xlnm.Print_Area" localSheetId="12">'OCC%'!$A$10:$K$72</definedName>
    <definedName name="_xlnm.Print_Area" localSheetId="8">ODE_PD!$A$10:$K$72</definedName>
    <definedName name="_xlnm.Print_Area" localSheetId="4">PF_PD!$A$10:$K$70</definedName>
    <definedName name="_xlnm.Print_Area" localSheetId="11">PH_PD!$A$10:$K$72</definedName>
    <definedName name="_xlnm.Print_Area" localSheetId="6">PS_PD!$A$10:$K$69</definedName>
    <definedName name="_xlnm.Print_Area" localSheetId="5">SE_PD!$A$10:$K$69</definedName>
    <definedName name="_xlnm.Print_Area" localSheetId="9">SW_FTE!$A$10:$K$72</definedName>
    <definedName name="_xlnm.Print_Area" localSheetId="2">SW_PD!$A$10:$K$69</definedName>
    <definedName name="_xlnm.Print_Area" localSheetId="1">TOP_PD!$A$10:$K$69</definedName>
    <definedName name="_xlnm.Print_Area" localSheetId="0">TPR_PD!$A$10:$J$71</definedName>
    <definedName name="_xlnm.Print_Titles" localSheetId="7">DRL_PD!$1:$9</definedName>
    <definedName name="_xlnm.Print_Titles" localSheetId="3">EB_PD!$1:$9</definedName>
    <definedName name="_xlnm.Print_Titles" localSheetId="10">ED_FTE!$1:$9</definedName>
    <definedName name="_xlnm.Print_Titles" localSheetId="12">'OCC%'!$1:$9</definedName>
    <definedName name="_xlnm.Print_Titles" localSheetId="8">ODE_PD!$1:$9</definedName>
    <definedName name="_xlnm.Print_Titles" localSheetId="4">PF_PD!$1:$9</definedName>
    <definedName name="_xlnm.Print_Titles" localSheetId="11">PH_PD!$1:$9</definedName>
    <definedName name="_xlnm.Print_Titles" localSheetId="6">PS_PD!$1:$9</definedName>
    <definedName name="_xlnm.Print_Titles" localSheetId="5">SE_PD!$1:$9</definedName>
    <definedName name="_xlnm.Print_Titles" localSheetId="9">SW_FTE!$1:$9</definedName>
    <definedName name="_xlnm.Print_Titles" localSheetId="2">SW_PD!$1:$9</definedName>
    <definedName name="_xlnm.Print_Titles" localSheetId="1">TOP_PD!$1:$9</definedName>
    <definedName name="_xlnm.Print_Titles" localSheetId="0">TPR_PD!$1:$9</definedName>
  </definedNames>
  <calcPr calcId="152511"/>
</workbook>
</file>

<file path=xl/calcChain.xml><?xml version="1.0" encoding="utf-8"?>
<calcChain xmlns="http://schemas.openxmlformats.org/spreadsheetml/2006/main">
  <c r="I109" i="2" l="1"/>
  <c r="H109" i="2"/>
  <c r="G109" i="2"/>
  <c r="E109" i="2"/>
  <c r="D109" i="2"/>
  <c r="F109" i="2" s="1"/>
  <c r="C109" i="2"/>
  <c r="B109" i="2"/>
  <c r="K109" i="4"/>
  <c r="I109" i="4"/>
  <c r="H109" i="4"/>
  <c r="G109" i="4"/>
  <c r="E109" i="4"/>
  <c r="D109" i="4"/>
  <c r="F109" i="4" s="1"/>
  <c r="C109" i="4"/>
  <c r="B109" i="4"/>
  <c r="K109" i="6"/>
  <c r="I109" i="6"/>
  <c r="H109" i="6"/>
  <c r="G109" i="6"/>
  <c r="F109" i="6"/>
  <c r="E109" i="6"/>
  <c r="D109" i="6"/>
  <c r="C109" i="6"/>
  <c r="B109" i="6"/>
  <c r="K109" i="8"/>
  <c r="H109" i="8"/>
  <c r="G109" i="8"/>
  <c r="I109" i="8" s="1"/>
  <c r="E109" i="8"/>
  <c r="D109" i="8"/>
  <c r="F109" i="8" s="1"/>
  <c r="C109" i="8"/>
  <c r="B109" i="8"/>
  <c r="I109" i="10"/>
  <c r="H109" i="10"/>
  <c r="G109" i="10"/>
  <c r="F109" i="10"/>
  <c r="E109" i="10"/>
  <c r="D109" i="10"/>
  <c r="K109" i="10" s="1"/>
  <c r="C109" i="10"/>
  <c r="B109" i="10"/>
  <c r="K109" i="12"/>
  <c r="I109" i="12"/>
  <c r="H109" i="12"/>
  <c r="G109" i="12"/>
  <c r="F109" i="12"/>
  <c r="E109" i="12"/>
  <c r="D109" i="12"/>
  <c r="C109" i="12"/>
  <c r="B109" i="12"/>
  <c r="I109" i="14"/>
  <c r="H109" i="14"/>
  <c r="G109" i="14"/>
  <c r="E109" i="14"/>
  <c r="D109" i="14"/>
  <c r="F109" i="14" s="1"/>
  <c r="C109" i="14"/>
  <c r="B109" i="14"/>
  <c r="I109" i="16"/>
  <c r="H109" i="16"/>
  <c r="G109" i="16"/>
  <c r="E109" i="16"/>
  <c r="D109" i="16"/>
  <c r="F109" i="16" s="1"/>
  <c r="C109" i="16"/>
  <c r="B109" i="16"/>
  <c r="K109" i="18"/>
  <c r="I109" i="18"/>
  <c r="H109" i="18"/>
  <c r="G109" i="18"/>
  <c r="E109" i="18"/>
  <c r="D109" i="18"/>
  <c r="F109" i="18" s="1"/>
  <c r="C109" i="18"/>
  <c r="B109" i="18"/>
  <c r="K109" i="20"/>
  <c r="H109" i="20"/>
  <c r="G109" i="20"/>
  <c r="I109" i="20" s="1"/>
  <c r="E109" i="20"/>
  <c r="D109" i="20"/>
  <c r="F109" i="20" s="1"/>
  <c r="C109" i="20"/>
  <c r="B109" i="20"/>
  <c r="H109" i="22"/>
  <c r="G109" i="22"/>
  <c r="I109" i="22" s="1"/>
  <c r="E109" i="22"/>
  <c r="D109" i="22"/>
  <c r="F109" i="22" s="1"/>
  <c r="C109" i="22"/>
  <c r="B109" i="22"/>
  <c r="H109" i="24"/>
  <c r="G109" i="24"/>
  <c r="I109" i="24" s="1"/>
  <c r="E109" i="24"/>
  <c r="D109" i="24"/>
  <c r="F109" i="24" s="1"/>
  <c r="C109" i="24"/>
  <c r="B109" i="24"/>
  <c r="J109" i="26"/>
  <c r="H109" i="26"/>
  <c r="G109" i="26"/>
  <c r="F109" i="26"/>
  <c r="E109" i="26"/>
  <c r="D109" i="26"/>
  <c r="C109" i="26"/>
  <c r="B109" i="26"/>
  <c r="A109" i="26"/>
  <c r="G108" i="26"/>
  <c r="F108" i="26"/>
  <c r="H108" i="26" s="1"/>
  <c r="D108" i="26"/>
  <c r="C108" i="26"/>
  <c r="J108" i="26" s="1"/>
  <c r="B108" i="26"/>
  <c r="A108" i="26"/>
  <c r="G107" i="26"/>
  <c r="F107" i="26"/>
  <c r="H107" i="26" s="1"/>
  <c r="D107" i="26"/>
  <c r="C107" i="26"/>
  <c r="J107" i="26" s="1"/>
  <c r="B107" i="26"/>
  <c r="A107" i="26"/>
  <c r="H106" i="26"/>
  <c r="G106" i="26"/>
  <c r="F106" i="26"/>
  <c r="E106" i="26"/>
  <c r="D106" i="26"/>
  <c r="C106" i="26"/>
  <c r="J106" i="26" s="1"/>
  <c r="B106" i="26"/>
  <c r="A106" i="26"/>
  <c r="J105" i="26"/>
  <c r="G105" i="26"/>
  <c r="F105" i="26"/>
  <c r="H105" i="26" s="1"/>
  <c r="E105" i="26"/>
  <c r="D105" i="26"/>
  <c r="C105" i="26"/>
  <c r="B105" i="26"/>
  <c r="A105" i="26"/>
  <c r="G104" i="26"/>
  <c r="F104" i="26"/>
  <c r="H104" i="26" s="1"/>
  <c r="E104" i="26"/>
  <c r="D104" i="26"/>
  <c r="C104" i="26"/>
  <c r="J104" i="26" s="1"/>
  <c r="B104" i="26"/>
  <c r="A104" i="26"/>
  <c r="H103" i="26"/>
  <c r="G103" i="26"/>
  <c r="F103" i="26"/>
  <c r="D103" i="26"/>
  <c r="C103" i="26"/>
  <c r="E103" i="26" s="1"/>
  <c r="B103" i="26"/>
  <c r="A103" i="26"/>
  <c r="H102" i="26"/>
  <c r="G102" i="26"/>
  <c r="F102" i="26"/>
  <c r="D102" i="26"/>
  <c r="C102" i="26"/>
  <c r="E102" i="26" s="1"/>
  <c r="J102" i="26" s="1"/>
  <c r="B102" i="26"/>
  <c r="A102" i="26"/>
  <c r="J101" i="26"/>
  <c r="H101" i="26"/>
  <c r="G101" i="26"/>
  <c r="F101" i="26"/>
  <c r="E101" i="26"/>
  <c r="D101" i="26"/>
  <c r="C101" i="26"/>
  <c r="B101" i="26"/>
  <c r="A101" i="26"/>
  <c r="G100" i="26"/>
  <c r="F100" i="26"/>
  <c r="H100" i="26" s="1"/>
  <c r="D100" i="26"/>
  <c r="C100" i="26"/>
  <c r="B100" i="26"/>
  <c r="A100" i="26"/>
  <c r="G99" i="26"/>
  <c r="F99" i="26"/>
  <c r="H99" i="26" s="1"/>
  <c r="D99" i="26"/>
  <c r="C99" i="26"/>
  <c r="J99" i="26" s="1"/>
  <c r="B99" i="26"/>
  <c r="A99" i="26"/>
  <c r="H98" i="26"/>
  <c r="G98" i="26"/>
  <c r="F98" i="26"/>
  <c r="E98" i="26"/>
  <c r="D98" i="26"/>
  <c r="C98" i="26"/>
  <c r="J98" i="26" s="1"/>
  <c r="B98" i="26"/>
  <c r="A98" i="26"/>
  <c r="J97" i="26"/>
  <c r="G97" i="26"/>
  <c r="F97" i="26"/>
  <c r="H97" i="26" s="1"/>
  <c r="E97" i="26"/>
  <c r="D97" i="26"/>
  <c r="C97" i="26"/>
  <c r="B97" i="26"/>
  <c r="A97" i="26"/>
  <c r="G96" i="26"/>
  <c r="F96" i="26"/>
  <c r="H96" i="26" s="1"/>
  <c r="E96" i="26"/>
  <c r="D96" i="26"/>
  <c r="C96" i="26"/>
  <c r="J96" i="26" s="1"/>
  <c r="B96" i="26"/>
  <c r="A96" i="26"/>
  <c r="H95" i="26"/>
  <c r="G95" i="26"/>
  <c r="F95" i="26"/>
  <c r="D95" i="26"/>
  <c r="C95" i="26"/>
  <c r="E95" i="26" s="1"/>
  <c r="B95" i="26"/>
  <c r="A95" i="26"/>
  <c r="H94" i="26"/>
  <c r="G94" i="26"/>
  <c r="F94" i="26"/>
  <c r="D94" i="26"/>
  <c r="E94" i="26" s="1"/>
  <c r="J94" i="26" s="1"/>
  <c r="C94" i="26"/>
  <c r="B94" i="26"/>
  <c r="A94" i="26"/>
  <c r="J93" i="26"/>
  <c r="H93" i="26"/>
  <c r="G93" i="26"/>
  <c r="F93" i="26"/>
  <c r="E93" i="26"/>
  <c r="D93" i="26"/>
  <c r="C93" i="26"/>
  <c r="B93" i="26"/>
  <c r="A93" i="26"/>
  <c r="G92" i="26"/>
  <c r="F92" i="26"/>
  <c r="H92" i="26" s="1"/>
  <c r="D92" i="26"/>
  <c r="C92" i="26"/>
  <c r="B92" i="26"/>
  <c r="A92" i="26"/>
  <c r="G91" i="26"/>
  <c r="H91" i="26" s="1"/>
  <c r="F91" i="26"/>
  <c r="D91" i="26"/>
  <c r="C91" i="26"/>
  <c r="B91" i="26"/>
  <c r="A91" i="26"/>
  <c r="H90" i="26"/>
  <c r="G90" i="26"/>
  <c r="F90" i="26"/>
  <c r="E90" i="26"/>
  <c r="D90" i="26"/>
  <c r="C90" i="26"/>
  <c r="J90" i="26" s="1"/>
  <c r="B90" i="26"/>
  <c r="A90" i="26"/>
  <c r="J89" i="26"/>
  <c r="G89" i="26"/>
  <c r="F89" i="26"/>
  <c r="H89" i="26" s="1"/>
  <c r="E89" i="26"/>
  <c r="D89" i="26"/>
  <c r="C89" i="26"/>
  <c r="B89" i="26"/>
  <c r="A89" i="26"/>
  <c r="G88" i="26"/>
  <c r="F88" i="26"/>
  <c r="H88" i="26" s="1"/>
  <c r="E88" i="26"/>
  <c r="D88" i="26"/>
  <c r="C88" i="26"/>
  <c r="J88" i="26" s="1"/>
  <c r="B88" i="26"/>
  <c r="A88" i="26"/>
  <c r="H87" i="26"/>
  <c r="G87" i="26"/>
  <c r="F87" i="26"/>
  <c r="D87" i="26"/>
  <c r="C87" i="26"/>
  <c r="E87" i="26" s="1"/>
  <c r="B87" i="26"/>
  <c r="A87" i="26"/>
  <c r="J86" i="26"/>
  <c r="H86" i="26"/>
  <c r="G86" i="26"/>
  <c r="F86" i="26"/>
  <c r="E86" i="26"/>
  <c r="D86" i="26"/>
  <c r="C86" i="26"/>
  <c r="B86" i="26"/>
  <c r="A86" i="26"/>
  <c r="H85" i="26"/>
  <c r="G85" i="26"/>
  <c r="F85" i="26"/>
  <c r="E85" i="26"/>
  <c r="J85" i="26" s="1"/>
  <c r="D85" i="26"/>
  <c r="C85" i="26"/>
  <c r="B85" i="26"/>
  <c r="A85" i="26"/>
  <c r="G84" i="26"/>
  <c r="F84" i="26"/>
  <c r="H84" i="26" s="1"/>
  <c r="D84" i="26"/>
  <c r="C84" i="26"/>
  <c r="B84" i="26"/>
  <c r="A84" i="26"/>
  <c r="G83" i="26"/>
  <c r="H83" i="26" s="1"/>
  <c r="F83" i="26"/>
  <c r="D83" i="26"/>
  <c r="C83" i="26"/>
  <c r="B83" i="26"/>
  <c r="A83" i="26"/>
  <c r="H82" i="26"/>
  <c r="G82" i="26"/>
  <c r="F82" i="26"/>
  <c r="E82" i="26"/>
  <c r="D82" i="26"/>
  <c r="C82" i="26"/>
  <c r="J82" i="26" s="1"/>
  <c r="B82" i="26"/>
  <c r="A82" i="26"/>
  <c r="J81" i="26"/>
  <c r="G81" i="26"/>
  <c r="F81" i="26"/>
  <c r="H81" i="26" s="1"/>
  <c r="E81" i="26"/>
  <c r="D81" i="26"/>
  <c r="C81" i="26"/>
  <c r="B81" i="26"/>
  <c r="A81" i="26"/>
  <c r="G80" i="26"/>
  <c r="F80" i="26"/>
  <c r="H80" i="26" s="1"/>
  <c r="E80" i="26"/>
  <c r="D80" i="26"/>
  <c r="C80" i="26"/>
  <c r="J80" i="26" s="1"/>
  <c r="B80" i="26"/>
  <c r="A80" i="26"/>
  <c r="H79" i="26"/>
  <c r="G79" i="26"/>
  <c r="F79" i="26"/>
  <c r="D79" i="26"/>
  <c r="C79" i="26"/>
  <c r="E79" i="26" s="1"/>
  <c r="B79" i="26"/>
  <c r="A79" i="26"/>
  <c r="H78" i="26"/>
  <c r="G78" i="26"/>
  <c r="F78" i="26"/>
  <c r="D78" i="26"/>
  <c r="E78" i="26" s="1"/>
  <c r="J78" i="26" s="1"/>
  <c r="C78" i="26"/>
  <c r="B78" i="26"/>
  <c r="A78" i="26"/>
  <c r="J77" i="26"/>
  <c r="H77" i="26"/>
  <c r="G77" i="26"/>
  <c r="F77" i="26"/>
  <c r="E77" i="26"/>
  <c r="D77" i="26"/>
  <c r="C77" i="26"/>
  <c r="B77" i="26"/>
  <c r="A77" i="26"/>
  <c r="G76" i="26"/>
  <c r="F76" i="26"/>
  <c r="H76" i="26" s="1"/>
  <c r="D76" i="26"/>
  <c r="C76" i="26"/>
  <c r="J76" i="26" s="1"/>
  <c r="B76" i="26"/>
  <c r="A76" i="26"/>
  <c r="G75" i="26"/>
  <c r="H75" i="26" s="1"/>
  <c r="F75" i="26"/>
  <c r="D75" i="26"/>
  <c r="C75" i="26"/>
  <c r="B75" i="26"/>
  <c r="A75" i="26"/>
  <c r="H74" i="26"/>
  <c r="G74" i="26"/>
  <c r="F74" i="26"/>
  <c r="E74" i="26"/>
  <c r="D74" i="26"/>
  <c r="C74" i="26"/>
  <c r="J74" i="26" s="1"/>
  <c r="B74" i="26"/>
  <c r="A74" i="26"/>
  <c r="G73" i="26"/>
  <c r="F73" i="26"/>
  <c r="E73" i="26"/>
  <c r="D73" i="26"/>
  <c r="C73" i="26"/>
  <c r="B73" i="26"/>
  <c r="A73" i="26"/>
  <c r="G72" i="26"/>
  <c r="F72" i="26"/>
  <c r="H72" i="26" s="1"/>
  <c r="E72" i="26"/>
  <c r="D72" i="26"/>
  <c r="C72" i="26"/>
  <c r="J72" i="26" s="1"/>
  <c r="B72" i="26"/>
  <c r="A72" i="26"/>
  <c r="H71" i="26"/>
  <c r="G71" i="26"/>
  <c r="F71" i="26"/>
  <c r="D71" i="26"/>
  <c r="C71" i="26"/>
  <c r="E71" i="26" s="1"/>
  <c r="B71" i="26"/>
  <c r="A71" i="26"/>
  <c r="J70" i="26"/>
  <c r="H70" i="26"/>
  <c r="G70" i="26"/>
  <c r="F70" i="26"/>
  <c r="E70" i="26"/>
  <c r="D70" i="26"/>
  <c r="C70" i="26"/>
  <c r="B70" i="26"/>
  <c r="A70" i="26"/>
  <c r="H69" i="26"/>
  <c r="G69" i="26"/>
  <c r="F69" i="26"/>
  <c r="E69" i="26"/>
  <c r="J69" i="26" s="1"/>
  <c r="D69" i="26"/>
  <c r="C69" i="26"/>
  <c r="B69" i="26"/>
  <c r="A69" i="26"/>
  <c r="G68" i="26"/>
  <c r="F68" i="26"/>
  <c r="H68" i="26" s="1"/>
  <c r="D68" i="26"/>
  <c r="C68" i="26"/>
  <c r="B68" i="26"/>
  <c r="A68" i="26"/>
  <c r="H67" i="26"/>
  <c r="G67" i="26"/>
  <c r="F67" i="26"/>
  <c r="D67" i="26"/>
  <c r="C67" i="26"/>
  <c r="J67" i="26" s="1"/>
  <c r="B67" i="26"/>
  <c r="A67" i="26"/>
  <c r="H66" i="26"/>
  <c r="G66" i="26"/>
  <c r="F66" i="26"/>
  <c r="E66" i="26"/>
  <c r="D66" i="26"/>
  <c r="C66" i="26"/>
  <c r="J66" i="26" s="1"/>
  <c r="B66" i="26"/>
  <c r="A66" i="26"/>
  <c r="J65" i="26"/>
  <c r="G65" i="26"/>
  <c r="F65" i="26"/>
  <c r="H65" i="26" s="1"/>
  <c r="E65" i="26"/>
  <c r="D65" i="26"/>
  <c r="C65" i="26"/>
  <c r="B65" i="26"/>
  <c r="A65" i="26"/>
  <c r="G64" i="26"/>
  <c r="F64" i="26"/>
  <c r="H64" i="26" s="1"/>
  <c r="E64" i="26"/>
  <c r="D64" i="26"/>
  <c r="C64" i="26"/>
  <c r="J64" i="26" s="1"/>
  <c r="B64" i="26"/>
  <c r="A64" i="26"/>
  <c r="H63" i="26"/>
  <c r="G63" i="26"/>
  <c r="F63" i="26"/>
  <c r="D63" i="26"/>
  <c r="C63" i="26"/>
  <c r="E63" i="26" s="1"/>
  <c r="B63" i="26"/>
  <c r="A63" i="26"/>
  <c r="H62" i="26"/>
  <c r="G62" i="26"/>
  <c r="F62" i="26"/>
  <c r="D62" i="26"/>
  <c r="E62" i="26" s="1"/>
  <c r="J62" i="26" s="1"/>
  <c r="C62" i="26"/>
  <c r="B62" i="26"/>
  <c r="A62" i="26"/>
  <c r="H61" i="26"/>
  <c r="G61" i="26"/>
  <c r="F61" i="26"/>
  <c r="E61" i="26"/>
  <c r="J61" i="26" s="1"/>
  <c r="D61" i="26"/>
  <c r="C61" i="26"/>
  <c r="B61" i="26"/>
  <c r="A61" i="26"/>
  <c r="G60" i="26"/>
  <c r="F60" i="26"/>
  <c r="H60" i="26" s="1"/>
  <c r="D60" i="26"/>
  <c r="C60" i="26"/>
  <c r="J60" i="26" s="1"/>
  <c r="B60" i="26"/>
  <c r="A60" i="26"/>
  <c r="G59" i="26"/>
  <c r="H59" i="26" s="1"/>
  <c r="F59" i="26"/>
  <c r="D59" i="26"/>
  <c r="C59" i="26"/>
  <c r="B59" i="26"/>
  <c r="A59" i="26"/>
  <c r="H58" i="26"/>
  <c r="G58" i="26"/>
  <c r="F58" i="26"/>
  <c r="E58" i="26"/>
  <c r="D58" i="26"/>
  <c r="C58" i="26"/>
  <c r="J58" i="26" s="1"/>
  <c r="B58" i="26"/>
  <c r="A58" i="26"/>
  <c r="J57" i="26"/>
  <c r="G57" i="26"/>
  <c r="F57" i="26"/>
  <c r="H57" i="26" s="1"/>
  <c r="E57" i="26"/>
  <c r="D57" i="26"/>
  <c r="C57" i="26"/>
  <c r="B57" i="26"/>
  <c r="A57" i="26"/>
  <c r="G56" i="26"/>
  <c r="F56" i="26"/>
  <c r="H56" i="26" s="1"/>
  <c r="E56" i="26"/>
  <c r="D56" i="26"/>
  <c r="C56" i="26"/>
  <c r="J56" i="26" s="1"/>
  <c r="B56" i="26"/>
  <c r="A56" i="26"/>
  <c r="H55" i="26"/>
  <c r="G55" i="26"/>
  <c r="F55" i="26"/>
  <c r="D55" i="26"/>
  <c r="C55" i="26"/>
  <c r="E55" i="26" s="1"/>
  <c r="B55" i="26"/>
  <c r="A55" i="26"/>
  <c r="H54" i="26"/>
  <c r="G54" i="26"/>
  <c r="F54" i="26"/>
  <c r="D54" i="26"/>
  <c r="E54" i="26" s="1"/>
  <c r="J54" i="26" s="1"/>
  <c r="C54" i="26"/>
  <c r="B54" i="26"/>
  <c r="A54" i="26"/>
  <c r="H53" i="26"/>
  <c r="G53" i="26"/>
  <c r="F53" i="26"/>
  <c r="E53" i="26"/>
  <c r="J53" i="26" s="1"/>
  <c r="D53" i="26"/>
  <c r="C53" i="26"/>
  <c r="B53" i="26"/>
  <c r="A53" i="26"/>
  <c r="G52" i="26"/>
  <c r="F52" i="26"/>
  <c r="H52" i="26" s="1"/>
  <c r="D52" i="26"/>
  <c r="C52" i="26"/>
  <c r="B52" i="26"/>
  <c r="A52" i="26"/>
  <c r="H51" i="26"/>
  <c r="G51" i="26"/>
  <c r="F51" i="26"/>
  <c r="D51" i="26"/>
  <c r="C51" i="26"/>
  <c r="J51" i="26" s="1"/>
  <c r="B51" i="26"/>
  <c r="A51" i="26"/>
  <c r="H50" i="26"/>
  <c r="G50" i="26"/>
  <c r="F50" i="26"/>
  <c r="E50" i="26"/>
  <c r="D50" i="26"/>
  <c r="C50" i="26"/>
  <c r="J50" i="26" s="1"/>
  <c r="B50" i="26"/>
  <c r="A50" i="26"/>
  <c r="G49" i="26"/>
  <c r="F49" i="26"/>
  <c r="E49" i="26"/>
  <c r="D49" i="26"/>
  <c r="C49" i="26"/>
  <c r="B49" i="26"/>
  <c r="A49" i="26"/>
  <c r="G48" i="26"/>
  <c r="F48" i="26"/>
  <c r="H48" i="26" s="1"/>
  <c r="E48" i="26"/>
  <c r="D48" i="26"/>
  <c r="C48" i="26"/>
  <c r="J48" i="26" s="1"/>
  <c r="B48" i="26"/>
  <c r="A48" i="26"/>
  <c r="H47" i="26"/>
  <c r="G47" i="26"/>
  <c r="F47" i="26"/>
  <c r="D47" i="26"/>
  <c r="C47" i="26"/>
  <c r="E47" i="26" s="1"/>
  <c r="B47" i="26"/>
  <c r="A47" i="26"/>
  <c r="H46" i="26"/>
  <c r="G46" i="26"/>
  <c r="F46" i="26"/>
  <c r="D46" i="26"/>
  <c r="E46" i="26" s="1"/>
  <c r="J46" i="26" s="1"/>
  <c r="C46" i="26"/>
  <c r="B46" i="26"/>
  <c r="A46" i="26"/>
  <c r="J45" i="26"/>
  <c r="H45" i="26"/>
  <c r="G45" i="26"/>
  <c r="F45" i="26"/>
  <c r="E45" i="26"/>
  <c r="D45" i="26"/>
  <c r="C45" i="26"/>
  <c r="B45" i="26"/>
  <c r="A45" i="26"/>
  <c r="G44" i="26"/>
  <c r="F44" i="26"/>
  <c r="H44" i="26" s="1"/>
  <c r="D44" i="26"/>
  <c r="C44" i="26"/>
  <c r="J44" i="26" s="1"/>
  <c r="B44" i="26"/>
  <c r="A44" i="26"/>
  <c r="G43" i="26"/>
  <c r="H43" i="26" s="1"/>
  <c r="F43" i="26"/>
  <c r="D43" i="26"/>
  <c r="C43" i="26"/>
  <c r="J43" i="26" s="1"/>
  <c r="B43" i="26"/>
  <c r="A43" i="26"/>
  <c r="H42" i="26"/>
  <c r="G42" i="26"/>
  <c r="F42" i="26"/>
  <c r="E42" i="26"/>
  <c r="D42" i="26"/>
  <c r="C42" i="26"/>
  <c r="J42" i="26" s="1"/>
  <c r="B42" i="26"/>
  <c r="A42" i="26"/>
  <c r="G41" i="26"/>
  <c r="F41" i="26"/>
  <c r="E41" i="26"/>
  <c r="D41" i="26"/>
  <c r="C41" i="26"/>
  <c r="B41" i="26"/>
  <c r="A41" i="26"/>
  <c r="G40" i="26"/>
  <c r="F40" i="26"/>
  <c r="H40" i="26" s="1"/>
  <c r="E40" i="26"/>
  <c r="D40" i="26"/>
  <c r="C40" i="26"/>
  <c r="J40" i="26" s="1"/>
  <c r="B40" i="26"/>
  <c r="A40" i="26"/>
  <c r="H39" i="26"/>
  <c r="G39" i="26"/>
  <c r="F39" i="26"/>
  <c r="D39" i="26"/>
  <c r="C39" i="26"/>
  <c r="E39" i="26" s="1"/>
  <c r="B39" i="26"/>
  <c r="A39" i="26"/>
  <c r="J38" i="26"/>
  <c r="H38" i="26"/>
  <c r="G38" i="26"/>
  <c r="F38" i="26"/>
  <c r="E38" i="26"/>
  <c r="D38" i="26"/>
  <c r="C38" i="26"/>
  <c r="B38" i="26"/>
  <c r="A38" i="26"/>
  <c r="J37" i="26"/>
  <c r="H37" i="26"/>
  <c r="G37" i="26"/>
  <c r="F37" i="26"/>
  <c r="E37" i="26"/>
  <c r="D37" i="26"/>
  <c r="C37" i="26"/>
  <c r="B37" i="26"/>
  <c r="A37" i="26"/>
  <c r="G36" i="26"/>
  <c r="F36" i="26"/>
  <c r="H36" i="26" s="1"/>
  <c r="D36" i="26"/>
  <c r="C36" i="26"/>
  <c r="J36" i="26" s="1"/>
  <c r="B36" i="26"/>
  <c r="A36" i="26"/>
  <c r="H35" i="26"/>
  <c r="G35" i="26"/>
  <c r="F35" i="26"/>
  <c r="D35" i="26"/>
  <c r="C35" i="26"/>
  <c r="J35" i="26" s="1"/>
  <c r="B35" i="26"/>
  <c r="A35" i="26"/>
  <c r="H34" i="26"/>
  <c r="G34" i="26"/>
  <c r="F34" i="26"/>
  <c r="E34" i="26"/>
  <c r="D34" i="26"/>
  <c r="C34" i="26"/>
  <c r="J34" i="26" s="1"/>
  <c r="B34" i="26"/>
  <c r="A34" i="26"/>
  <c r="G33" i="26"/>
  <c r="F33" i="26"/>
  <c r="E33" i="26"/>
  <c r="D33" i="26"/>
  <c r="C33" i="26"/>
  <c r="B33" i="26"/>
  <c r="A33" i="26"/>
  <c r="G32" i="26"/>
  <c r="F32" i="26"/>
  <c r="H32" i="26" s="1"/>
  <c r="E32" i="26"/>
  <c r="D32" i="26"/>
  <c r="C32" i="26"/>
  <c r="B32" i="26"/>
  <c r="A32" i="26"/>
  <c r="H31" i="26"/>
  <c r="G31" i="26"/>
  <c r="F31" i="26"/>
  <c r="D31" i="26"/>
  <c r="C31" i="26"/>
  <c r="E31" i="26" s="1"/>
  <c r="B31" i="26"/>
  <c r="A31" i="26"/>
  <c r="J30" i="26"/>
  <c r="H30" i="26"/>
  <c r="G30" i="26"/>
  <c r="F30" i="26"/>
  <c r="E30" i="26"/>
  <c r="D30" i="26"/>
  <c r="C30" i="26"/>
  <c r="B30" i="26"/>
  <c r="A30" i="26"/>
  <c r="J29" i="26"/>
  <c r="H29" i="26"/>
  <c r="G29" i="26"/>
  <c r="F29" i="26"/>
  <c r="E29" i="26"/>
  <c r="D29" i="26"/>
  <c r="C29" i="26"/>
  <c r="B29" i="26"/>
  <c r="A29" i="26"/>
  <c r="G28" i="26"/>
  <c r="F28" i="26"/>
  <c r="H28" i="26" s="1"/>
  <c r="D28" i="26"/>
  <c r="C28" i="26"/>
  <c r="J28" i="26" s="1"/>
  <c r="B28" i="26"/>
  <c r="A28" i="26"/>
  <c r="H27" i="26"/>
  <c r="G27" i="26"/>
  <c r="F27" i="26"/>
  <c r="D27" i="26"/>
  <c r="C27" i="26"/>
  <c r="J27" i="26" s="1"/>
  <c r="B27" i="26"/>
  <c r="A27" i="26"/>
  <c r="H26" i="26"/>
  <c r="G26" i="26"/>
  <c r="F26" i="26"/>
  <c r="E26" i="26"/>
  <c r="D26" i="26"/>
  <c r="C26" i="26"/>
  <c r="J26" i="26" s="1"/>
  <c r="B26" i="26"/>
  <c r="A26" i="26"/>
  <c r="G25" i="26"/>
  <c r="F25" i="26"/>
  <c r="H25" i="26" s="1"/>
  <c r="E25" i="26"/>
  <c r="D25" i="26"/>
  <c r="J25" i="26" s="1"/>
  <c r="C25" i="26"/>
  <c r="B25" i="26"/>
  <c r="A25" i="26"/>
  <c r="G24" i="26"/>
  <c r="F24" i="26"/>
  <c r="H24" i="26" s="1"/>
  <c r="E24" i="26"/>
  <c r="D24" i="26"/>
  <c r="C24" i="26"/>
  <c r="J24" i="26" s="1"/>
  <c r="B24" i="26"/>
  <c r="A24" i="26"/>
  <c r="H23" i="26"/>
  <c r="G23" i="26"/>
  <c r="F23" i="26"/>
  <c r="D23" i="26"/>
  <c r="C23" i="26"/>
  <c r="E23" i="26" s="1"/>
  <c r="B23" i="26"/>
  <c r="A23" i="26"/>
  <c r="J22" i="26"/>
  <c r="H22" i="26"/>
  <c r="G22" i="26"/>
  <c r="F22" i="26"/>
  <c r="E22" i="26"/>
  <c r="D22" i="26"/>
  <c r="C22" i="26"/>
  <c r="B22" i="26"/>
  <c r="A22" i="26"/>
  <c r="J21" i="26"/>
  <c r="H21" i="26"/>
  <c r="G21" i="26"/>
  <c r="F21" i="26"/>
  <c r="E21" i="26"/>
  <c r="D21" i="26"/>
  <c r="C21" i="26"/>
  <c r="B21" i="26"/>
  <c r="A21" i="26"/>
  <c r="G20" i="26"/>
  <c r="F20" i="26"/>
  <c r="H20" i="26" s="1"/>
  <c r="D20" i="26"/>
  <c r="C20" i="26"/>
  <c r="B20" i="26"/>
  <c r="A20" i="26"/>
  <c r="G19" i="26"/>
  <c r="H19" i="26" s="1"/>
  <c r="F19" i="26"/>
  <c r="D19" i="26"/>
  <c r="C19" i="26"/>
  <c r="B19" i="26"/>
  <c r="A19" i="26"/>
  <c r="H18" i="26"/>
  <c r="G18" i="26"/>
  <c r="F18" i="26"/>
  <c r="E18" i="26"/>
  <c r="D18" i="26"/>
  <c r="C18" i="26"/>
  <c r="J18" i="26" s="1"/>
  <c r="B18" i="26"/>
  <c r="A18" i="26"/>
  <c r="J17" i="26"/>
  <c r="G17" i="26"/>
  <c r="F17" i="26"/>
  <c r="H17" i="26" s="1"/>
  <c r="E17" i="26"/>
  <c r="D17" i="26"/>
  <c r="C17" i="26"/>
  <c r="B17" i="26"/>
  <c r="A17" i="26"/>
  <c r="G16" i="26"/>
  <c r="F16" i="26"/>
  <c r="H16" i="26" s="1"/>
  <c r="E16" i="26"/>
  <c r="D16" i="26"/>
  <c r="C16" i="26"/>
  <c r="J16" i="26" s="1"/>
  <c r="B16" i="26"/>
  <c r="A16" i="26"/>
  <c r="H15" i="26"/>
  <c r="G15" i="26"/>
  <c r="F15" i="26"/>
  <c r="D15" i="26"/>
  <c r="C15" i="26"/>
  <c r="E15" i="26" s="1"/>
  <c r="B15" i="26"/>
  <c r="A15" i="26"/>
  <c r="H14" i="26"/>
  <c r="G14" i="26"/>
  <c r="F14" i="26"/>
  <c r="D14" i="26"/>
  <c r="E14" i="26" s="1"/>
  <c r="J14" i="26" s="1"/>
  <c r="C14" i="26"/>
  <c r="B14" i="26"/>
  <c r="A14" i="26"/>
  <c r="J13" i="26"/>
  <c r="H13" i="26"/>
  <c r="G13" i="26"/>
  <c r="F13" i="26"/>
  <c r="E13" i="26"/>
  <c r="D13" i="26"/>
  <c r="C13" i="26"/>
  <c r="B13" i="26"/>
  <c r="A13" i="26"/>
  <c r="G12" i="26"/>
  <c r="F12" i="26"/>
  <c r="H12" i="26" s="1"/>
  <c r="D12" i="26"/>
  <c r="C12" i="26"/>
  <c r="J12" i="26" s="1"/>
  <c r="B12" i="26"/>
  <c r="A12" i="26"/>
  <c r="G11" i="26"/>
  <c r="H11" i="26" s="1"/>
  <c r="F11" i="26"/>
  <c r="D11" i="26"/>
  <c r="C11" i="26"/>
  <c r="B11" i="26"/>
  <c r="A11" i="26"/>
  <c r="K109" i="2" l="1"/>
  <c r="K109" i="14"/>
  <c r="K109" i="16"/>
  <c r="K109" i="22"/>
  <c r="K109" i="24"/>
  <c r="J59" i="26"/>
  <c r="J100" i="26"/>
  <c r="J19" i="26"/>
  <c r="J32" i="26"/>
  <c r="J75" i="26"/>
  <c r="J33" i="26"/>
  <c r="J52" i="26"/>
  <c r="J83" i="26"/>
  <c r="E11" i="26"/>
  <c r="J11" i="26" s="1"/>
  <c r="J15" i="26"/>
  <c r="E19" i="26"/>
  <c r="J23" i="26"/>
  <c r="E27" i="26"/>
  <c r="J31" i="26"/>
  <c r="E35" i="26"/>
  <c r="J39" i="26"/>
  <c r="E43" i="26"/>
  <c r="J47" i="26"/>
  <c r="E51" i="26"/>
  <c r="J55" i="26"/>
  <c r="E59" i="26"/>
  <c r="J63" i="26"/>
  <c r="E67" i="26"/>
  <c r="J71" i="26"/>
  <c r="E75" i="26"/>
  <c r="J79" i="26"/>
  <c r="E83" i="26"/>
  <c r="J87" i="26"/>
  <c r="E91" i="26"/>
  <c r="J91" i="26" s="1"/>
  <c r="J95" i="26"/>
  <c r="E99" i="26"/>
  <c r="J103" i="26"/>
  <c r="E107" i="26"/>
  <c r="E12" i="26"/>
  <c r="E20" i="26"/>
  <c r="J20" i="26" s="1"/>
  <c r="E28" i="26"/>
  <c r="H33" i="26"/>
  <c r="E36" i="26"/>
  <c r="H41" i="26"/>
  <c r="J41" i="26" s="1"/>
  <c r="E44" i="26"/>
  <c r="H49" i="26"/>
  <c r="J49" i="26" s="1"/>
  <c r="E52" i="26"/>
  <c r="E60" i="26"/>
  <c r="E68" i="26"/>
  <c r="J68" i="26" s="1"/>
  <c r="H73" i="26"/>
  <c r="J73" i="26" s="1"/>
  <c r="E76" i="26"/>
  <c r="E84" i="26"/>
  <c r="J84" i="26" s="1"/>
  <c r="E92" i="26"/>
  <c r="J92" i="26" s="1"/>
  <c r="E100" i="26"/>
  <c r="E108" i="26"/>
  <c r="H108" i="2"/>
  <c r="G108" i="2"/>
  <c r="I108" i="2" s="1"/>
  <c r="E108" i="2"/>
  <c r="D108" i="2"/>
  <c r="K108" i="2" s="1"/>
  <c r="C108" i="2"/>
  <c r="B108" i="2"/>
  <c r="H108" i="4"/>
  <c r="G108" i="4"/>
  <c r="I108" i="4" s="1"/>
  <c r="E108" i="4"/>
  <c r="D108" i="4"/>
  <c r="F108" i="4" s="1"/>
  <c r="C108" i="4"/>
  <c r="B108" i="4"/>
  <c r="H108" i="6"/>
  <c r="G108" i="6"/>
  <c r="I108" i="6" s="1"/>
  <c r="E108" i="6"/>
  <c r="D108" i="6"/>
  <c r="K108" i="6" s="1"/>
  <c r="C108" i="6"/>
  <c r="B108" i="6"/>
  <c r="H108" i="8"/>
  <c r="G108" i="8"/>
  <c r="I108" i="8" s="1"/>
  <c r="E108" i="8"/>
  <c r="D108" i="8"/>
  <c r="K108" i="8" s="1"/>
  <c r="C108" i="8"/>
  <c r="B108" i="8"/>
  <c r="H108" i="10"/>
  <c r="G108" i="10"/>
  <c r="I108" i="10" s="1"/>
  <c r="E108" i="10"/>
  <c r="D108" i="10"/>
  <c r="K108" i="10" s="1"/>
  <c r="C108" i="10"/>
  <c r="B108" i="10"/>
  <c r="H108" i="12"/>
  <c r="G108" i="12"/>
  <c r="I108" i="12" s="1"/>
  <c r="E108" i="12"/>
  <c r="D108" i="12"/>
  <c r="K108" i="12" s="1"/>
  <c r="C108" i="12"/>
  <c r="B108" i="12"/>
  <c r="H108" i="14"/>
  <c r="G108" i="14"/>
  <c r="I108" i="14" s="1"/>
  <c r="E108" i="14"/>
  <c r="D108" i="14"/>
  <c r="K108" i="14" s="1"/>
  <c r="C108" i="14"/>
  <c r="B108" i="14"/>
  <c r="H108" i="16"/>
  <c r="G108" i="16"/>
  <c r="I108" i="16" s="1"/>
  <c r="E108" i="16"/>
  <c r="D108" i="16"/>
  <c r="F108" i="16" s="1"/>
  <c r="C108" i="16"/>
  <c r="B108" i="16"/>
  <c r="H108" i="18"/>
  <c r="G108" i="18"/>
  <c r="I108" i="18" s="1"/>
  <c r="E108" i="18"/>
  <c r="D108" i="18"/>
  <c r="F108" i="18" s="1"/>
  <c r="C108" i="18"/>
  <c r="B108" i="18"/>
  <c r="H108" i="20"/>
  <c r="G108" i="20"/>
  <c r="I108" i="20" s="1"/>
  <c r="E108" i="20"/>
  <c r="D108" i="20"/>
  <c r="K108" i="20" s="1"/>
  <c r="C108" i="20"/>
  <c r="B108" i="20"/>
  <c r="H108" i="22"/>
  <c r="G108" i="22"/>
  <c r="I108" i="22" s="1"/>
  <c r="E108" i="22"/>
  <c r="D108" i="22"/>
  <c r="K108" i="22" s="1"/>
  <c r="C108" i="22"/>
  <c r="B108" i="22"/>
  <c r="H108" i="24"/>
  <c r="G108" i="24"/>
  <c r="I108" i="24" s="1"/>
  <c r="E108" i="24"/>
  <c r="D108" i="24"/>
  <c r="K108" i="24" s="1"/>
  <c r="C108" i="24"/>
  <c r="B108" i="24"/>
  <c r="F108" i="14" l="1"/>
  <c r="F108" i="12"/>
  <c r="F108" i="20"/>
  <c r="F108" i="2"/>
  <c r="K108" i="4"/>
  <c r="F108" i="6"/>
  <c r="F108" i="8"/>
  <c r="F108" i="10"/>
  <c r="K108" i="16"/>
  <c r="K108" i="18"/>
  <c r="F108" i="22"/>
  <c r="F108" i="24"/>
  <c r="H107" i="2" l="1"/>
  <c r="G107" i="2"/>
  <c r="I107" i="2" s="1"/>
  <c r="E107" i="2"/>
  <c r="D107" i="2"/>
  <c r="K107" i="2" s="1"/>
  <c r="C107" i="2"/>
  <c r="B107" i="2"/>
  <c r="H106" i="2"/>
  <c r="G106" i="2"/>
  <c r="I106" i="2" s="1"/>
  <c r="E106" i="2"/>
  <c r="D106" i="2"/>
  <c r="K106" i="2" s="1"/>
  <c r="C106" i="2"/>
  <c r="B106" i="2"/>
  <c r="H105" i="2"/>
  <c r="G105" i="2"/>
  <c r="I105" i="2" s="1"/>
  <c r="E105" i="2"/>
  <c r="D105" i="2"/>
  <c r="K105" i="2" s="1"/>
  <c r="C105" i="2"/>
  <c r="B105" i="2"/>
  <c r="H104" i="2"/>
  <c r="G104" i="2"/>
  <c r="I104" i="2" s="1"/>
  <c r="E104" i="2"/>
  <c r="D104" i="2"/>
  <c r="K104" i="2" s="1"/>
  <c r="C104" i="2"/>
  <c r="B104" i="2"/>
  <c r="H103" i="2"/>
  <c r="G103" i="2"/>
  <c r="I103" i="2" s="1"/>
  <c r="E103" i="2"/>
  <c r="D103" i="2"/>
  <c r="K103" i="2" s="1"/>
  <c r="C103" i="2"/>
  <c r="B103" i="2"/>
  <c r="H102" i="2"/>
  <c r="G102" i="2"/>
  <c r="E102" i="2"/>
  <c r="F102" i="2" s="1"/>
  <c r="D102" i="2"/>
  <c r="C102" i="2"/>
  <c r="B102" i="2"/>
  <c r="H101" i="2"/>
  <c r="G101" i="2"/>
  <c r="I101" i="2" s="1"/>
  <c r="E101" i="2"/>
  <c r="D101" i="2"/>
  <c r="C101" i="2"/>
  <c r="B101" i="2"/>
  <c r="H100" i="2"/>
  <c r="G100" i="2"/>
  <c r="E100" i="2"/>
  <c r="D100" i="2"/>
  <c r="F100" i="2" s="1"/>
  <c r="C100" i="2"/>
  <c r="B100" i="2"/>
  <c r="H99" i="2"/>
  <c r="G99" i="2"/>
  <c r="E99" i="2"/>
  <c r="D99" i="2"/>
  <c r="C99" i="2"/>
  <c r="B99" i="2"/>
  <c r="H98" i="2"/>
  <c r="G98" i="2"/>
  <c r="I98" i="2" s="1"/>
  <c r="E98" i="2"/>
  <c r="D98" i="2"/>
  <c r="C98" i="2"/>
  <c r="B98" i="2"/>
  <c r="H97" i="2"/>
  <c r="G97" i="2"/>
  <c r="I97" i="2" s="1"/>
  <c r="E97" i="2"/>
  <c r="D97" i="2"/>
  <c r="K97" i="2" s="1"/>
  <c r="C97" i="2"/>
  <c r="B97" i="2"/>
  <c r="H96" i="2"/>
  <c r="G96" i="2"/>
  <c r="E96" i="2"/>
  <c r="D96" i="2"/>
  <c r="F96" i="2" s="1"/>
  <c r="C96" i="2"/>
  <c r="B96" i="2"/>
  <c r="H95" i="2"/>
  <c r="G95" i="2"/>
  <c r="I95" i="2" s="1"/>
  <c r="E95" i="2"/>
  <c r="D95" i="2"/>
  <c r="K95" i="2" s="1"/>
  <c r="C95" i="2"/>
  <c r="B95" i="2"/>
  <c r="H94" i="2"/>
  <c r="G94" i="2"/>
  <c r="E94" i="2"/>
  <c r="F94" i="2" s="1"/>
  <c r="D94" i="2"/>
  <c r="C94" i="2"/>
  <c r="B94" i="2"/>
  <c r="H93" i="2"/>
  <c r="G93" i="2"/>
  <c r="E93" i="2"/>
  <c r="D93" i="2"/>
  <c r="C93" i="2"/>
  <c r="B93" i="2"/>
  <c r="H92" i="2"/>
  <c r="G92" i="2"/>
  <c r="E92" i="2"/>
  <c r="D92" i="2"/>
  <c r="C92" i="2"/>
  <c r="B92" i="2"/>
  <c r="H91" i="2"/>
  <c r="G91" i="2"/>
  <c r="E91" i="2"/>
  <c r="F91" i="2" s="1"/>
  <c r="D91" i="2"/>
  <c r="C91" i="2"/>
  <c r="B91" i="2"/>
  <c r="H90" i="2"/>
  <c r="G90" i="2"/>
  <c r="I90" i="2" s="1"/>
  <c r="E90" i="2"/>
  <c r="D90" i="2"/>
  <c r="K90" i="2" s="1"/>
  <c r="C90" i="2"/>
  <c r="B90" i="2"/>
  <c r="H89" i="2"/>
  <c r="G89" i="2"/>
  <c r="I89" i="2" s="1"/>
  <c r="E89" i="2"/>
  <c r="D89" i="2"/>
  <c r="K89" i="2" s="1"/>
  <c r="C89" i="2"/>
  <c r="B89" i="2"/>
  <c r="H88" i="2"/>
  <c r="G88" i="2"/>
  <c r="E88" i="2"/>
  <c r="D88" i="2"/>
  <c r="F88" i="2" s="1"/>
  <c r="C88" i="2"/>
  <c r="B88" i="2"/>
  <c r="H87" i="2"/>
  <c r="G87" i="2"/>
  <c r="E87" i="2"/>
  <c r="D87" i="2"/>
  <c r="C87" i="2"/>
  <c r="B87" i="2"/>
  <c r="H86" i="2"/>
  <c r="G86" i="2"/>
  <c r="I86" i="2" s="1"/>
  <c r="E86" i="2"/>
  <c r="D86" i="2"/>
  <c r="K86" i="2" s="1"/>
  <c r="C86" i="2"/>
  <c r="B86" i="2"/>
  <c r="H85" i="2"/>
  <c r="G85" i="2"/>
  <c r="E85" i="2"/>
  <c r="D85" i="2"/>
  <c r="C85" i="2"/>
  <c r="B85" i="2"/>
  <c r="H84" i="2"/>
  <c r="G84" i="2"/>
  <c r="E84" i="2"/>
  <c r="D84" i="2"/>
  <c r="F84" i="2" s="1"/>
  <c r="C84" i="2"/>
  <c r="B84" i="2"/>
  <c r="H83" i="2"/>
  <c r="G83" i="2"/>
  <c r="E83" i="2"/>
  <c r="D83" i="2"/>
  <c r="C83" i="2"/>
  <c r="B83" i="2"/>
  <c r="H82" i="2"/>
  <c r="G82" i="2"/>
  <c r="I82" i="2" s="1"/>
  <c r="E82" i="2"/>
  <c r="D82" i="2"/>
  <c r="C82" i="2"/>
  <c r="B82" i="2"/>
  <c r="H81" i="2"/>
  <c r="G81" i="2"/>
  <c r="I81" i="2" s="1"/>
  <c r="E81" i="2"/>
  <c r="D81" i="2"/>
  <c r="K81" i="2" s="1"/>
  <c r="C81" i="2"/>
  <c r="B81" i="2"/>
  <c r="H80" i="2"/>
  <c r="G80" i="2"/>
  <c r="E80" i="2"/>
  <c r="D80" i="2"/>
  <c r="C80" i="2"/>
  <c r="B80" i="2"/>
  <c r="H79" i="2"/>
  <c r="G79" i="2"/>
  <c r="E79" i="2"/>
  <c r="D79" i="2"/>
  <c r="C79" i="2"/>
  <c r="B79" i="2"/>
  <c r="H78" i="2"/>
  <c r="G78" i="2"/>
  <c r="E78" i="2"/>
  <c r="F78" i="2" s="1"/>
  <c r="D78" i="2"/>
  <c r="C78" i="2"/>
  <c r="B78" i="2"/>
  <c r="H77" i="2"/>
  <c r="G77" i="2"/>
  <c r="I77" i="2" s="1"/>
  <c r="E77" i="2"/>
  <c r="D77" i="2"/>
  <c r="K77" i="2" s="1"/>
  <c r="C77" i="2"/>
  <c r="B77" i="2"/>
  <c r="H76" i="2"/>
  <c r="G76" i="2"/>
  <c r="I76" i="2" s="1"/>
  <c r="E76" i="2"/>
  <c r="D76" i="2"/>
  <c r="K76" i="2" s="1"/>
  <c r="C76" i="2"/>
  <c r="B76" i="2"/>
  <c r="H75" i="2"/>
  <c r="G75" i="2"/>
  <c r="E75" i="2"/>
  <c r="D75" i="2"/>
  <c r="C75" i="2"/>
  <c r="B75" i="2"/>
  <c r="H74" i="2"/>
  <c r="G74" i="2"/>
  <c r="E74" i="2"/>
  <c r="F74" i="2" s="1"/>
  <c r="D74" i="2"/>
  <c r="C74" i="2"/>
  <c r="B74" i="2"/>
  <c r="H73" i="2"/>
  <c r="G73" i="2"/>
  <c r="E73" i="2"/>
  <c r="D73" i="2"/>
  <c r="C73" i="2"/>
  <c r="B73" i="2"/>
  <c r="H72" i="2"/>
  <c r="G72" i="2"/>
  <c r="E72" i="2"/>
  <c r="D72" i="2"/>
  <c r="C72" i="2"/>
  <c r="B72" i="2"/>
  <c r="H71" i="2"/>
  <c r="G71" i="2"/>
  <c r="I71" i="2" s="1"/>
  <c r="E71" i="2"/>
  <c r="D71" i="2"/>
  <c r="K71" i="2" s="1"/>
  <c r="C71" i="2"/>
  <c r="B71" i="2"/>
  <c r="H70" i="2"/>
  <c r="G70" i="2"/>
  <c r="I70" i="2" s="1"/>
  <c r="E70" i="2"/>
  <c r="D70" i="2"/>
  <c r="K70" i="2" s="1"/>
  <c r="C70" i="2"/>
  <c r="B70" i="2"/>
  <c r="H69" i="2"/>
  <c r="G69" i="2"/>
  <c r="E69" i="2"/>
  <c r="D69" i="2"/>
  <c r="C69" i="2"/>
  <c r="B69" i="2"/>
  <c r="H68" i="2"/>
  <c r="G68" i="2"/>
  <c r="E68" i="2"/>
  <c r="D68" i="2"/>
  <c r="C68" i="2"/>
  <c r="B68" i="2"/>
  <c r="H67" i="2"/>
  <c r="G67" i="2"/>
  <c r="I67" i="2" s="1"/>
  <c r="E67" i="2"/>
  <c r="D67" i="2"/>
  <c r="K67" i="2" s="1"/>
  <c r="C67" i="2"/>
  <c r="B67" i="2"/>
  <c r="H66" i="2"/>
  <c r="G66" i="2"/>
  <c r="E66" i="2"/>
  <c r="F66" i="2" s="1"/>
  <c r="D66" i="2"/>
  <c r="C66" i="2"/>
  <c r="B66" i="2"/>
  <c r="H65" i="2"/>
  <c r="G65" i="2"/>
  <c r="I65" i="2" s="1"/>
  <c r="E65" i="2"/>
  <c r="D65" i="2"/>
  <c r="K65" i="2" s="1"/>
  <c r="C65" i="2"/>
  <c r="B65" i="2"/>
  <c r="H64" i="2"/>
  <c r="G64" i="2"/>
  <c r="E64" i="2"/>
  <c r="D64" i="2"/>
  <c r="C64" i="2"/>
  <c r="B64" i="2"/>
  <c r="H63" i="2"/>
  <c r="G63" i="2"/>
  <c r="E63" i="2"/>
  <c r="D63" i="2"/>
  <c r="C63" i="2"/>
  <c r="B63" i="2"/>
  <c r="H62" i="2"/>
  <c r="G62" i="2"/>
  <c r="E62" i="2"/>
  <c r="F62" i="2" s="1"/>
  <c r="D62" i="2"/>
  <c r="C62" i="2"/>
  <c r="B62" i="2"/>
  <c r="H61" i="2"/>
  <c r="G61" i="2"/>
  <c r="E61" i="2"/>
  <c r="D61" i="2"/>
  <c r="C61" i="2"/>
  <c r="B61" i="2"/>
  <c r="H60" i="2"/>
  <c r="G60" i="2"/>
  <c r="I60" i="2" s="1"/>
  <c r="E60" i="2"/>
  <c r="D60" i="2"/>
  <c r="K60" i="2" s="1"/>
  <c r="C60" i="2"/>
  <c r="B60" i="2"/>
  <c r="H59" i="2"/>
  <c r="G59" i="2"/>
  <c r="E59" i="2"/>
  <c r="D59" i="2"/>
  <c r="C59" i="2"/>
  <c r="B59" i="2"/>
  <c r="H58" i="2"/>
  <c r="G58" i="2"/>
  <c r="E58" i="2"/>
  <c r="F58" i="2" s="1"/>
  <c r="D58" i="2"/>
  <c r="C58" i="2"/>
  <c r="B58" i="2"/>
  <c r="H57" i="2"/>
  <c r="G57" i="2"/>
  <c r="I57" i="2" s="1"/>
  <c r="E57" i="2"/>
  <c r="D57" i="2"/>
  <c r="C57" i="2"/>
  <c r="B57" i="2"/>
  <c r="H56" i="2"/>
  <c r="G56" i="2"/>
  <c r="I56" i="2" s="1"/>
  <c r="E56" i="2"/>
  <c r="D56" i="2"/>
  <c r="K56" i="2" s="1"/>
  <c r="C56" i="2"/>
  <c r="B56" i="2"/>
  <c r="H55" i="2"/>
  <c r="G55" i="2"/>
  <c r="E55" i="2"/>
  <c r="D55" i="2"/>
  <c r="C55" i="2"/>
  <c r="B55" i="2"/>
  <c r="H54" i="2"/>
  <c r="G54" i="2"/>
  <c r="E54" i="2"/>
  <c r="F54" i="2" s="1"/>
  <c r="D54" i="2"/>
  <c r="C54" i="2"/>
  <c r="B54" i="2"/>
  <c r="H53" i="2"/>
  <c r="G53" i="2"/>
  <c r="E53" i="2"/>
  <c r="D53" i="2"/>
  <c r="C53" i="2"/>
  <c r="B53" i="2"/>
  <c r="H52" i="2"/>
  <c r="G52" i="2"/>
  <c r="E52" i="2"/>
  <c r="D52" i="2"/>
  <c r="C52" i="2"/>
  <c r="B52" i="2"/>
  <c r="H51" i="2"/>
  <c r="G51" i="2"/>
  <c r="I51" i="2" s="1"/>
  <c r="E51" i="2"/>
  <c r="D51" i="2"/>
  <c r="K51" i="2" s="1"/>
  <c r="C51" i="2"/>
  <c r="B51" i="2"/>
  <c r="H50" i="2"/>
  <c r="G50" i="2"/>
  <c r="E50" i="2"/>
  <c r="F50" i="2" s="1"/>
  <c r="D50" i="2"/>
  <c r="C50" i="2"/>
  <c r="B50" i="2"/>
  <c r="H49" i="2"/>
  <c r="G49" i="2"/>
  <c r="E49" i="2"/>
  <c r="D49" i="2"/>
  <c r="C49" i="2"/>
  <c r="B49" i="2"/>
  <c r="H48" i="2"/>
  <c r="G48" i="2"/>
  <c r="I48" i="2" s="1"/>
  <c r="E48" i="2"/>
  <c r="D48" i="2"/>
  <c r="K48" i="2" s="1"/>
  <c r="C48" i="2"/>
  <c r="B48" i="2"/>
  <c r="H47" i="2"/>
  <c r="G47" i="2"/>
  <c r="I47" i="2" s="1"/>
  <c r="E47" i="2"/>
  <c r="D47" i="2"/>
  <c r="K47" i="2" s="1"/>
  <c r="C47" i="2"/>
  <c r="B47" i="2"/>
  <c r="H46" i="2"/>
  <c r="G46" i="2"/>
  <c r="E46" i="2"/>
  <c r="F46" i="2" s="1"/>
  <c r="D46" i="2"/>
  <c r="C46" i="2"/>
  <c r="B46" i="2"/>
  <c r="H45" i="2"/>
  <c r="G45" i="2"/>
  <c r="I45" i="2" s="1"/>
  <c r="E45" i="2"/>
  <c r="D45" i="2"/>
  <c r="K45" i="2" s="1"/>
  <c r="C45" i="2"/>
  <c r="B45" i="2"/>
  <c r="H44" i="2"/>
  <c r="G44" i="2"/>
  <c r="E44" i="2"/>
  <c r="D44" i="2"/>
  <c r="F44" i="2" s="1"/>
  <c r="C44" i="2"/>
  <c r="B44" i="2"/>
  <c r="H43" i="2"/>
  <c r="G43" i="2"/>
  <c r="E43" i="2"/>
  <c r="D43" i="2"/>
  <c r="K43" i="2" s="1"/>
  <c r="C43" i="2"/>
  <c r="B43" i="2"/>
  <c r="H42" i="2"/>
  <c r="G42" i="2"/>
  <c r="E42" i="2"/>
  <c r="D42" i="2"/>
  <c r="C42" i="2"/>
  <c r="B42" i="2"/>
  <c r="H41" i="2"/>
  <c r="G41" i="2"/>
  <c r="E41" i="2"/>
  <c r="D41" i="2"/>
  <c r="C41" i="2"/>
  <c r="B41" i="2"/>
  <c r="H40" i="2"/>
  <c r="G40" i="2"/>
  <c r="E40" i="2"/>
  <c r="D40" i="2"/>
  <c r="C40" i="2"/>
  <c r="B40" i="2"/>
  <c r="H39" i="2"/>
  <c r="G39" i="2"/>
  <c r="E39" i="2"/>
  <c r="D39" i="2"/>
  <c r="C39" i="2"/>
  <c r="B39" i="2"/>
  <c r="H38" i="2"/>
  <c r="G38" i="2"/>
  <c r="I38" i="2" s="1"/>
  <c r="E38" i="2"/>
  <c r="D38" i="2"/>
  <c r="C38" i="2"/>
  <c r="B38" i="2"/>
  <c r="H37" i="2"/>
  <c r="G37" i="2"/>
  <c r="E37" i="2"/>
  <c r="D37" i="2"/>
  <c r="C37" i="2"/>
  <c r="B37" i="2"/>
  <c r="H36" i="2"/>
  <c r="G36" i="2"/>
  <c r="I36" i="2" s="1"/>
  <c r="E36" i="2"/>
  <c r="D36" i="2"/>
  <c r="K36" i="2" s="1"/>
  <c r="C36" i="2"/>
  <c r="B36" i="2"/>
  <c r="H35" i="2"/>
  <c r="G35" i="2"/>
  <c r="I35" i="2" s="1"/>
  <c r="E35" i="2"/>
  <c r="D35" i="2"/>
  <c r="K35" i="2" s="1"/>
  <c r="C35" i="2"/>
  <c r="B35" i="2"/>
  <c r="H34" i="2"/>
  <c r="G34" i="2"/>
  <c r="E34" i="2"/>
  <c r="F34" i="2" s="1"/>
  <c r="D34" i="2"/>
  <c r="C34" i="2"/>
  <c r="B34" i="2"/>
  <c r="H33" i="2"/>
  <c r="G33" i="2"/>
  <c r="E33" i="2"/>
  <c r="D33" i="2"/>
  <c r="C33" i="2"/>
  <c r="B33" i="2"/>
  <c r="H32" i="2"/>
  <c r="G32" i="2"/>
  <c r="E32" i="2"/>
  <c r="D32" i="2"/>
  <c r="C32" i="2"/>
  <c r="B32" i="2"/>
  <c r="H31" i="2"/>
  <c r="G31" i="2"/>
  <c r="I31" i="2" s="1"/>
  <c r="E31" i="2"/>
  <c r="D31" i="2"/>
  <c r="K31" i="2" s="1"/>
  <c r="C31" i="2"/>
  <c r="B31" i="2"/>
  <c r="H30" i="2"/>
  <c r="G30" i="2"/>
  <c r="I30" i="2" s="1"/>
  <c r="E30" i="2"/>
  <c r="D30" i="2"/>
  <c r="K30" i="2" s="1"/>
  <c r="C30" i="2"/>
  <c r="B30" i="2"/>
  <c r="H29" i="2"/>
  <c r="G29" i="2"/>
  <c r="E29" i="2"/>
  <c r="D29" i="2"/>
  <c r="F29" i="2" s="1"/>
  <c r="C29" i="2"/>
  <c r="B29" i="2"/>
  <c r="H28" i="2"/>
  <c r="G28" i="2"/>
  <c r="I28" i="2" s="1"/>
  <c r="E28" i="2"/>
  <c r="D28" i="2"/>
  <c r="K28" i="2" s="1"/>
  <c r="C28" i="2"/>
  <c r="B28" i="2"/>
  <c r="H27" i="2"/>
  <c r="G27" i="2"/>
  <c r="I27" i="2" s="1"/>
  <c r="E27" i="2"/>
  <c r="D27" i="2"/>
  <c r="K27" i="2" s="1"/>
  <c r="C27" i="2"/>
  <c r="B27" i="2"/>
  <c r="H26" i="2"/>
  <c r="G26" i="2"/>
  <c r="E26" i="2"/>
  <c r="D26" i="2"/>
  <c r="C26" i="2"/>
  <c r="B26" i="2"/>
  <c r="H25" i="2"/>
  <c r="G25" i="2"/>
  <c r="E25" i="2"/>
  <c r="D25" i="2"/>
  <c r="C25" i="2"/>
  <c r="B25" i="2"/>
  <c r="H24" i="2"/>
  <c r="G24" i="2"/>
  <c r="E24" i="2"/>
  <c r="D24" i="2"/>
  <c r="C24" i="2"/>
  <c r="B24" i="2"/>
  <c r="H23" i="2"/>
  <c r="G23" i="2"/>
  <c r="E23" i="2"/>
  <c r="D23" i="2"/>
  <c r="C23" i="2"/>
  <c r="B23" i="2"/>
  <c r="H22" i="2"/>
  <c r="G22" i="2"/>
  <c r="E22" i="2"/>
  <c r="D22" i="2"/>
  <c r="C22" i="2"/>
  <c r="B22" i="2"/>
  <c r="H21" i="2"/>
  <c r="G21" i="2"/>
  <c r="E21" i="2"/>
  <c r="D21" i="2"/>
  <c r="C21" i="2"/>
  <c r="B21" i="2"/>
  <c r="H20" i="2"/>
  <c r="G20" i="2"/>
  <c r="E20" i="2"/>
  <c r="D20" i="2"/>
  <c r="C20" i="2"/>
  <c r="B20" i="2"/>
  <c r="H19" i="2"/>
  <c r="G19" i="2"/>
  <c r="E19" i="2"/>
  <c r="D19" i="2"/>
  <c r="C19" i="2"/>
  <c r="B19" i="2"/>
  <c r="H18" i="2"/>
  <c r="G18" i="2"/>
  <c r="I18" i="2" s="1"/>
  <c r="E18" i="2"/>
  <c r="D18" i="2"/>
  <c r="F18" i="2" s="1"/>
  <c r="C18" i="2"/>
  <c r="B18" i="2"/>
  <c r="H17" i="2"/>
  <c r="G17" i="2"/>
  <c r="I17" i="2" s="1"/>
  <c r="E17" i="2"/>
  <c r="D17" i="2"/>
  <c r="K17" i="2" s="1"/>
  <c r="C17" i="2"/>
  <c r="B17" i="2"/>
  <c r="H16" i="2"/>
  <c r="G16" i="2"/>
  <c r="I16" i="2" s="1"/>
  <c r="E16" i="2"/>
  <c r="D16" i="2"/>
  <c r="K16" i="2" s="1"/>
  <c r="C16" i="2"/>
  <c r="B16" i="2"/>
  <c r="H15" i="2"/>
  <c r="G15" i="2"/>
  <c r="E15" i="2"/>
  <c r="D15" i="2"/>
  <c r="C15" i="2"/>
  <c r="B15" i="2"/>
  <c r="H14" i="2"/>
  <c r="G14" i="2"/>
  <c r="E14" i="2"/>
  <c r="D14" i="2"/>
  <c r="C14" i="2"/>
  <c r="B14" i="2"/>
  <c r="H13" i="2"/>
  <c r="G13" i="2"/>
  <c r="E13" i="2"/>
  <c r="D13" i="2"/>
  <c r="C13" i="2"/>
  <c r="B13" i="2"/>
  <c r="H12" i="2"/>
  <c r="G12" i="2"/>
  <c r="I12" i="2" s="1"/>
  <c r="E12" i="2"/>
  <c r="D12" i="2"/>
  <c r="K12" i="2" s="1"/>
  <c r="C12" i="2"/>
  <c r="B12" i="2"/>
  <c r="H11" i="2"/>
  <c r="G11" i="2"/>
  <c r="E11" i="2"/>
  <c r="D11" i="2"/>
  <c r="F11" i="2" s="1"/>
  <c r="C11" i="2"/>
  <c r="B11" i="2"/>
  <c r="H107" i="4"/>
  <c r="G107" i="4"/>
  <c r="I107" i="4" s="1"/>
  <c r="E107" i="4"/>
  <c r="D107" i="4"/>
  <c r="K107" i="4" s="1"/>
  <c r="C107" i="4"/>
  <c r="B107" i="4"/>
  <c r="H106" i="4"/>
  <c r="G106" i="4"/>
  <c r="I106" i="4" s="1"/>
  <c r="E106" i="4"/>
  <c r="D106" i="4"/>
  <c r="K106" i="4" s="1"/>
  <c r="C106" i="4"/>
  <c r="B106" i="4"/>
  <c r="H105" i="4"/>
  <c r="G105" i="4"/>
  <c r="I105" i="4" s="1"/>
  <c r="E105" i="4"/>
  <c r="D105" i="4"/>
  <c r="K105" i="4" s="1"/>
  <c r="C105" i="4"/>
  <c r="B105" i="4"/>
  <c r="H104" i="4"/>
  <c r="G104" i="4"/>
  <c r="I104" i="4" s="1"/>
  <c r="E104" i="4"/>
  <c r="D104" i="4"/>
  <c r="K104" i="4" s="1"/>
  <c r="C104" i="4"/>
  <c r="B104" i="4"/>
  <c r="H103" i="4"/>
  <c r="G103" i="4"/>
  <c r="I103" i="4" s="1"/>
  <c r="E103" i="4"/>
  <c r="D103" i="4"/>
  <c r="K103" i="4" s="1"/>
  <c r="C103" i="4"/>
  <c r="B103" i="4"/>
  <c r="H102" i="4"/>
  <c r="G102" i="4"/>
  <c r="E102" i="4"/>
  <c r="D102" i="4"/>
  <c r="C102" i="4"/>
  <c r="B102" i="4"/>
  <c r="H101" i="4"/>
  <c r="G101" i="4"/>
  <c r="I101" i="4" s="1"/>
  <c r="E101" i="4"/>
  <c r="D101" i="4"/>
  <c r="C101" i="4"/>
  <c r="B101" i="4"/>
  <c r="H100" i="4"/>
  <c r="G100" i="4"/>
  <c r="E100" i="4"/>
  <c r="D100" i="4"/>
  <c r="F100" i="4" s="1"/>
  <c r="C100" i="4"/>
  <c r="B100" i="4"/>
  <c r="H99" i="4"/>
  <c r="G99" i="4"/>
  <c r="E99" i="4"/>
  <c r="F99" i="4" s="1"/>
  <c r="D99" i="4"/>
  <c r="C99" i="4"/>
  <c r="B99" i="4"/>
  <c r="H98" i="4"/>
  <c r="G98" i="4"/>
  <c r="I98" i="4" s="1"/>
  <c r="E98" i="4"/>
  <c r="D98" i="4"/>
  <c r="C98" i="4"/>
  <c r="B98" i="4"/>
  <c r="H97" i="4"/>
  <c r="G97" i="4"/>
  <c r="I97" i="4" s="1"/>
  <c r="E97" i="4"/>
  <c r="D97" i="4"/>
  <c r="K97" i="4" s="1"/>
  <c r="C97" i="4"/>
  <c r="B97" i="4"/>
  <c r="H96" i="4"/>
  <c r="G96" i="4"/>
  <c r="I96" i="4" s="1"/>
  <c r="E96" i="4"/>
  <c r="D96" i="4"/>
  <c r="K96" i="4" s="1"/>
  <c r="C96" i="4"/>
  <c r="B96" i="4"/>
  <c r="H95" i="4"/>
  <c r="G95" i="4"/>
  <c r="I95" i="4" s="1"/>
  <c r="E95" i="4"/>
  <c r="D95" i="4"/>
  <c r="K95" i="4" s="1"/>
  <c r="C95" i="4"/>
  <c r="B95" i="4"/>
  <c r="H94" i="4"/>
  <c r="G94" i="4"/>
  <c r="E94" i="4"/>
  <c r="D94" i="4"/>
  <c r="C94" i="4"/>
  <c r="B94" i="4"/>
  <c r="H93" i="4"/>
  <c r="G93" i="4"/>
  <c r="E93" i="4"/>
  <c r="D93" i="4"/>
  <c r="C93" i="4"/>
  <c r="B93" i="4"/>
  <c r="H92" i="4"/>
  <c r="G92" i="4"/>
  <c r="E92" i="4"/>
  <c r="D92" i="4"/>
  <c r="C92" i="4"/>
  <c r="B92" i="4"/>
  <c r="H91" i="4"/>
  <c r="G91" i="4"/>
  <c r="E91" i="4"/>
  <c r="D91" i="4"/>
  <c r="C91" i="4"/>
  <c r="B91" i="4"/>
  <c r="H90" i="4"/>
  <c r="G90" i="4"/>
  <c r="I90" i="4" s="1"/>
  <c r="E90" i="4"/>
  <c r="D90" i="4"/>
  <c r="K90" i="4" s="1"/>
  <c r="C90" i="4"/>
  <c r="B90" i="4"/>
  <c r="H89" i="4"/>
  <c r="G89" i="4"/>
  <c r="I89" i="4" s="1"/>
  <c r="E89" i="4"/>
  <c r="D89" i="4"/>
  <c r="K89" i="4" s="1"/>
  <c r="C89" i="4"/>
  <c r="B89" i="4"/>
  <c r="H88" i="4"/>
  <c r="G88" i="4"/>
  <c r="E88" i="4"/>
  <c r="D88" i="4"/>
  <c r="C88" i="4"/>
  <c r="B88" i="4"/>
  <c r="H87" i="4"/>
  <c r="G87" i="4"/>
  <c r="E87" i="4"/>
  <c r="D87" i="4"/>
  <c r="C87" i="4"/>
  <c r="B87" i="4"/>
  <c r="H86" i="4"/>
  <c r="G86" i="4"/>
  <c r="I86" i="4" s="1"/>
  <c r="E86" i="4"/>
  <c r="D86" i="4"/>
  <c r="K86" i="4" s="1"/>
  <c r="C86" i="4"/>
  <c r="B86" i="4"/>
  <c r="H85" i="4"/>
  <c r="G85" i="4"/>
  <c r="E85" i="4"/>
  <c r="D85" i="4"/>
  <c r="C85" i="4"/>
  <c r="B85" i="4"/>
  <c r="H84" i="4"/>
  <c r="G84" i="4"/>
  <c r="E84" i="4"/>
  <c r="D84" i="4"/>
  <c r="F84" i="4" s="1"/>
  <c r="C84" i="4"/>
  <c r="B84" i="4"/>
  <c r="H83" i="4"/>
  <c r="G83" i="4"/>
  <c r="E83" i="4"/>
  <c r="D83" i="4"/>
  <c r="C83" i="4"/>
  <c r="B83" i="4"/>
  <c r="H82" i="4"/>
  <c r="G82" i="4"/>
  <c r="E82" i="4"/>
  <c r="D82" i="4"/>
  <c r="C82" i="4"/>
  <c r="B82" i="4"/>
  <c r="H81" i="4"/>
  <c r="G81" i="4"/>
  <c r="I81" i="4" s="1"/>
  <c r="E81" i="4"/>
  <c r="D81" i="4"/>
  <c r="F81" i="4" s="1"/>
  <c r="C81" i="4"/>
  <c r="B81" i="4"/>
  <c r="H80" i="4"/>
  <c r="G80" i="4"/>
  <c r="E80" i="4"/>
  <c r="D80" i="4"/>
  <c r="F80" i="4" s="1"/>
  <c r="C80" i="4"/>
  <c r="B80" i="4"/>
  <c r="H79" i="4"/>
  <c r="G79" i="4"/>
  <c r="E79" i="4"/>
  <c r="D79" i="4"/>
  <c r="C79" i="4"/>
  <c r="B79" i="4"/>
  <c r="H78" i="4"/>
  <c r="G78" i="4"/>
  <c r="E78" i="4"/>
  <c r="D78" i="4"/>
  <c r="C78" i="4"/>
  <c r="B78" i="4"/>
  <c r="H77" i="4"/>
  <c r="G77" i="4"/>
  <c r="I77" i="4" s="1"/>
  <c r="E77" i="4"/>
  <c r="D77" i="4"/>
  <c r="K77" i="4" s="1"/>
  <c r="C77" i="4"/>
  <c r="B77" i="4"/>
  <c r="H76" i="4"/>
  <c r="G76" i="4"/>
  <c r="I76" i="4" s="1"/>
  <c r="E76" i="4"/>
  <c r="D76" i="4"/>
  <c r="K76" i="4" s="1"/>
  <c r="C76" i="4"/>
  <c r="B76" i="4"/>
  <c r="H75" i="4"/>
  <c r="G75" i="4"/>
  <c r="E75" i="4"/>
  <c r="F75" i="4" s="1"/>
  <c r="D75" i="4"/>
  <c r="C75" i="4"/>
  <c r="B75" i="4"/>
  <c r="H74" i="4"/>
  <c r="G74" i="4"/>
  <c r="E74" i="4"/>
  <c r="D74" i="4"/>
  <c r="C74" i="4"/>
  <c r="B74" i="4"/>
  <c r="H73" i="4"/>
  <c r="G73" i="4"/>
  <c r="E73" i="4"/>
  <c r="D73" i="4"/>
  <c r="C73" i="4"/>
  <c r="B73" i="4"/>
  <c r="H72" i="4"/>
  <c r="G72" i="4"/>
  <c r="E72" i="4"/>
  <c r="D72" i="4"/>
  <c r="C72" i="4"/>
  <c r="B72" i="4"/>
  <c r="H71" i="4"/>
  <c r="G71" i="4"/>
  <c r="I71" i="4" s="1"/>
  <c r="E71" i="4"/>
  <c r="D71" i="4"/>
  <c r="K71" i="4" s="1"/>
  <c r="C71" i="4"/>
  <c r="B71" i="4"/>
  <c r="H70" i="4"/>
  <c r="G70" i="4"/>
  <c r="I70" i="4" s="1"/>
  <c r="E70" i="4"/>
  <c r="D70" i="4"/>
  <c r="K70" i="4" s="1"/>
  <c r="C70" i="4"/>
  <c r="B70" i="4"/>
  <c r="H69" i="4"/>
  <c r="G69" i="4"/>
  <c r="E69" i="4"/>
  <c r="D69" i="4"/>
  <c r="C69" i="4"/>
  <c r="B69" i="4"/>
  <c r="H68" i="4"/>
  <c r="G68" i="4"/>
  <c r="E68" i="4"/>
  <c r="D68" i="4"/>
  <c r="C68" i="4"/>
  <c r="B68" i="4"/>
  <c r="H67" i="4"/>
  <c r="G67" i="4"/>
  <c r="I67" i="4" s="1"/>
  <c r="E67" i="4"/>
  <c r="D67" i="4"/>
  <c r="K67" i="4" s="1"/>
  <c r="C67" i="4"/>
  <c r="B67" i="4"/>
  <c r="H66" i="4"/>
  <c r="G66" i="4"/>
  <c r="E66" i="4"/>
  <c r="D66" i="4"/>
  <c r="C66" i="4"/>
  <c r="B66" i="4"/>
  <c r="H65" i="4"/>
  <c r="G65" i="4"/>
  <c r="I65" i="4" s="1"/>
  <c r="E65" i="4"/>
  <c r="D65" i="4"/>
  <c r="K65" i="4" s="1"/>
  <c r="C65" i="4"/>
  <c r="B65" i="4"/>
  <c r="H64" i="4"/>
  <c r="G64" i="4"/>
  <c r="E64" i="4"/>
  <c r="D64" i="4"/>
  <c r="C64" i="4"/>
  <c r="B64" i="4"/>
  <c r="H63" i="4"/>
  <c r="G63" i="4"/>
  <c r="E63" i="4"/>
  <c r="F63" i="4" s="1"/>
  <c r="D63" i="4"/>
  <c r="C63" i="4"/>
  <c r="B63" i="4"/>
  <c r="H62" i="4"/>
  <c r="G62" i="4"/>
  <c r="E62" i="4"/>
  <c r="D62" i="4"/>
  <c r="C62" i="4"/>
  <c r="B62" i="4"/>
  <c r="H61" i="4"/>
  <c r="G61" i="4"/>
  <c r="E61" i="4"/>
  <c r="D61" i="4"/>
  <c r="C61" i="4"/>
  <c r="B61" i="4"/>
  <c r="H60" i="4"/>
  <c r="G60" i="4"/>
  <c r="I60" i="4" s="1"/>
  <c r="E60" i="4"/>
  <c r="D60" i="4"/>
  <c r="K60" i="4" s="1"/>
  <c r="C60" i="4"/>
  <c r="B60" i="4"/>
  <c r="H59" i="4"/>
  <c r="G59" i="4"/>
  <c r="E59" i="4"/>
  <c r="F59" i="4" s="1"/>
  <c r="D59" i="4"/>
  <c r="C59" i="4"/>
  <c r="B59" i="4"/>
  <c r="H58" i="4"/>
  <c r="G58" i="4"/>
  <c r="E58" i="4"/>
  <c r="D58" i="4"/>
  <c r="C58" i="4"/>
  <c r="B58" i="4"/>
  <c r="H57" i="4"/>
  <c r="G57" i="4"/>
  <c r="E57" i="4"/>
  <c r="D57" i="4"/>
  <c r="C57" i="4"/>
  <c r="B57" i="4"/>
  <c r="H56" i="4"/>
  <c r="G56" i="4"/>
  <c r="I56" i="4" s="1"/>
  <c r="E56" i="4"/>
  <c r="D56" i="4"/>
  <c r="K56" i="4" s="1"/>
  <c r="C56" i="4"/>
  <c r="B56" i="4"/>
  <c r="H55" i="4"/>
  <c r="G55" i="4"/>
  <c r="E55" i="4"/>
  <c r="F55" i="4" s="1"/>
  <c r="D55" i="4"/>
  <c r="C55" i="4"/>
  <c r="B55" i="4"/>
  <c r="H54" i="4"/>
  <c r="G54" i="4"/>
  <c r="E54" i="4"/>
  <c r="D54" i="4"/>
  <c r="C54" i="4"/>
  <c r="B54" i="4"/>
  <c r="H53" i="4"/>
  <c r="G53" i="4"/>
  <c r="E53" i="4"/>
  <c r="D53" i="4"/>
  <c r="C53" i="4"/>
  <c r="B53" i="4"/>
  <c r="H52" i="4"/>
  <c r="G52" i="4"/>
  <c r="E52" i="4"/>
  <c r="D52" i="4"/>
  <c r="C52" i="4"/>
  <c r="B52" i="4"/>
  <c r="H51" i="4"/>
  <c r="G51" i="4"/>
  <c r="I51" i="4" s="1"/>
  <c r="E51" i="4"/>
  <c r="D51" i="4"/>
  <c r="K51" i="4" s="1"/>
  <c r="C51" i="4"/>
  <c r="B51" i="4"/>
  <c r="H50" i="4"/>
  <c r="G50" i="4"/>
  <c r="E50" i="4"/>
  <c r="D50" i="4"/>
  <c r="C50" i="4"/>
  <c r="B50" i="4"/>
  <c r="H49" i="4"/>
  <c r="G49" i="4"/>
  <c r="E49" i="4"/>
  <c r="D49" i="4"/>
  <c r="C49" i="4"/>
  <c r="B49" i="4"/>
  <c r="H48" i="4"/>
  <c r="G48" i="4"/>
  <c r="I48" i="4" s="1"/>
  <c r="E48" i="4"/>
  <c r="D48" i="4"/>
  <c r="K48" i="4" s="1"/>
  <c r="C48" i="4"/>
  <c r="B48" i="4"/>
  <c r="H47" i="4"/>
  <c r="G47" i="4"/>
  <c r="I47" i="4" s="1"/>
  <c r="E47" i="4"/>
  <c r="D47" i="4"/>
  <c r="K47" i="4" s="1"/>
  <c r="C47" i="4"/>
  <c r="B47" i="4"/>
  <c r="H46" i="4"/>
  <c r="G46" i="4"/>
  <c r="E46" i="4"/>
  <c r="D46" i="4"/>
  <c r="C46" i="4"/>
  <c r="B46" i="4"/>
  <c r="H45" i="4"/>
  <c r="G45" i="4"/>
  <c r="I45" i="4" s="1"/>
  <c r="E45" i="4"/>
  <c r="D45" i="4"/>
  <c r="K45" i="4" s="1"/>
  <c r="C45" i="4"/>
  <c r="B45" i="4"/>
  <c r="H44" i="4"/>
  <c r="I44" i="4" s="1"/>
  <c r="G44" i="4"/>
  <c r="E44" i="4"/>
  <c r="D44" i="4"/>
  <c r="F44" i="4" s="1"/>
  <c r="K44" i="4" s="1"/>
  <c r="C44" i="4"/>
  <c r="B44" i="4"/>
  <c r="H43" i="4"/>
  <c r="G43" i="4"/>
  <c r="E43" i="4"/>
  <c r="D43" i="4"/>
  <c r="K43" i="4" s="1"/>
  <c r="C43" i="4"/>
  <c r="B43" i="4"/>
  <c r="H42" i="4"/>
  <c r="G42" i="4"/>
  <c r="E42" i="4"/>
  <c r="D42" i="4"/>
  <c r="C42" i="4"/>
  <c r="B42" i="4"/>
  <c r="H41" i="4"/>
  <c r="G41" i="4"/>
  <c r="E41" i="4"/>
  <c r="D41" i="4"/>
  <c r="C41" i="4"/>
  <c r="B41" i="4"/>
  <c r="H40" i="4"/>
  <c r="G40" i="4"/>
  <c r="E40" i="4"/>
  <c r="D40" i="4"/>
  <c r="F40" i="4" s="1"/>
  <c r="C40" i="4"/>
  <c r="B40" i="4"/>
  <c r="H39" i="4"/>
  <c r="G39" i="4"/>
  <c r="E39" i="4"/>
  <c r="D39" i="4"/>
  <c r="C39" i="4"/>
  <c r="B39" i="4"/>
  <c r="H38" i="4"/>
  <c r="G38" i="4"/>
  <c r="I38" i="4" s="1"/>
  <c r="E38" i="4"/>
  <c r="D38" i="4"/>
  <c r="F38" i="4" s="1"/>
  <c r="C38" i="4"/>
  <c r="B38" i="4"/>
  <c r="H37" i="4"/>
  <c r="G37" i="4"/>
  <c r="E37" i="4"/>
  <c r="D37" i="4"/>
  <c r="C37" i="4"/>
  <c r="B37" i="4"/>
  <c r="H36" i="4"/>
  <c r="G36" i="4"/>
  <c r="I36" i="4" s="1"/>
  <c r="E36" i="4"/>
  <c r="D36" i="4"/>
  <c r="K36" i="4" s="1"/>
  <c r="C36" i="4"/>
  <c r="B36" i="4"/>
  <c r="H35" i="4"/>
  <c r="G35" i="4"/>
  <c r="I35" i="4" s="1"/>
  <c r="E35" i="4"/>
  <c r="D35" i="4"/>
  <c r="K35" i="4" s="1"/>
  <c r="C35" i="4"/>
  <c r="B35" i="4"/>
  <c r="H34" i="4"/>
  <c r="G34" i="4"/>
  <c r="E34" i="4"/>
  <c r="D34" i="4"/>
  <c r="C34" i="4"/>
  <c r="B34" i="4"/>
  <c r="H33" i="4"/>
  <c r="G33" i="4"/>
  <c r="E33" i="4"/>
  <c r="D33" i="4"/>
  <c r="C33" i="4"/>
  <c r="B33" i="4"/>
  <c r="H32" i="4"/>
  <c r="G32" i="4"/>
  <c r="E32" i="4"/>
  <c r="D32" i="4"/>
  <c r="F32" i="4" s="1"/>
  <c r="C32" i="4"/>
  <c r="B32" i="4"/>
  <c r="H31" i="4"/>
  <c r="G31" i="4"/>
  <c r="I31" i="4" s="1"/>
  <c r="E31" i="4"/>
  <c r="D31" i="4"/>
  <c r="K31" i="4" s="1"/>
  <c r="C31" i="4"/>
  <c r="B31" i="4"/>
  <c r="H30" i="4"/>
  <c r="G30" i="4"/>
  <c r="I30" i="4" s="1"/>
  <c r="E30" i="4"/>
  <c r="D30" i="4"/>
  <c r="K30" i="4" s="1"/>
  <c r="C30" i="4"/>
  <c r="B30" i="4"/>
  <c r="H29" i="4"/>
  <c r="G29" i="4"/>
  <c r="I29" i="4" s="1"/>
  <c r="E29" i="4"/>
  <c r="D29" i="4"/>
  <c r="C29" i="4"/>
  <c r="B29" i="4"/>
  <c r="H28" i="4"/>
  <c r="G28" i="4"/>
  <c r="I28" i="4" s="1"/>
  <c r="E28" i="4"/>
  <c r="D28" i="4"/>
  <c r="K28" i="4" s="1"/>
  <c r="C28" i="4"/>
  <c r="B28" i="4"/>
  <c r="H27" i="4"/>
  <c r="G27" i="4"/>
  <c r="I27" i="4" s="1"/>
  <c r="E27" i="4"/>
  <c r="D27" i="4"/>
  <c r="K27" i="4" s="1"/>
  <c r="C27" i="4"/>
  <c r="B27" i="4"/>
  <c r="H26" i="4"/>
  <c r="G26" i="4"/>
  <c r="E26" i="4"/>
  <c r="D26" i="4"/>
  <c r="C26" i="4"/>
  <c r="B26" i="4"/>
  <c r="H25" i="4"/>
  <c r="G25" i="4"/>
  <c r="I25" i="4" s="1"/>
  <c r="E25" i="4"/>
  <c r="D25" i="4"/>
  <c r="C25" i="4"/>
  <c r="B25" i="4"/>
  <c r="H24" i="4"/>
  <c r="G24" i="4"/>
  <c r="E24" i="4"/>
  <c r="D24" i="4"/>
  <c r="C24" i="4"/>
  <c r="B24" i="4"/>
  <c r="H23" i="4"/>
  <c r="G23" i="4"/>
  <c r="E23" i="4"/>
  <c r="D23" i="4"/>
  <c r="C23" i="4"/>
  <c r="B23" i="4"/>
  <c r="H22" i="4"/>
  <c r="G22" i="4"/>
  <c r="I22" i="4" s="1"/>
  <c r="E22" i="4"/>
  <c r="D22" i="4"/>
  <c r="F22" i="4" s="1"/>
  <c r="K22" i="4" s="1"/>
  <c r="C22" i="4"/>
  <c r="B22" i="4"/>
  <c r="H21" i="4"/>
  <c r="G21" i="4"/>
  <c r="E21" i="4"/>
  <c r="D21" i="4"/>
  <c r="C21" i="4"/>
  <c r="B21" i="4"/>
  <c r="H20" i="4"/>
  <c r="G20" i="4"/>
  <c r="E20" i="4"/>
  <c r="D20" i="4"/>
  <c r="C20" i="4"/>
  <c r="B20" i="4"/>
  <c r="H19" i="4"/>
  <c r="G19" i="4"/>
  <c r="E19" i="4"/>
  <c r="D19" i="4"/>
  <c r="C19" i="4"/>
  <c r="B19" i="4"/>
  <c r="H18" i="4"/>
  <c r="G18" i="4"/>
  <c r="I18" i="4" s="1"/>
  <c r="E18" i="4"/>
  <c r="D18" i="4"/>
  <c r="C18" i="4"/>
  <c r="B18" i="4"/>
  <c r="H17" i="4"/>
  <c r="G17" i="4"/>
  <c r="I17" i="4" s="1"/>
  <c r="E17" i="4"/>
  <c r="D17" i="4"/>
  <c r="K17" i="4" s="1"/>
  <c r="C17" i="4"/>
  <c r="B17" i="4"/>
  <c r="H16" i="4"/>
  <c r="G16" i="4"/>
  <c r="I16" i="4" s="1"/>
  <c r="E16" i="4"/>
  <c r="D16" i="4"/>
  <c r="K16" i="4" s="1"/>
  <c r="C16" i="4"/>
  <c r="B16" i="4"/>
  <c r="H15" i="4"/>
  <c r="G15" i="4"/>
  <c r="E15" i="4"/>
  <c r="D15" i="4"/>
  <c r="C15" i="4"/>
  <c r="B15" i="4"/>
  <c r="H14" i="4"/>
  <c r="G14" i="4"/>
  <c r="E14" i="4"/>
  <c r="D14" i="4"/>
  <c r="C14" i="4"/>
  <c r="B14" i="4"/>
  <c r="H13" i="4"/>
  <c r="G13" i="4"/>
  <c r="I13" i="4" s="1"/>
  <c r="E13" i="4"/>
  <c r="D13" i="4"/>
  <c r="C13" i="4"/>
  <c r="B13" i="4"/>
  <c r="H12" i="4"/>
  <c r="G12" i="4"/>
  <c r="I12" i="4" s="1"/>
  <c r="E12" i="4"/>
  <c r="D12" i="4"/>
  <c r="K12" i="4" s="1"/>
  <c r="C12" i="4"/>
  <c r="B12" i="4"/>
  <c r="H11" i="4"/>
  <c r="G11" i="4"/>
  <c r="E11" i="4"/>
  <c r="D11" i="4"/>
  <c r="C11" i="4"/>
  <c r="B11" i="4"/>
  <c r="H107" i="6"/>
  <c r="G107" i="6"/>
  <c r="I107" i="6" s="1"/>
  <c r="E107" i="6"/>
  <c r="D107" i="6"/>
  <c r="K107" i="6" s="1"/>
  <c r="C107" i="6"/>
  <c r="B107" i="6"/>
  <c r="K106" i="6"/>
  <c r="H106" i="6"/>
  <c r="G106" i="6"/>
  <c r="I106" i="6" s="1"/>
  <c r="E106" i="6"/>
  <c r="D106" i="6"/>
  <c r="F106" i="6" s="1"/>
  <c r="C106" i="6"/>
  <c r="B106" i="6"/>
  <c r="H105" i="6"/>
  <c r="G105" i="6"/>
  <c r="I105" i="6" s="1"/>
  <c r="E105" i="6"/>
  <c r="D105" i="6"/>
  <c r="K105" i="6" s="1"/>
  <c r="C105" i="6"/>
  <c r="B105" i="6"/>
  <c r="H104" i="6"/>
  <c r="G104" i="6"/>
  <c r="I104" i="6" s="1"/>
  <c r="E104" i="6"/>
  <c r="D104" i="6"/>
  <c r="K104" i="6" s="1"/>
  <c r="C104" i="6"/>
  <c r="B104" i="6"/>
  <c r="H103" i="6"/>
  <c r="G103" i="6"/>
  <c r="I103" i="6" s="1"/>
  <c r="E103" i="6"/>
  <c r="D103" i="6"/>
  <c r="C103" i="6"/>
  <c r="B103" i="6"/>
  <c r="H102" i="6"/>
  <c r="G102" i="6"/>
  <c r="E102" i="6"/>
  <c r="D102" i="6"/>
  <c r="C102" i="6"/>
  <c r="B102" i="6"/>
  <c r="H101" i="6"/>
  <c r="G101" i="6"/>
  <c r="E101" i="6"/>
  <c r="D101" i="6"/>
  <c r="C101" i="6"/>
  <c r="B101" i="6"/>
  <c r="H100" i="6"/>
  <c r="G100" i="6"/>
  <c r="E100" i="6"/>
  <c r="D100" i="6"/>
  <c r="C100" i="6"/>
  <c r="B100" i="6"/>
  <c r="H99" i="6"/>
  <c r="G99" i="6"/>
  <c r="E99" i="6"/>
  <c r="D99" i="6"/>
  <c r="C99" i="6"/>
  <c r="B99" i="6"/>
  <c r="H98" i="6"/>
  <c r="G98" i="6"/>
  <c r="I98" i="6" s="1"/>
  <c r="E98" i="6"/>
  <c r="D98" i="6"/>
  <c r="C98" i="6"/>
  <c r="B98" i="6"/>
  <c r="H97" i="6"/>
  <c r="G97" i="6"/>
  <c r="I97" i="6" s="1"/>
  <c r="E97" i="6"/>
  <c r="D97" i="6"/>
  <c r="K97" i="6" s="1"/>
  <c r="C97" i="6"/>
  <c r="B97" i="6"/>
  <c r="H96" i="6"/>
  <c r="G96" i="6"/>
  <c r="E96" i="6"/>
  <c r="D96" i="6"/>
  <c r="K96" i="6" s="1"/>
  <c r="C96" i="6"/>
  <c r="B96" i="6"/>
  <c r="H95" i="6"/>
  <c r="G95" i="6"/>
  <c r="I95" i="6" s="1"/>
  <c r="E95" i="6"/>
  <c r="D95" i="6"/>
  <c r="C95" i="6"/>
  <c r="B95" i="6"/>
  <c r="H94" i="6"/>
  <c r="G94" i="6"/>
  <c r="E94" i="6"/>
  <c r="D94" i="6"/>
  <c r="C94" i="6"/>
  <c r="B94" i="6"/>
  <c r="H93" i="6"/>
  <c r="G93" i="6"/>
  <c r="E93" i="6"/>
  <c r="D93" i="6"/>
  <c r="F93" i="6" s="1"/>
  <c r="C93" i="6"/>
  <c r="B93" i="6"/>
  <c r="H92" i="6"/>
  <c r="G92" i="6"/>
  <c r="E92" i="6"/>
  <c r="D92" i="6"/>
  <c r="F92" i="6" s="1"/>
  <c r="C92" i="6"/>
  <c r="B92" i="6"/>
  <c r="H91" i="6"/>
  <c r="G91" i="6"/>
  <c r="E91" i="6"/>
  <c r="D91" i="6"/>
  <c r="C91" i="6"/>
  <c r="B91" i="6"/>
  <c r="H90" i="6"/>
  <c r="G90" i="6"/>
  <c r="I90" i="6" s="1"/>
  <c r="E90" i="6"/>
  <c r="D90" i="6"/>
  <c r="C90" i="6"/>
  <c r="B90" i="6"/>
  <c r="H89" i="6"/>
  <c r="G89" i="6"/>
  <c r="I89" i="6" s="1"/>
  <c r="E89" i="6"/>
  <c r="D89" i="6"/>
  <c r="K89" i="6" s="1"/>
  <c r="C89" i="6"/>
  <c r="B89" i="6"/>
  <c r="H88" i="6"/>
  <c r="G88" i="6"/>
  <c r="E88" i="6"/>
  <c r="D88" i="6"/>
  <c r="F88" i="6" s="1"/>
  <c r="C88" i="6"/>
  <c r="B88" i="6"/>
  <c r="H87" i="6"/>
  <c r="G87" i="6"/>
  <c r="E87" i="6"/>
  <c r="D87" i="6"/>
  <c r="C87" i="6"/>
  <c r="B87" i="6"/>
  <c r="H86" i="6"/>
  <c r="G86" i="6"/>
  <c r="I86" i="6" s="1"/>
  <c r="E86" i="6"/>
  <c r="D86" i="6"/>
  <c r="K86" i="6" s="1"/>
  <c r="C86" i="6"/>
  <c r="B86" i="6"/>
  <c r="H85" i="6"/>
  <c r="G85" i="6"/>
  <c r="E85" i="6"/>
  <c r="D85" i="6"/>
  <c r="F85" i="6" s="1"/>
  <c r="C85" i="6"/>
  <c r="B85" i="6"/>
  <c r="H84" i="6"/>
  <c r="G84" i="6"/>
  <c r="E84" i="6"/>
  <c r="D84" i="6"/>
  <c r="F84" i="6" s="1"/>
  <c r="C84" i="6"/>
  <c r="B84" i="6"/>
  <c r="H83" i="6"/>
  <c r="G83" i="6"/>
  <c r="E83" i="6"/>
  <c r="D83" i="6"/>
  <c r="C83" i="6"/>
  <c r="B83" i="6"/>
  <c r="H82" i="6"/>
  <c r="G82" i="6"/>
  <c r="E82" i="6"/>
  <c r="D82" i="6"/>
  <c r="C82" i="6"/>
  <c r="B82" i="6"/>
  <c r="H81" i="6"/>
  <c r="G81" i="6"/>
  <c r="I81" i="6" s="1"/>
  <c r="E81" i="6"/>
  <c r="D81" i="6"/>
  <c r="K81" i="6" s="1"/>
  <c r="C81" i="6"/>
  <c r="B81" i="6"/>
  <c r="H80" i="6"/>
  <c r="G80" i="6"/>
  <c r="E80" i="6"/>
  <c r="D80" i="6"/>
  <c r="F80" i="6" s="1"/>
  <c r="C80" i="6"/>
  <c r="B80" i="6"/>
  <c r="H79" i="6"/>
  <c r="G79" i="6"/>
  <c r="E79" i="6"/>
  <c r="D79" i="6"/>
  <c r="C79" i="6"/>
  <c r="B79" i="6"/>
  <c r="H78" i="6"/>
  <c r="G78" i="6"/>
  <c r="E78" i="6"/>
  <c r="D78" i="6"/>
  <c r="C78" i="6"/>
  <c r="B78" i="6"/>
  <c r="H77" i="6"/>
  <c r="G77" i="6"/>
  <c r="I77" i="6" s="1"/>
  <c r="E77" i="6"/>
  <c r="D77" i="6"/>
  <c r="K77" i="6" s="1"/>
  <c r="C77" i="6"/>
  <c r="B77" i="6"/>
  <c r="H76" i="6"/>
  <c r="G76" i="6"/>
  <c r="I76" i="6" s="1"/>
  <c r="E76" i="6"/>
  <c r="D76" i="6"/>
  <c r="K76" i="6" s="1"/>
  <c r="C76" i="6"/>
  <c r="B76" i="6"/>
  <c r="H75" i="6"/>
  <c r="G75" i="6"/>
  <c r="E75" i="6"/>
  <c r="D75" i="6"/>
  <c r="C75" i="6"/>
  <c r="B75" i="6"/>
  <c r="H74" i="6"/>
  <c r="G74" i="6"/>
  <c r="E74" i="6"/>
  <c r="D74" i="6"/>
  <c r="C74" i="6"/>
  <c r="B74" i="6"/>
  <c r="H73" i="6"/>
  <c r="G73" i="6"/>
  <c r="E73" i="6"/>
  <c r="D73" i="6"/>
  <c r="F73" i="6" s="1"/>
  <c r="C73" i="6"/>
  <c r="B73" i="6"/>
  <c r="H72" i="6"/>
  <c r="G72" i="6"/>
  <c r="E72" i="6"/>
  <c r="D72" i="6"/>
  <c r="F72" i="6" s="1"/>
  <c r="C72" i="6"/>
  <c r="B72" i="6"/>
  <c r="H71" i="6"/>
  <c r="G71" i="6"/>
  <c r="I71" i="6" s="1"/>
  <c r="E71" i="6"/>
  <c r="D71" i="6"/>
  <c r="K71" i="6" s="1"/>
  <c r="C71" i="6"/>
  <c r="B71" i="6"/>
  <c r="H70" i="6"/>
  <c r="G70" i="6"/>
  <c r="I70" i="6" s="1"/>
  <c r="E70" i="6"/>
  <c r="D70" i="6"/>
  <c r="C70" i="6"/>
  <c r="B70" i="6"/>
  <c r="H69" i="6"/>
  <c r="G69" i="6"/>
  <c r="E69" i="6"/>
  <c r="D69" i="6"/>
  <c r="C69" i="6"/>
  <c r="B69" i="6"/>
  <c r="H68" i="6"/>
  <c r="G68" i="6"/>
  <c r="E68" i="6"/>
  <c r="D68" i="6"/>
  <c r="C68" i="6"/>
  <c r="B68" i="6"/>
  <c r="H67" i="6"/>
  <c r="G67" i="6"/>
  <c r="I67" i="6" s="1"/>
  <c r="E67" i="6"/>
  <c r="D67" i="6"/>
  <c r="C67" i="6"/>
  <c r="B67" i="6"/>
  <c r="H66" i="6"/>
  <c r="G66" i="6"/>
  <c r="E66" i="6"/>
  <c r="D66" i="6"/>
  <c r="C66" i="6"/>
  <c r="B66" i="6"/>
  <c r="H65" i="6"/>
  <c r="G65" i="6"/>
  <c r="I65" i="6" s="1"/>
  <c r="E65" i="6"/>
  <c r="D65" i="6"/>
  <c r="K65" i="6" s="1"/>
  <c r="C65" i="6"/>
  <c r="B65" i="6"/>
  <c r="H64" i="6"/>
  <c r="G64" i="6"/>
  <c r="E64" i="6"/>
  <c r="D64" i="6"/>
  <c r="F64" i="6" s="1"/>
  <c r="C64" i="6"/>
  <c r="B64" i="6"/>
  <c r="H63" i="6"/>
  <c r="G63" i="6"/>
  <c r="E63" i="6"/>
  <c r="F63" i="6" s="1"/>
  <c r="D63" i="6"/>
  <c r="C63" i="6"/>
  <c r="B63" i="6"/>
  <c r="H62" i="6"/>
  <c r="G62" i="6"/>
  <c r="E62" i="6"/>
  <c r="D62" i="6"/>
  <c r="C62" i="6"/>
  <c r="B62" i="6"/>
  <c r="H61" i="6"/>
  <c r="G61" i="6"/>
  <c r="E61" i="6"/>
  <c r="D61" i="6"/>
  <c r="F61" i="6" s="1"/>
  <c r="C61" i="6"/>
  <c r="B61" i="6"/>
  <c r="H60" i="6"/>
  <c r="G60" i="6"/>
  <c r="I60" i="6" s="1"/>
  <c r="E60" i="6"/>
  <c r="D60" i="6"/>
  <c r="K60" i="6" s="1"/>
  <c r="C60" i="6"/>
  <c r="B60" i="6"/>
  <c r="H59" i="6"/>
  <c r="G59" i="6"/>
  <c r="E59" i="6"/>
  <c r="D59" i="6"/>
  <c r="C59" i="6"/>
  <c r="B59" i="6"/>
  <c r="H58" i="6"/>
  <c r="G58" i="6"/>
  <c r="E58" i="6"/>
  <c r="D58" i="6"/>
  <c r="C58" i="6"/>
  <c r="B58" i="6"/>
  <c r="H57" i="6"/>
  <c r="G57" i="6"/>
  <c r="E57" i="6"/>
  <c r="D57" i="6"/>
  <c r="C57" i="6"/>
  <c r="B57" i="6"/>
  <c r="H56" i="6"/>
  <c r="G56" i="6"/>
  <c r="I56" i="6" s="1"/>
  <c r="E56" i="6"/>
  <c r="D56" i="6"/>
  <c r="C56" i="6"/>
  <c r="B56" i="6"/>
  <c r="H55" i="6"/>
  <c r="G55" i="6"/>
  <c r="E55" i="6"/>
  <c r="D55" i="6"/>
  <c r="C55" i="6"/>
  <c r="B55" i="6"/>
  <c r="H54" i="6"/>
  <c r="G54" i="6"/>
  <c r="E54" i="6"/>
  <c r="D54" i="6"/>
  <c r="C54" i="6"/>
  <c r="B54" i="6"/>
  <c r="H53" i="6"/>
  <c r="G53" i="6"/>
  <c r="E53" i="6"/>
  <c r="D53" i="6"/>
  <c r="F53" i="6" s="1"/>
  <c r="C53" i="6"/>
  <c r="B53" i="6"/>
  <c r="H52" i="6"/>
  <c r="G52" i="6"/>
  <c r="E52" i="6"/>
  <c r="D52" i="6"/>
  <c r="F52" i="6" s="1"/>
  <c r="C52" i="6"/>
  <c r="B52" i="6"/>
  <c r="H51" i="6"/>
  <c r="G51" i="6"/>
  <c r="I51" i="6" s="1"/>
  <c r="E51" i="6"/>
  <c r="D51" i="6"/>
  <c r="K51" i="6" s="1"/>
  <c r="C51" i="6"/>
  <c r="B51" i="6"/>
  <c r="H50" i="6"/>
  <c r="G50" i="6"/>
  <c r="E50" i="6"/>
  <c r="D50" i="6"/>
  <c r="C50" i="6"/>
  <c r="B50" i="6"/>
  <c r="H49" i="6"/>
  <c r="G49" i="6"/>
  <c r="E49" i="6"/>
  <c r="D49" i="6"/>
  <c r="F49" i="6" s="1"/>
  <c r="C49" i="6"/>
  <c r="B49" i="6"/>
  <c r="H48" i="6"/>
  <c r="G48" i="6"/>
  <c r="I48" i="6" s="1"/>
  <c r="E48" i="6"/>
  <c r="D48" i="6"/>
  <c r="K48" i="6" s="1"/>
  <c r="C48" i="6"/>
  <c r="B48" i="6"/>
  <c r="H47" i="6"/>
  <c r="G47" i="6"/>
  <c r="I47" i="6" s="1"/>
  <c r="E47" i="6"/>
  <c r="D47" i="6"/>
  <c r="C47" i="6"/>
  <c r="B47" i="6"/>
  <c r="H46" i="6"/>
  <c r="G46" i="6"/>
  <c r="E46" i="6"/>
  <c r="D46" i="6"/>
  <c r="C46" i="6"/>
  <c r="B46" i="6"/>
  <c r="H45" i="6"/>
  <c r="G45" i="6"/>
  <c r="I45" i="6" s="1"/>
  <c r="E45" i="6"/>
  <c r="D45" i="6"/>
  <c r="K45" i="6" s="1"/>
  <c r="C45" i="6"/>
  <c r="B45" i="6"/>
  <c r="H44" i="6"/>
  <c r="G44" i="6"/>
  <c r="E44" i="6"/>
  <c r="D44" i="6"/>
  <c r="F44" i="6" s="1"/>
  <c r="C44" i="6"/>
  <c r="B44" i="6"/>
  <c r="H43" i="6"/>
  <c r="G43" i="6"/>
  <c r="E43" i="6"/>
  <c r="D43" i="6"/>
  <c r="F43" i="6" s="1"/>
  <c r="C43" i="6"/>
  <c r="B43" i="6"/>
  <c r="H42" i="6"/>
  <c r="G42" i="6"/>
  <c r="E42" i="6"/>
  <c r="D42" i="6"/>
  <c r="C42" i="6"/>
  <c r="B42" i="6"/>
  <c r="H41" i="6"/>
  <c r="G41" i="6"/>
  <c r="E41" i="6"/>
  <c r="D41" i="6"/>
  <c r="F41" i="6" s="1"/>
  <c r="C41" i="6"/>
  <c r="B41" i="6"/>
  <c r="H40" i="6"/>
  <c r="G40" i="6"/>
  <c r="E40" i="6"/>
  <c r="D40" i="6"/>
  <c r="F40" i="6" s="1"/>
  <c r="C40" i="6"/>
  <c r="B40" i="6"/>
  <c r="H39" i="6"/>
  <c r="G39" i="6"/>
  <c r="E39" i="6"/>
  <c r="D39" i="6"/>
  <c r="C39" i="6"/>
  <c r="B39" i="6"/>
  <c r="H38" i="6"/>
  <c r="G38" i="6"/>
  <c r="I38" i="6" s="1"/>
  <c r="E38" i="6"/>
  <c r="D38" i="6"/>
  <c r="K38" i="6" s="1"/>
  <c r="C38" i="6"/>
  <c r="B38" i="6"/>
  <c r="H37" i="6"/>
  <c r="G37" i="6"/>
  <c r="E37" i="6"/>
  <c r="D37" i="6"/>
  <c r="F37" i="6" s="1"/>
  <c r="C37" i="6"/>
  <c r="B37" i="6"/>
  <c r="H36" i="6"/>
  <c r="G36" i="6"/>
  <c r="I36" i="6" s="1"/>
  <c r="E36" i="6"/>
  <c r="D36" i="6"/>
  <c r="K36" i="6" s="1"/>
  <c r="C36" i="6"/>
  <c r="B36" i="6"/>
  <c r="H35" i="6"/>
  <c r="G35" i="6"/>
  <c r="I35" i="6" s="1"/>
  <c r="E35" i="6"/>
  <c r="D35" i="6"/>
  <c r="K35" i="6" s="1"/>
  <c r="C35" i="6"/>
  <c r="B35" i="6"/>
  <c r="H34" i="6"/>
  <c r="G34" i="6"/>
  <c r="E34" i="6"/>
  <c r="D34" i="6"/>
  <c r="C34" i="6"/>
  <c r="B34" i="6"/>
  <c r="H33" i="6"/>
  <c r="G33" i="6"/>
  <c r="E33" i="6"/>
  <c r="D33" i="6"/>
  <c r="C33" i="6"/>
  <c r="B33" i="6"/>
  <c r="H32" i="6"/>
  <c r="G32" i="6"/>
  <c r="E32" i="6"/>
  <c r="D32" i="6"/>
  <c r="C32" i="6"/>
  <c r="B32" i="6"/>
  <c r="H31" i="6"/>
  <c r="G31" i="6"/>
  <c r="I31" i="6" s="1"/>
  <c r="E31" i="6"/>
  <c r="D31" i="6"/>
  <c r="K31" i="6" s="1"/>
  <c r="C31" i="6"/>
  <c r="B31" i="6"/>
  <c r="H30" i="6"/>
  <c r="G30" i="6"/>
  <c r="I30" i="6" s="1"/>
  <c r="E30" i="6"/>
  <c r="D30" i="6"/>
  <c r="C30" i="6"/>
  <c r="B30" i="6"/>
  <c r="H29" i="6"/>
  <c r="G29" i="6"/>
  <c r="E29" i="6"/>
  <c r="D29" i="6"/>
  <c r="C29" i="6"/>
  <c r="B29" i="6"/>
  <c r="H28" i="6"/>
  <c r="G28" i="6"/>
  <c r="I28" i="6" s="1"/>
  <c r="E28" i="6"/>
  <c r="D28" i="6"/>
  <c r="K28" i="6" s="1"/>
  <c r="C28" i="6"/>
  <c r="B28" i="6"/>
  <c r="H27" i="6"/>
  <c r="G27" i="6"/>
  <c r="I27" i="6" s="1"/>
  <c r="E27" i="6"/>
  <c r="D27" i="6"/>
  <c r="C27" i="6"/>
  <c r="B27" i="6"/>
  <c r="H26" i="6"/>
  <c r="G26" i="6"/>
  <c r="E26" i="6"/>
  <c r="D26" i="6"/>
  <c r="C26" i="6"/>
  <c r="B26" i="6"/>
  <c r="H25" i="6"/>
  <c r="G25" i="6"/>
  <c r="E25" i="6"/>
  <c r="D25" i="6"/>
  <c r="C25" i="6"/>
  <c r="B25" i="6"/>
  <c r="H24" i="6"/>
  <c r="G24" i="6"/>
  <c r="E24" i="6"/>
  <c r="D24" i="6"/>
  <c r="C24" i="6"/>
  <c r="B24" i="6"/>
  <c r="H23" i="6"/>
  <c r="G23" i="6"/>
  <c r="I23" i="6" s="1"/>
  <c r="E23" i="6"/>
  <c r="F23" i="6" s="1"/>
  <c r="D23" i="6"/>
  <c r="C23" i="6"/>
  <c r="B23" i="6"/>
  <c r="H22" i="6"/>
  <c r="G22" i="6"/>
  <c r="E22" i="6"/>
  <c r="D22" i="6"/>
  <c r="C22" i="6"/>
  <c r="B22" i="6"/>
  <c r="H21" i="6"/>
  <c r="G21" i="6"/>
  <c r="E21" i="6"/>
  <c r="D21" i="6"/>
  <c r="C21" i="6"/>
  <c r="B21" i="6"/>
  <c r="H20" i="6"/>
  <c r="G20" i="6"/>
  <c r="E20" i="6"/>
  <c r="D20" i="6"/>
  <c r="C20" i="6"/>
  <c r="B20" i="6"/>
  <c r="H19" i="6"/>
  <c r="G19" i="6"/>
  <c r="I19" i="6" s="1"/>
  <c r="E19" i="6"/>
  <c r="F19" i="6" s="1"/>
  <c r="D19" i="6"/>
  <c r="C19" i="6"/>
  <c r="B19" i="6"/>
  <c r="H18" i="6"/>
  <c r="G18" i="6"/>
  <c r="I18" i="6" s="1"/>
  <c r="E18" i="6"/>
  <c r="D18" i="6"/>
  <c r="K18" i="6" s="1"/>
  <c r="C18" i="6"/>
  <c r="B18" i="6"/>
  <c r="H17" i="6"/>
  <c r="G17" i="6"/>
  <c r="I17" i="6" s="1"/>
  <c r="E17" i="6"/>
  <c r="D17" i="6"/>
  <c r="K17" i="6" s="1"/>
  <c r="C17" i="6"/>
  <c r="B17" i="6"/>
  <c r="H16" i="6"/>
  <c r="G16" i="6"/>
  <c r="I16" i="6" s="1"/>
  <c r="E16" i="6"/>
  <c r="D16" i="6"/>
  <c r="K16" i="6" s="1"/>
  <c r="C16" i="6"/>
  <c r="B16" i="6"/>
  <c r="H15" i="6"/>
  <c r="G15" i="6"/>
  <c r="E15" i="6"/>
  <c r="D15" i="6"/>
  <c r="C15" i="6"/>
  <c r="B15" i="6"/>
  <c r="H14" i="6"/>
  <c r="G14" i="6"/>
  <c r="E14" i="6"/>
  <c r="D14" i="6"/>
  <c r="C14" i="6"/>
  <c r="B14" i="6"/>
  <c r="H13" i="6"/>
  <c r="G13" i="6"/>
  <c r="E13" i="6"/>
  <c r="D13" i="6"/>
  <c r="F13" i="6" s="1"/>
  <c r="C13" i="6"/>
  <c r="B13" i="6"/>
  <c r="H12" i="6"/>
  <c r="G12" i="6"/>
  <c r="I12" i="6" s="1"/>
  <c r="E12" i="6"/>
  <c r="D12" i="6"/>
  <c r="C12" i="6"/>
  <c r="B12" i="6"/>
  <c r="H11" i="6"/>
  <c r="G11" i="6"/>
  <c r="E11" i="6"/>
  <c r="F11" i="6" s="1"/>
  <c r="D11" i="6"/>
  <c r="C11" i="6"/>
  <c r="B11" i="6"/>
  <c r="H107" i="8"/>
  <c r="G107" i="8"/>
  <c r="I107" i="8" s="1"/>
  <c r="E107" i="8"/>
  <c r="D107" i="8"/>
  <c r="C107" i="8"/>
  <c r="B107" i="8"/>
  <c r="H106" i="8"/>
  <c r="G106" i="8"/>
  <c r="I106" i="8" s="1"/>
  <c r="E106" i="8"/>
  <c r="D106" i="8"/>
  <c r="K106" i="8" s="1"/>
  <c r="C106" i="8"/>
  <c r="B106" i="8"/>
  <c r="H105" i="8"/>
  <c r="G105" i="8"/>
  <c r="I105" i="8" s="1"/>
  <c r="E105" i="8"/>
  <c r="D105" i="8"/>
  <c r="K105" i="8" s="1"/>
  <c r="C105" i="8"/>
  <c r="B105" i="8"/>
  <c r="H104" i="8"/>
  <c r="G104" i="8"/>
  <c r="I104" i="8" s="1"/>
  <c r="E104" i="8"/>
  <c r="D104" i="8"/>
  <c r="K104" i="8" s="1"/>
  <c r="C104" i="8"/>
  <c r="B104" i="8"/>
  <c r="H103" i="8"/>
  <c r="G103" i="8"/>
  <c r="I103" i="8" s="1"/>
  <c r="E103" i="8"/>
  <c r="D103" i="8"/>
  <c r="K103" i="8" s="1"/>
  <c r="C103" i="8"/>
  <c r="B103" i="8"/>
  <c r="H102" i="8"/>
  <c r="G102" i="8"/>
  <c r="E102" i="8"/>
  <c r="D102" i="8"/>
  <c r="C102" i="8"/>
  <c r="B102" i="8"/>
  <c r="H101" i="8"/>
  <c r="G101" i="8"/>
  <c r="E101" i="8"/>
  <c r="D101" i="8"/>
  <c r="C101" i="8"/>
  <c r="B101" i="8"/>
  <c r="H100" i="8"/>
  <c r="G100" i="8"/>
  <c r="E100" i="8"/>
  <c r="D100" i="8"/>
  <c r="C100" i="8"/>
  <c r="B100" i="8"/>
  <c r="H99" i="8"/>
  <c r="G99" i="8"/>
  <c r="E99" i="8"/>
  <c r="D99" i="8"/>
  <c r="C99" i="8"/>
  <c r="B99" i="8"/>
  <c r="H98" i="8"/>
  <c r="G98" i="8"/>
  <c r="I98" i="8" s="1"/>
  <c r="E98" i="8"/>
  <c r="D98" i="8"/>
  <c r="F98" i="8" s="1"/>
  <c r="K98" i="8" s="1"/>
  <c r="C98" i="8"/>
  <c r="B98" i="8"/>
  <c r="H97" i="8"/>
  <c r="G97" i="8"/>
  <c r="I97" i="8" s="1"/>
  <c r="E97" i="8"/>
  <c r="D97" i="8"/>
  <c r="K97" i="8" s="1"/>
  <c r="C97" i="8"/>
  <c r="B97" i="8"/>
  <c r="H96" i="8"/>
  <c r="G96" i="8"/>
  <c r="E96" i="8"/>
  <c r="D96" i="8"/>
  <c r="C96" i="8"/>
  <c r="B96" i="8"/>
  <c r="H95" i="8"/>
  <c r="G95" i="8"/>
  <c r="I95" i="8" s="1"/>
  <c r="E95" i="8"/>
  <c r="D95" i="8"/>
  <c r="C95" i="8"/>
  <c r="B95" i="8"/>
  <c r="H94" i="8"/>
  <c r="G94" i="8"/>
  <c r="E94" i="8"/>
  <c r="D94" i="8"/>
  <c r="C94" i="8"/>
  <c r="B94" i="8"/>
  <c r="H93" i="8"/>
  <c r="G93" i="8"/>
  <c r="E93" i="8"/>
  <c r="D93" i="8"/>
  <c r="C93" i="8"/>
  <c r="B93" i="8"/>
  <c r="H92" i="8"/>
  <c r="G92" i="8"/>
  <c r="E92" i="8"/>
  <c r="D92" i="8"/>
  <c r="C92" i="8"/>
  <c r="B92" i="8"/>
  <c r="H91" i="8"/>
  <c r="G91" i="8"/>
  <c r="E91" i="8"/>
  <c r="D91" i="8"/>
  <c r="C91" i="8"/>
  <c r="B91" i="8"/>
  <c r="H90" i="8"/>
  <c r="G90" i="8"/>
  <c r="I90" i="8" s="1"/>
  <c r="E90" i="8"/>
  <c r="D90" i="8"/>
  <c r="K90" i="8" s="1"/>
  <c r="C90" i="8"/>
  <c r="B90" i="8"/>
  <c r="H89" i="8"/>
  <c r="G89" i="8"/>
  <c r="I89" i="8" s="1"/>
  <c r="E89" i="8"/>
  <c r="D89" i="8"/>
  <c r="K89" i="8" s="1"/>
  <c r="C89" i="8"/>
  <c r="B89" i="8"/>
  <c r="H88" i="8"/>
  <c r="G88" i="8"/>
  <c r="E88" i="8"/>
  <c r="D88" i="8"/>
  <c r="C88" i="8"/>
  <c r="B88" i="8"/>
  <c r="H87" i="8"/>
  <c r="G87" i="8"/>
  <c r="E87" i="8"/>
  <c r="D87" i="8"/>
  <c r="C87" i="8"/>
  <c r="B87" i="8"/>
  <c r="H86" i="8"/>
  <c r="G86" i="8"/>
  <c r="I86" i="8" s="1"/>
  <c r="E86" i="8"/>
  <c r="D86" i="8"/>
  <c r="K86" i="8" s="1"/>
  <c r="C86" i="8"/>
  <c r="B86" i="8"/>
  <c r="H85" i="8"/>
  <c r="G85" i="8"/>
  <c r="E85" i="8"/>
  <c r="D85" i="8"/>
  <c r="C85" i="8"/>
  <c r="B85" i="8"/>
  <c r="H84" i="8"/>
  <c r="G84" i="8"/>
  <c r="E84" i="8"/>
  <c r="D84" i="8"/>
  <c r="C84" i="8"/>
  <c r="B84" i="8"/>
  <c r="H83" i="8"/>
  <c r="G83" i="8"/>
  <c r="E83" i="8"/>
  <c r="D83" i="8"/>
  <c r="C83" i="8"/>
  <c r="B83" i="8"/>
  <c r="H82" i="8"/>
  <c r="G82" i="8"/>
  <c r="E82" i="8"/>
  <c r="D82" i="8"/>
  <c r="F82" i="8" s="1"/>
  <c r="C82" i="8"/>
  <c r="B82" i="8"/>
  <c r="H81" i="8"/>
  <c r="G81" i="8"/>
  <c r="I81" i="8" s="1"/>
  <c r="E81" i="8"/>
  <c r="D81" i="8"/>
  <c r="K81" i="8" s="1"/>
  <c r="C81" i="8"/>
  <c r="B81" i="8"/>
  <c r="H80" i="8"/>
  <c r="G80" i="8"/>
  <c r="E80" i="8"/>
  <c r="D80" i="8"/>
  <c r="C80" i="8"/>
  <c r="B80" i="8"/>
  <c r="H79" i="8"/>
  <c r="G79" i="8"/>
  <c r="E79" i="8"/>
  <c r="D79" i="8"/>
  <c r="C79" i="8"/>
  <c r="B79" i="8"/>
  <c r="H78" i="8"/>
  <c r="G78" i="8"/>
  <c r="E78" i="8"/>
  <c r="D78" i="8"/>
  <c r="C78" i="8"/>
  <c r="B78" i="8"/>
  <c r="H77" i="8"/>
  <c r="G77" i="8"/>
  <c r="I77" i="8" s="1"/>
  <c r="E77" i="8"/>
  <c r="D77" i="8"/>
  <c r="K77" i="8" s="1"/>
  <c r="C77" i="8"/>
  <c r="B77" i="8"/>
  <c r="H76" i="8"/>
  <c r="G76" i="8"/>
  <c r="I76" i="8" s="1"/>
  <c r="E76" i="8"/>
  <c r="D76" i="8"/>
  <c r="K76" i="8" s="1"/>
  <c r="C76" i="8"/>
  <c r="B76" i="8"/>
  <c r="H75" i="8"/>
  <c r="G75" i="8"/>
  <c r="E75" i="8"/>
  <c r="D75" i="8"/>
  <c r="C75" i="8"/>
  <c r="B75" i="8"/>
  <c r="H74" i="8"/>
  <c r="G74" i="8"/>
  <c r="E74" i="8"/>
  <c r="D74" i="8"/>
  <c r="C74" i="8"/>
  <c r="B74" i="8"/>
  <c r="H73" i="8"/>
  <c r="G73" i="8"/>
  <c r="E73" i="8"/>
  <c r="D73" i="8"/>
  <c r="C73" i="8"/>
  <c r="B73" i="8"/>
  <c r="H72" i="8"/>
  <c r="G72" i="8"/>
  <c r="E72" i="8"/>
  <c r="D72" i="8"/>
  <c r="C72" i="8"/>
  <c r="B72" i="8"/>
  <c r="H71" i="8"/>
  <c r="G71" i="8"/>
  <c r="I71" i="8" s="1"/>
  <c r="E71" i="8"/>
  <c r="D71" i="8"/>
  <c r="C71" i="8"/>
  <c r="B71" i="8"/>
  <c r="H70" i="8"/>
  <c r="G70" i="8"/>
  <c r="I70" i="8" s="1"/>
  <c r="E70" i="8"/>
  <c r="D70" i="8"/>
  <c r="K70" i="8" s="1"/>
  <c r="C70" i="8"/>
  <c r="B70" i="8"/>
  <c r="H69" i="8"/>
  <c r="G69" i="8"/>
  <c r="E69" i="8"/>
  <c r="D69" i="8"/>
  <c r="C69" i="8"/>
  <c r="B69" i="8"/>
  <c r="H68" i="8"/>
  <c r="G68" i="8"/>
  <c r="E68" i="8"/>
  <c r="D68" i="8"/>
  <c r="C68" i="8"/>
  <c r="B68" i="8"/>
  <c r="H67" i="8"/>
  <c r="G67" i="8"/>
  <c r="I67" i="8" s="1"/>
  <c r="E67" i="8"/>
  <c r="D67" i="8"/>
  <c r="C67" i="8"/>
  <c r="B67" i="8"/>
  <c r="H66" i="8"/>
  <c r="G66" i="8"/>
  <c r="E66" i="8"/>
  <c r="D66" i="8"/>
  <c r="C66" i="8"/>
  <c r="B66" i="8"/>
  <c r="H65" i="8"/>
  <c r="G65" i="8"/>
  <c r="I65" i="8" s="1"/>
  <c r="E65" i="8"/>
  <c r="D65" i="8"/>
  <c r="K65" i="8" s="1"/>
  <c r="C65" i="8"/>
  <c r="B65" i="8"/>
  <c r="H64" i="8"/>
  <c r="G64" i="8"/>
  <c r="E64" i="8"/>
  <c r="D64" i="8"/>
  <c r="C64" i="8"/>
  <c r="B64" i="8"/>
  <c r="H63" i="8"/>
  <c r="G63" i="8"/>
  <c r="E63" i="8"/>
  <c r="D63" i="8"/>
  <c r="C63" i="8"/>
  <c r="B63" i="8"/>
  <c r="H62" i="8"/>
  <c r="G62" i="8"/>
  <c r="E62" i="8"/>
  <c r="D62" i="8"/>
  <c r="F62" i="8" s="1"/>
  <c r="C62" i="8"/>
  <c r="B62" i="8"/>
  <c r="H61" i="8"/>
  <c r="G61" i="8"/>
  <c r="E61" i="8"/>
  <c r="D61" i="8"/>
  <c r="F61" i="8" s="1"/>
  <c r="C61" i="8"/>
  <c r="B61" i="8"/>
  <c r="H60" i="8"/>
  <c r="G60" i="8"/>
  <c r="I60" i="8" s="1"/>
  <c r="E60" i="8"/>
  <c r="D60" i="8"/>
  <c r="K60" i="8" s="1"/>
  <c r="C60" i="8"/>
  <c r="B60" i="8"/>
  <c r="H59" i="8"/>
  <c r="G59" i="8"/>
  <c r="E59" i="8"/>
  <c r="D59" i="8"/>
  <c r="C59" i="8"/>
  <c r="B59" i="8"/>
  <c r="H58" i="8"/>
  <c r="G58" i="8"/>
  <c r="I58" i="8" s="1"/>
  <c r="E58" i="8"/>
  <c r="D58" i="8"/>
  <c r="F58" i="8" s="1"/>
  <c r="C58" i="8"/>
  <c r="B58" i="8"/>
  <c r="H57" i="8"/>
  <c r="G57" i="8"/>
  <c r="E57" i="8"/>
  <c r="D57" i="8"/>
  <c r="C57" i="8"/>
  <c r="B57" i="8"/>
  <c r="H56" i="8"/>
  <c r="G56" i="8"/>
  <c r="I56" i="8" s="1"/>
  <c r="E56" i="8"/>
  <c r="D56" i="8"/>
  <c r="K56" i="8" s="1"/>
  <c r="C56" i="8"/>
  <c r="B56" i="8"/>
  <c r="H55" i="8"/>
  <c r="G55" i="8"/>
  <c r="E55" i="8"/>
  <c r="D55" i="8"/>
  <c r="C55" i="8"/>
  <c r="B55" i="8"/>
  <c r="H54" i="8"/>
  <c r="G54" i="8"/>
  <c r="E54" i="8"/>
  <c r="D54" i="8"/>
  <c r="C54" i="8"/>
  <c r="B54" i="8"/>
  <c r="H53" i="8"/>
  <c r="G53" i="8"/>
  <c r="E53" i="8"/>
  <c r="D53" i="8"/>
  <c r="C53" i="8"/>
  <c r="B53" i="8"/>
  <c r="H52" i="8"/>
  <c r="G52" i="8"/>
  <c r="E52" i="8"/>
  <c r="F52" i="8" s="1"/>
  <c r="D52" i="8"/>
  <c r="C52" i="8"/>
  <c r="B52" i="8"/>
  <c r="H51" i="8"/>
  <c r="G51" i="8"/>
  <c r="I51" i="8" s="1"/>
  <c r="E51" i="8"/>
  <c r="D51" i="8"/>
  <c r="K51" i="8" s="1"/>
  <c r="C51" i="8"/>
  <c r="B51" i="8"/>
  <c r="H50" i="8"/>
  <c r="G50" i="8"/>
  <c r="E50" i="8"/>
  <c r="D50" i="8"/>
  <c r="F50" i="8" s="1"/>
  <c r="C50" i="8"/>
  <c r="B50" i="8"/>
  <c r="H49" i="8"/>
  <c r="G49" i="8"/>
  <c r="E49" i="8"/>
  <c r="D49" i="8"/>
  <c r="C49" i="8"/>
  <c r="B49" i="8"/>
  <c r="H48" i="8"/>
  <c r="G48" i="8"/>
  <c r="I48" i="8" s="1"/>
  <c r="E48" i="8"/>
  <c r="D48" i="8"/>
  <c r="K48" i="8" s="1"/>
  <c r="C48" i="8"/>
  <c r="B48" i="8"/>
  <c r="H47" i="8"/>
  <c r="G47" i="8"/>
  <c r="I47" i="8" s="1"/>
  <c r="E47" i="8"/>
  <c r="D47" i="8"/>
  <c r="K47" i="8" s="1"/>
  <c r="C47" i="8"/>
  <c r="B47" i="8"/>
  <c r="H46" i="8"/>
  <c r="G46" i="8"/>
  <c r="E46" i="8"/>
  <c r="D46" i="8"/>
  <c r="F46" i="8" s="1"/>
  <c r="C46" i="8"/>
  <c r="B46" i="8"/>
  <c r="H45" i="8"/>
  <c r="G45" i="8"/>
  <c r="I45" i="8" s="1"/>
  <c r="E45" i="8"/>
  <c r="D45" i="8"/>
  <c r="K45" i="8" s="1"/>
  <c r="C45" i="8"/>
  <c r="B45" i="8"/>
  <c r="H44" i="8"/>
  <c r="G44" i="8"/>
  <c r="E44" i="8"/>
  <c r="D44" i="8"/>
  <c r="F44" i="8" s="1"/>
  <c r="C44" i="8"/>
  <c r="B44" i="8"/>
  <c r="H43" i="8"/>
  <c r="G43" i="8"/>
  <c r="I43" i="8" s="1"/>
  <c r="E43" i="8"/>
  <c r="D43" i="8"/>
  <c r="F43" i="8" s="1"/>
  <c r="C43" i="8"/>
  <c r="B43" i="8"/>
  <c r="H42" i="8"/>
  <c r="G42" i="8"/>
  <c r="E42" i="8"/>
  <c r="D42" i="8"/>
  <c r="F42" i="8" s="1"/>
  <c r="C42" i="8"/>
  <c r="B42" i="8"/>
  <c r="H41" i="8"/>
  <c r="G41" i="8"/>
  <c r="E41" i="8"/>
  <c r="D41" i="8"/>
  <c r="F41" i="8" s="1"/>
  <c r="C41" i="8"/>
  <c r="B41" i="8"/>
  <c r="H40" i="8"/>
  <c r="G40" i="8"/>
  <c r="E40" i="8"/>
  <c r="D40" i="8"/>
  <c r="C40" i="8"/>
  <c r="B40" i="8"/>
  <c r="H39" i="8"/>
  <c r="G39" i="8"/>
  <c r="E39" i="8"/>
  <c r="D39" i="8"/>
  <c r="C39" i="8"/>
  <c r="B39" i="8"/>
  <c r="H38" i="8"/>
  <c r="G38" i="8"/>
  <c r="I38" i="8" s="1"/>
  <c r="E38" i="8"/>
  <c r="D38" i="8"/>
  <c r="K38" i="8" s="1"/>
  <c r="C38" i="8"/>
  <c r="B38" i="8"/>
  <c r="H37" i="8"/>
  <c r="G37" i="8"/>
  <c r="E37" i="8"/>
  <c r="D37" i="8"/>
  <c r="C37" i="8"/>
  <c r="B37" i="8"/>
  <c r="H36" i="8"/>
  <c r="G36" i="8"/>
  <c r="I36" i="8" s="1"/>
  <c r="E36" i="8"/>
  <c r="D36" i="8"/>
  <c r="K36" i="8" s="1"/>
  <c r="C36" i="8"/>
  <c r="B36" i="8"/>
  <c r="H35" i="8"/>
  <c r="G35" i="8"/>
  <c r="I35" i="8" s="1"/>
  <c r="E35" i="8"/>
  <c r="D35" i="8"/>
  <c r="K35" i="8" s="1"/>
  <c r="C35" i="8"/>
  <c r="B35" i="8"/>
  <c r="H34" i="8"/>
  <c r="G34" i="8"/>
  <c r="E34" i="8"/>
  <c r="D34" i="8"/>
  <c r="C34" i="8"/>
  <c r="B34" i="8"/>
  <c r="H33" i="8"/>
  <c r="G33" i="8"/>
  <c r="E33" i="8"/>
  <c r="D33" i="8"/>
  <c r="C33" i="8"/>
  <c r="B33" i="8"/>
  <c r="H32" i="8"/>
  <c r="G32" i="8"/>
  <c r="E32" i="8"/>
  <c r="F32" i="8" s="1"/>
  <c r="D32" i="8"/>
  <c r="C32" i="8"/>
  <c r="B32" i="8"/>
  <c r="H31" i="8"/>
  <c r="G31" i="8"/>
  <c r="I31" i="8" s="1"/>
  <c r="E31" i="8"/>
  <c r="D31" i="8"/>
  <c r="K31" i="8" s="1"/>
  <c r="C31" i="8"/>
  <c r="B31" i="8"/>
  <c r="H30" i="8"/>
  <c r="G30" i="8"/>
  <c r="I30" i="8" s="1"/>
  <c r="E30" i="8"/>
  <c r="D30" i="8"/>
  <c r="K30" i="8" s="1"/>
  <c r="C30" i="8"/>
  <c r="B30" i="8"/>
  <c r="H29" i="8"/>
  <c r="G29" i="8"/>
  <c r="E29" i="8"/>
  <c r="D29" i="8"/>
  <c r="C29" i="8"/>
  <c r="B29" i="8"/>
  <c r="H28" i="8"/>
  <c r="G28" i="8"/>
  <c r="I28" i="8" s="1"/>
  <c r="E28" i="8"/>
  <c r="D28" i="8"/>
  <c r="K28" i="8" s="1"/>
  <c r="C28" i="8"/>
  <c r="B28" i="8"/>
  <c r="H27" i="8"/>
  <c r="G27" i="8"/>
  <c r="I27" i="8" s="1"/>
  <c r="E27" i="8"/>
  <c r="D27" i="8"/>
  <c r="C27" i="8"/>
  <c r="B27" i="8"/>
  <c r="H26" i="8"/>
  <c r="G26" i="8"/>
  <c r="I26" i="8" s="1"/>
  <c r="E26" i="8"/>
  <c r="D26" i="8"/>
  <c r="F26" i="8" s="1"/>
  <c r="C26" i="8"/>
  <c r="B26" i="8"/>
  <c r="H25" i="8"/>
  <c r="G25" i="8"/>
  <c r="E25" i="8"/>
  <c r="D25" i="8"/>
  <c r="C25" i="8"/>
  <c r="B25" i="8"/>
  <c r="H24" i="8"/>
  <c r="G24" i="8"/>
  <c r="E24" i="8"/>
  <c r="F24" i="8" s="1"/>
  <c r="D24" i="8"/>
  <c r="C24" i="8"/>
  <c r="B24" i="8"/>
  <c r="H23" i="8"/>
  <c r="G23" i="8"/>
  <c r="E23" i="8"/>
  <c r="D23" i="8"/>
  <c r="C23" i="8"/>
  <c r="B23" i="8"/>
  <c r="H22" i="8"/>
  <c r="G22" i="8"/>
  <c r="E22" i="8"/>
  <c r="D22" i="8"/>
  <c r="K22" i="8" s="1"/>
  <c r="C22" i="8"/>
  <c r="B22" i="8"/>
  <c r="H21" i="8"/>
  <c r="G21" i="8"/>
  <c r="E21" i="8"/>
  <c r="D21" i="8"/>
  <c r="C21" i="8"/>
  <c r="B21" i="8"/>
  <c r="H20" i="8"/>
  <c r="G20" i="8"/>
  <c r="E20" i="8"/>
  <c r="F20" i="8" s="1"/>
  <c r="D20" i="8"/>
  <c r="C20" i="8"/>
  <c r="B20" i="8"/>
  <c r="H19" i="8"/>
  <c r="G19" i="8"/>
  <c r="E19" i="8"/>
  <c r="D19" i="8"/>
  <c r="C19" i="8"/>
  <c r="B19" i="8"/>
  <c r="H18" i="8"/>
  <c r="G18" i="8"/>
  <c r="I18" i="8" s="1"/>
  <c r="E18" i="8"/>
  <c r="D18" i="8"/>
  <c r="K18" i="8" s="1"/>
  <c r="C18" i="8"/>
  <c r="B18" i="8"/>
  <c r="H17" i="8"/>
  <c r="G17" i="8"/>
  <c r="I17" i="8" s="1"/>
  <c r="E17" i="8"/>
  <c r="D17" i="8"/>
  <c r="K17" i="8" s="1"/>
  <c r="C17" i="8"/>
  <c r="B17" i="8"/>
  <c r="H16" i="8"/>
  <c r="G16" i="8"/>
  <c r="I16" i="8" s="1"/>
  <c r="E16" i="8"/>
  <c r="D16" i="8"/>
  <c r="F16" i="8" s="1"/>
  <c r="C16" i="8"/>
  <c r="B16" i="8"/>
  <c r="H15" i="8"/>
  <c r="G15" i="8"/>
  <c r="E15" i="8"/>
  <c r="D15" i="8"/>
  <c r="C15" i="8"/>
  <c r="B15" i="8"/>
  <c r="H14" i="8"/>
  <c r="G14" i="8"/>
  <c r="E14" i="8"/>
  <c r="D14" i="8"/>
  <c r="C14" i="8"/>
  <c r="B14" i="8"/>
  <c r="H13" i="8"/>
  <c r="G13" i="8"/>
  <c r="E13" i="8"/>
  <c r="D13" i="8"/>
  <c r="C13" i="8"/>
  <c r="B13" i="8"/>
  <c r="H12" i="8"/>
  <c r="G12" i="8"/>
  <c r="I12" i="8" s="1"/>
  <c r="E12" i="8"/>
  <c r="D12" i="8"/>
  <c r="C12" i="8"/>
  <c r="B12" i="8"/>
  <c r="H11" i="8"/>
  <c r="G11" i="8"/>
  <c r="E11" i="8"/>
  <c r="D11" i="8"/>
  <c r="C11" i="8"/>
  <c r="B11" i="8"/>
  <c r="H107" i="10"/>
  <c r="G107" i="10"/>
  <c r="I107" i="10" s="1"/>
  <c r="E107" i="10"/>
  <c r="D107" i="10"/>
  <c r="K107" i="10" s="1"/>
  <c r="C107" i="10"/>
  <c r="B107" i="10"/>
  <c r="H106" i="10"/>
  <c r="G106" i="10"/>
  <c r="I106" i="10" s="1"/>
  <c r="E106" i="10"/>
  <c r="D106" i="10"/>
  <c r="K106" i="10" s="1"/>
  <c r="C106" i="10"/>
  <c r="B106" i="10"/>
  <c r="H105" i="10"/>
  <c r="G105" i="10"/>
  <c r="I105" i="10" s="1"/>
  <c r="E105" i="10"/>
  <c r="D105" i="10"/>
  <c r="K105" i="10" s="1"/>
  <c r="C105" i="10"/>
  <c r="B105" i="10"/>
  <c r="H104" i="10"/>
  <c r="G104" i="10"/>
  <c r="I104" i="10" s="1"/>
  <c r="E104" i="10"/>
  <c r="D104" i="10"/>
  <c r="K104" i="10" s="1"/>
  <c r="C104" i="10"/>
  <c r="B104" i="10"/>
  <c r="H103" i="10"/>
  <c r="G103" i="10"/>
  <c r="I103" i="10" s="1"/>
  <c r="E103" i="10"/>
  <c r="D103" i="10"/>
  <c r="F103" i="10" s="1"/>
  <c r="C103" i="10"/>
  <c r="B103" i="10"/>
  <c r="H102" i="10"/>
  <c r="G102" i="10"/>
  <c r="E102" i="10"/>
  <c r="D102" i="10"/>
  <c r="C102" i="10"/>
  <c r="B102" i="10"/>
  <c r="H101" i="10"/>
  <c r="G101" i="10"/>
  <c r="E101" i="10"/>
  <c r="F101" i="10" s="1"/>
  <c r="D101" i="10"/>
  <c r="C101" i="10"/>
  <c r="B101" i="10"/>
  <c r="H100" i="10"/>
  <c r="G100" i="10"/>
  <c r="E100" i="10"/>
  <c r="D100" i="10"/>
  <c r="F100" i="10" s="1"/>
  <c r="C100" i="10"/>
  <c r="B100" i="10"/>
  <c r="H99" i="10"/>
  <c r="G99" i="10"/>
  <c r="E99" i="10"/>
  <c r="D99" i="10"/>
  <c r="C99" i="10"/>
  <c r="B99" i="10"/>
  <c r="H98" i="10"/>
  <c r="G98" i="10"/>
  <c r="I98" i="10" s="1"/>
  <c r="E98" i="10"/>
  <c r="D98" i="10"/>
  <c r="F98" i="10" s="1"/>
  <c r="C98" i="10"/>
  <c r="B98" i="10"/>
  <c r="H97" i="10"/>
  <c r="G97" i="10"/>
  <c r="I97" i="10" s="1"/>
  <c r="E97" i="10"/>
  <c r="D97" i="10"/>
  <c r="K97" i="10" s="1"/>
  <c r="C97" i="10"/>
  <c r="B97" i="10"/>
  <c r="H96" i="10"/>
  <c r="G96" i="10"/>
  <c r="E96" i="10"/>
  <c r="D96" i="10"/>
  <c r="F96" i="10" s="1"/>
  <c r="C96" i="10"/>
  <c r="B96" i="10"/>
  <c r="H95" i="10"/>
  <c r="G95" i="10"/>
  <c r="I95" i="10" s="1"/>
  <c r="E95" i="10"/>
  <c r="D95" i="10"/>
  <c r="F95" i="10" s="1"/>
  <c r="C95" i="10"/>
  <c r="B95" i="10"/>
  <c r="H94" i="10"/>
  <c r="G94" i="10"/>
  <c r="E94" i="10"/>
  <c r="D94" i="10"/>
  <c r="C94" i="10"/>
  <c r="B94" i="10"/>
  <c r="H93" i="10"/>
  <c r="G93" i="10"/>
  <c r="E93" i="10"/>
  <c r="F93" i="10" s="1"/>
  <c r="D93" i="10"/>
  <c r="C93" i="10"/>
  <c r="B93" i="10"/>
  <c r="H92" i="10"/>
  <c r="G92" i="10"/>
  <c r="E92" i="10"/>
  <c r="D92" i="10"/>
  <c r="C92" i="10"/>
  <c r="B92" i="10"/>
  <c r="H91" i="10"/>
  <c r="G91" i="10"/>
  <c r="E91" i="10"/>
  <c r="D91" i="10"/>
  <c r="C91" i="10"/>
  <c r="B91" i="10"/>
  <c r="H90" i="10"/>
  <c r="G90" i="10"/>
  <c r="I90" i="10" s="1"/>
  <c r="E90" i="10"/>
  <c r="D90" i="10"/>
  <c r="K90" i="10" s="1"/>
  <c r="C90" i="10"/>
  <c r="B90" i="10"/>
  <c r="H89" i="10"/>
  <c r="G89" i="10"/>
  <c r="I89" i="10" s="1"/>
  <c r="E89" i="10"/>
  <c r="D89" i="10"/>
  <c r="K89" i="10" s="1"/>
  <c r="C89" i="10"/>
  <c r="B89" i="10"/>
  <c r="H88" i="10"/>
  <c r="G88" i="10"/>
  <c r="E88" i="10"/>
  <c r="D88" i="10"/>
  <c r="F88" i="10" s="1"/>
  <c r="C88" i="10"/>
  <c r="B88" i="10"/>
  <c r="H87" i="10"/>
  <c r="G87" i="10"/>
  <c r="E87" i="10"/>
  <c r="D87" i="10"/>
  <c r="C87" i="10"/>
  <c r="B87" i="10"/>
  <c r="H86" i="10"/>
  <c r="G86" i="10"/>
  <c r="I86" i="10" s="1"/>
  <c r="E86" i="10"/>
  <c r="D86" i="10"/>
  <c r="F86" i="10" s="1"/>
  <c r="C86" i="10"/>
  <c r="B86" i="10"/>
  <c r="H85" i="10"/>
  <c r="G85" i="10"/>
  <c r="E85" i="10"/>
  <c r="F85" i="10" s="1"/>
  <c r="D85" i="10"/>
  <c r="C85" i="10"/>
  <c r="B85" i="10"/>
  <c r="H84" i="10"/>
  <c r="G84" i="10"/>
  <c r="E84" i="10"/>
  <c r="D84" i="10"/>
  <c r="C84" i="10"/>
  <c r="B84" i="10"/>
  <c r="H83" i="10"/>
  <c r="G83" i="10"/>
  <c r="E83" i="10"/>
  <c r="D83" i="10"/>
  <c r="C83" i="10"/>
  <c r="B83" i="10"/>
  <c r="H82" i="10"/>
  <c r="G82" i="10"/>
  <c r="E82" i="10"/>
  <c r="D82" i="10"/>
  <c r="C82" i="10"/>
  <c r="B82" i="10"/>
  <c r="H81" i="10"/>
  <c r="G81" i="10"/>
  <c r="I81" i="10" s="1"/>
  <c r="E81" i="10"/>
  <c r="D81" i="10"/>
  <c r="K81" i="10" s="1"/>
  <c r="C81" i="10"/>
  <c r="B81" i="10"/>
  <c r="H80" i="10"/>
  <c r="G80" i="10"/>
  <c r="E80" i="10"/>
  <c r="D80" i="10"/>
  <c r="F80" i="10" s="1"/>
  <c r="C80" i="10"/>
  <c r="B80" i="10"/>
  <c r="H79" i="10"/>
  <c r="G79" i="10"/>
  <c r="E79" i="10"/>
  <c r="D79" i="10"/>
  <c r="C79" i="10"/>
  <c r="B79" i="10"/>
  <c r="H78" i="10"/>
  <c r="G78" i="10"/>
  <c r="E78" i="10"/>
  <c r="D78" i="10"/>
  <c r="C78" i="10"/>
  <c r="B78" i="10"/>
  <c r="H77" i="10"/>
  <c r="G77" i="10"/>
  <c r="I77" i="10" s="1"/>
  <c r="E77" i="10"/>
  <c r="D77" i="10"/>
  <c r="K77" i="10" s="1"/>
  <c r="C77" i="10"/>
  <c r="B77" i="10"/>
  <c r="H76" i="10"/>
  <c r="G76" i="10"/>
  <c r="I76" i="10" s="1"/>
  <c r="E76" i="10"/>
  <c r="D76" i="10"/>
  <c r="K76" i="10" s="1"/>
  <c r="C76" i="10"/>
  <c r="B76" i="10"/>
  <c r="H75" i="10"/>
  <c r="G75" i="10"/>
  <c r="E75" i="10"/>
  <c r="D75" i="10"/>
  <c r="C75" i="10"/>
  <c r="B75" i="10"/>
  <c r="H74" i="10"/>
  <c r="G74" i="10"/>
  <c r="E74" i="10"/>
  <c r="D74" i="10"/>
  <c r="C74" i="10"/>
  <c r="B74" i="10"/>
  <c r="H73" i="10"/>
  <c r="G73" i="10"/>
  <c r="I73" i="10" s="1"/>
  <c r="E73" i="10"/>
  <c r="D73" i="10"/>
  <c r="C73" i="10"/>
  <c r="B73" i="10"/>
  <c r="H72" i="10"/>
  <c r="G72" i="10"/>
  <c r="E72" i="10"/>
  <c r="D72" i="10"/>
  <c r="F72" i="10" s="1"/>
  <c r="C72" i="10"/>
  <c r="B72" i="10"/>
  <c r="H71" i="10"/>
  <c r="G71" i="10"/>
  <c r="I71" i="10" s="1"/>
  <c r="E71" i="10"/>
  <c r="D71" i="10"/>
  <c r="K71" i="10" s="1"/>
  <c r="C71" i="10"/>
  <c r="B71" i="10"/>
  <c r="H70" i="10"/>
  <c r="G70" i="10"/>
  <c r="I70" i="10" s="1"/>
  <c r="E70" i="10"/>
  <c r="D70" i="10"/>
  <c r="K70" i="10" s="1"/>
  <c r="C70" i="10"/>
  <c r="B70" i="10"/>
  <c r="H69" i="10"/>
  <c r="G69" i="10"/>
  <c r="I69" i="10" s="1"/>
  <c r="E69" i="10"/>
  <c r="D69" i="10"/>
  <c r="C69" i="10"/>
  <c r="B69" i="10"/>
  <c r="H68" i="10"/>
  <c r="G68" i="10"/>
  <c r="E68" i="10"/>
  <c r="D68" i="10"/>
  <c r="C68" i="10"/>
  <c r="B68" i="10"/>
  <c r="H67" i="10"/>
  <c r="G67" i="10"/>
  <c r="I67" i="10" s="1"/>
  <c r="E67" i="10"/>
  <c r="D67" i="10"/>
  <c r="K67" i="10" s="1"/>
  <c r="C67" i="10"/>
  <c r="B67" i="10"/>
  <c r="H66" i="10"/>
  <c r="G66" i="10"/>
  <c r="E66" i="10"/>
  <c r="D66" i="10"/>
  <c r="C66" i="10"/>
  <c r="B66" i="10"/>
  <c r="H65" i="10"/>
  <c r="G65" i="10"/>
  <c r="I65" i="10" s="1"/>
  <c r="E65" i="10"/>
  <c r="D65" i="10"/>
  <c r="K65" i="10" s="1"/>
  <c r="C65" i="10"/>
  <c r="B65" i="10"/>
  <c r="H64" i="10"/>
  <c r="G64" i="10"/>
  <c r="E64" i="10"/>
  <c r="D64" i="10"/>
  <c r="F64" i="10" s="1"/>
  <c r="C64" i="10"/>
  <c r="B64" i="10"/>
  <c r="H63" i="10"/>
  <c r="G63" i="10"/>
  <c r="E63" i="10"/>
  <c r="D63" i="10"/>
  <c r="C63" i="10"/>
  <c r="B63" i="10"/>
  <c r="H62" i="10"/>
  <c r="G62" i="10"/>
  <c r="E62" i="10"/>
  <c r="D62" i="10"/>
  <c r="C62" i="10"/>
  <c r="B62" i="10"/>
  <c r="H61" i="10"/>
  <c r="G61" i="10"/>
  <c r="I61" i="10" s="1"/>
  <c r="E61" i="10"/>
  <c r="D61" i="10"/>
  <c r="C61" i="10"/>
  <c r="B61" i="10"/>
  <c r="H60" i="10"/>
  <c r="G60" i="10"/>
  <c r="I60" i="10" s="1"/>
  <c r="E60" i="10"/>
  <c r="D60" i="10"/>
  <c r="K60" i="10" s="1"/>
  <c r="C60" i="10"/>
  <c r="B60" i="10"/>
  <c r="H59" i="10"/>
  <c r="G59" i="10"/>
  <c r="E59" i="10"/>
  <c r="D59" i="10"/>
  <c r="C59" i="10"/>
  <c r="B59" i="10"/>
  <c r="H58" i="10"/>
  <c r="G58" i="10"/>
  <c r="E58" i="10"/>
  <c r="D58" i="10"/>
  <c r="C58" i="10"/>
  <c r="B58" i="10"/>
  <c r="H57" i="10"/>
  <c r="G57" i="10"/>
  <c r="E57" i="10"/>
  <c r="D57" i="10"/>
  <c r="C57" i="10"/>
  <c r="B57" i="10"/>
  <c r="H56" i="10"/>
  <c r="G56" i="10"/>
  <c r="I56" i="10" s="1"/>
  <c r="E56" i="10"/>
  <c r="D56" i="10"/>
  <c r="K56" i="10" s="1"/>
  <c r="C56" i="10"/>
  <c r="B56" i="10"/>
  <c r="H55" i="10"/>
  <c r="G55" i="10"/>
  <c r="E55" i="10"/>
  <c r="D55" i="10"/>
  <c r="C55" i="10"/>
  <c r="B55" i="10"/>
  <c r="H54" i="10"/>
  <c r="G54" i="10"/>
  <c r="E54" i="10"/>
  <c r="D54" i="10"/>
  <c r="C54" i="10"/>
  <c r="B54" i="10"/>
  <c r="H53" i="10"/>
  <c r="G53" i="10"/>
  <c r="I53" i="10" s="1"/>
  <c r="E53" i="10"/>
  <c r="D53" i="10"/>
  <c r="C53" i="10"/>
  <c r="B53" i="10"/>
  <c r="H52" i="10"/>
  <c r="G52" i="10"/>
  <c r="E52" i="10"/>
  <c r="D52" i="10"/>
  <c r="C52" i="10"/>
  <c r="B52" i="10"/>
  <c r="H51" i="10"/>
  <c r="G51" i="10"/>
  <c r="I51" i="10" s="1"/>
  <c r="E51" i="10"/>
  <c r="D51" i="10"/>
  <c r="K51" i="10" s="1"/>
  <c r="C51" i="10"/>
  <c r="B51" i="10"/>
  <c r="H50" i="10"/>
  <c r="G50" i="10"/>
  <c r="E50" i="10"/>
  <c r="D50" i="10"/>
  <c r="C50" i="10"/>
  <c r="B50" i="10"/>
  <c r="H49" i="10"/>
  <c r="G49" i="10"/>
  <c r="E49" i="10"/>
  <c r="D49" i="10"/>
  <c r="C49" i="10"/>
  <c r="B49" i="10"/>
  <c r="H48" i="10"/>
  <c r="G48" i="10"/>
  <c r="I48" i="10" s="1"/>
  <c r="E48" i="10"/>
  <c r="D48" i="10"/>
  <c r="K48" i="10" s="1"/>
  <c r="C48" i="10"/>
  <c r="B48" i="10"/>
  <c r="H47" i="10"/>
  <c r="G47" i="10"/>
  <c r="I47" i="10" s="1"/>
  <c r="E47" i="10"/>
  <c r="D47" i="10"/>
  <c r="K47" i="10" s="1"/>
  <c r="C47" i="10"/>
  <c r="B47" i="10"/>
  <c r="H46" i="10"/>
  <c r="G46" i="10"/>
  <c r="E46" i="10"/>
  <c r="D46" i="10"/>
  <c r="C46" i="10"/>
  <c r="B46" i="10"/>
  <c r="H45" i="10"/>
  <c r="G45" i="10"/>
  <c r="I45" i="10" s="1"/>
  <c r="E45" i="10"/>
  <c r="D45" i="10"/>
  <c r="C45" i="10"/>
  <c r="B45" i="10"/>
  <c r="H44" i="10"/>
  <c r="G44" i="10"/>
  <c r="I44" i="10" s="1"/>
  <c r="E44" i="10"/>
  <c r="D44" i="10"/>
  <c r="C44" i="10"/>
  <c r="B44" i="10"/>
  <c r="H43" i="10"/>
  <c r="G43" i="10"/>
  <c r="I43" i="10" s="1"/>
  <c r="E43" i="10"/>
  <c r="D43" i="10"/>
  <c r="K43" i="10" s="1"/>
  <c r="C43" i="10"/>
  <c r="B43" i="10"/>
  <c r="H42" i="10"/>
  <c r="G42" i="10"/>
  <c r="E42" i="10"/>
  <c r="D42" i="10"/>
  <c r="C42" i="10"/>
  <c r="B42" i="10"/>
  <c r="H41" i="10"/>
  <c r="G41" i="10"/>
  <c r="I41" i="10" s="1"/>
  <c r="E41" i="10"/>
  <c r="D41" i="10"/>
  <c r="C41" i="10"/>
  <c r="B41" i="10"/>
  <c r="H40" i="10"/>
  <c r="G40" i="10"/>
  <c r="E40" i="10"/>
  <c r="D40" i="10"/>
  <c r="F40" i="10" s="1"/>
  <c r="C40" i="10"/>
  <c r="B40" i="10"/>
  <c r="H39" i="10"/>
  <c r="G39" i="10"/>
  <c r="E39" i="10"/>
  <c r="D39" i="10"/>
  <c r="F39" i="10" s="1"/>
  <c r="C39" i="10"/>
  <c r="B39" i="10"/>
  <c r="H38" i="10"/>
  <c r="G38" i="10"/>
  <c r="I38" i="10" s="1"/>
  <c r="E38" i="10"/>
  <c r="D38" i="10"/>
  <c r="C38" i="10"/>
  <c r="B38" i="10"/>
  <c r="H37" i="10"/>
  <c r="G37" i="10"/>
  <c r="I37" i="10" s="1"/>
  <c r="E37" i="10"/>
  <c r="D37" i="10"/>
  <c r="C37" i="10"/>
  <c r="B37" i="10"/>
  <c r="H36" i="10"/>
  <c r="G36" i="10"/>
  <c r="I36" i="10" s="1"/>
  <c r="E36" i="10"/>
  <c r="D36" i="10"/>
  <c r="K36" i="10" s="1"/>
  <c r="C36" i="10"/>
  <c r="B36" i="10"/>
  <c r="H35" i="10"/>
  <c r="G35" i="10"/>
  <c r="I35" i="10" s="1"/>
  <c r="E35" i="10"/>
  <c r="D35" i="10"/>
  <c r="K35" i="10" s="1"/>
  <c r="C35" i="10"/>
  <c r="B35" i="10"/>
  <c r="H34" i="10"/>
  <c r="G34" i="10"/>
  <c r="E34" i="10"/>
  <c r="D34" i="10"/>
  <c r="C34" i="10"/>
  <c r="B34" i="10"/>
  <c r="H33" i="10"/>
  <c r="G33" i="10"/>
  <c r="I33" i="10" s="1"/>
  <c r="E33" i="10"/>
  <c r="D33" i="10"/>
  <c r="C33" i="10"/>
  <c r="B33" i="10"/>
  <c r="H32" i="10"/>
  <c r="G32" i="10"/>
  <c r="I32" i="10" s="1"/>
  <c r="E32" i="10"/>
  <c r="D32" i="10"/>
  <c r="C32" i="10"/>
  <c r="B32" i="10"/>
  <c r="H31" i="10"/>
  <c r="G31" i="10"/>
  <c r="I31" i="10" s="1"/>
  <c r="E31" i="10"/>
  <c r="D31" i="10"/>
  <c r="K31" i="10" s="1"/>
  <c r="C31" i="10"/>
  <c r="B31" i="10"/>
  <c r="H30" i="10"/>
  <c r="G30" i="10"/>
  <c r="I30" i="10" s="1"/>
  <c r="E30" i="10"/>
  <c r="D30" i="10"/>
  <c r="K30" i="10" s="1"/>
  <c r="C30" i="10"/>
  <c r="B30" i="10"/>
  <c r="H29" i="10"/>
  <c r="G29" i="10"/>
  <c r="E29" i="10"/>
  <c r="D29" i="10"/>
  <c r="C29" i="10"/>
  <c r="B29" i="10"/>
  <c r="H28" i="10"/>
  <c r="G28" i="10"/>
  <c r="I28" i="10" s="1"/>
  <c r="E28" i="10"/>
  <c r="D28" i="10"/>
  <c r="K28" i="10" s="1"/>
  <c r="C28" i="10"/>
  <c r="B28" i="10"/>
  <c r="H27" i="10"/>
  <c r="G27" i="10"/>
  <c r="I27" i="10" s="1"/>
  <c r="E27" i="10"/>
  <c r="D27" i="10"/>
  <c r="K27" i="10" s="1"/>
  <c r="C27" i="10"/>
  <c r="B27" i="10"/>
  <c r="H26" i="10"/>
  <c r="G26" i="10"/>
  <c r="E26" i="10"/>
  <c r="D26" i="10"/>
  <c r="C26" i="10"/>
  <c r="B26" i="10"/>
  <c r="H25" i="10"/>
  <c r="G25" i="10"/>
  <c r="E25" i="10"/>
  <c r="D25" i="10"/>
  <c r="C25" i="10"/>
  <c r="B25" i="10"/>
  <c r="H24" i="10"/>
  <c r="G24" i="10"/>
  <c r="E24" i="10"/>
  <c r="D24" i="10"/>
  <c r="F24" i="10" s="1"/>
  <c r="C24" i="10"/>
  <c r="B24" i="10"/>
  <c r="H23" i="10"/>
  <c r="G23" i="10"/>
  <c r="E23" i="10"/>
  <c r="F23" i="10" s="1"/>
  <c r="D23" i="10"/>
  <c r="C23" i="10"/>
  <c r="B23" i="10"/>
  <c r="H22" i="10"/>
  <c r="G22" i="10"/>
  <c r="I22" i="10" s="1"/>
  <c r="E22" i="10"/>
  <c r="D22" i="10"/>
  <c r="C22" i="10"/>
  <c r="B22" i="10"/>
  <c r="H21" i="10"/>
  <c r="G21" i="10"/>
  <c r="E21" i="10"/>
  <c r="D21" i="10"/>
  <c r="C21" i="10"/>
  <c r="B21" i="10"/>
  <c r="H20" i="10"/>
  <c r="G20" i="10"/>
  <c r="E20" i="10"/>
  <c r="D20" i="10"/>
  <c r="C20" i="10"/>
  <c r="B20" i="10"/>
  <c r="H19" i="10"/>
  <c r="G19" i="10"/>
  <c r="E19" i="10"/>
  <c r="D19" i="10"/>
  <c r="C19" i="10"/>
  <c r="B19" i="10"/>
  <c r="H18" i="10"/>
  <c r="G18" i="10"/>
  <c r="I18" i="10" s="1"/>
  <c r="E18" i="10"/>
  <c r="D18" i="10"/>
  <c r="K18" i="10" s="1"/>
  <c r="C18" i="10"/>
  <c r="B18" i="10"/>
  <c r="H17" i="10"/>
  <c r="G17" i="10"/>
  <c r="I17" i="10" s="1"/>
  <c r="E17" i="10"/>
  <c r="D17" i="10"/>
  <c r="C17" i="10"/>
  <c r="B17" i="10"/>
  <c r="H16" i="10"/>
  <c r="G16" i="10"/>
  <c r="I16" i="10" s="1"/>
  <c r="E16" i="10"/>
  <c r="D16" i="10"/>
  <c r="K16" i="10" s="1"/>
  <c r="C16" i="10"/>
  <c r="B16" i="10"/>
  <c r="H15" i="10"/>
  <c r="G15" i="10"/>
  <c r="E15" i="10"/>
  <c r="F15" i="10" s="1"/>
  <c r="D15" i="10"/>
  <c r="C15" i="10"/>
  <c r="B15" i="10"/>
  <c r="H14" i="10"/>
  <c r="G14" i="10"/>
  <c r="E14" i="10"/>
  <c r="D14" i="10"/>
  <c r="C14" i="10"/>
  <c r="B14" i="10"/>
  <c r="H13" i="10"/>
  <c r="G13" i="10"/>
  <c r="E13" i="10"/>
  <c r="D13" i="10"/>
  <c r="C13" i="10"/>
  <c r="B13" i="10"/>
  <c r="H12" i="10"/>
  <c r="G12" i="10"/>
  <c r="I12" i="10" s="1"/>
  <c r="E12" i="10"/>
  <c r="D12" i="10"/>
  <c r="K12" i="10" s="1"/>
  <c r="C12" i="10"/>
  <c r="B12" i="10"/>
  <c r="H11" i="10"/>
  <c r="G11" i="10"/>
  <c r="E11" i="10"/>
  <c r="D11" i="10"/>
  <c r="C11" i="10"/>
  <c r="B11" i="10"/>
  <c r="H107" i="12"/>
  <c r="G107" i="12"/>
  <c r="I107" i="12" s="1"/>
  <c r="E107" i="12"/>
  <c r="D107" i="12"/>
  <c r="K107" i="12" s="1"/>
  <c r="C107" i="12"/>
  <c r="B107" i="12"/>
  <c r="H106" i="12"/>
  <c r="G106" i="12"/>
  <c r="I106" i="12" s="1"/>
  <c r="E106" i="12"/>
  <c r="D106" i="12"/>
  <c r="F106" i="12" s="1"/>
  <c r="C106" i="12"/>
  <c r="B106" i="12"/>
  <c r="H105" i="12"/>
  <c r="G105" i="12"/>
  <c r="I105" i="12" s="1"/>
  <c r="E105" i="12"/>
  <c r="D105" i="12"/>
  <c r="K105" i="12" s="1"/>
  <c r="C105" i="12"/>
  <c r="B105" i="12"/>
  <c r="H104" i="12"/>
  <c r="G104" i="12"/>
  <c r="I104" i="12" s="1"/>
  <c r="E104" i="12"/>
  <c r="D104" i="12"/>
  <c r="K104" i="12" s="1"/>
  <c r="C104" i="12"/>
  <c r="B104" i="12"/>
  <c r="H103" i="12"/>
  <c r="G103" i="12"/>
  <c r="I103" i="12" s="1"/>
  <c r="E103" i="12"/>
  <c r="D103" i="12"/>
  <c r="K103" i="12" s="1"/>
  <c r="C103" i="12"/>
  <c r="B103" i="12"/>
  <c r="H102" i="12"/>
  <c r="G102" i="12"/>
  <c r="E102" i="12"/>
  <c r="D102" i="12"/>
  <c r="C102" i="12"/>
  <c r="B102" i="12"/>
  <c r="H101" i="12"/>
  <c r="G101" i="12"/>
  <c r="E101" i="12"/>
  <c r="D101" i="12"/>
  <c r="F101" i="12" s="1"/>
  <c r="C101" i="12"/>
  <c r="B101" i="12"/>
  <c r="H100" i="12"/>
  <c r="G100" i="12"/>
  <c r="E100" i="12"/>
  <c r="D100" i="12"/>
  <c r="C100" i="12"/>
  <c r="B100" i="12"/>
  <c r="H99" i="12"/>
  <c r="G99" i="12"/>
  <c r="E99" i="12"/>
  <c r="D99" i="12"/>
  <c r="F99" i="12" s="1"/>
  <c r="C99" i="12"/>
  <c r="B99" i="12"/>
  <c r="H98" i="12"/>
  <c r="G98" i="12"/>
  <c r="I98" i="12" s="1"/>
  <c r="E98" i="12"/>
  <c r="D98" i="12"/>
  <c r="F98" i="12" s="1"/>
  <c r="C98" i="12"/>
  <c r="B98" i="12"/>
  <c r="H97" i="12"/>
  <c r="G97" i="12"/>
  <c r="I97" i="12" s="1"/>
  <c r="E97" i="12"/>
  <c r="D97" i="12"/>
  <c r="K97" i="12" s="1"/>
  <c r="C97" i="12"/>
  <c r="B97" i="12"/>
  <c r="H96" i="12"/>
  <c r="G96" i="12"/>
  <c r="E96" i="12"/>
  <c r="D96" i="12"/>
  <c r="C96" i="12"/>
  <c r="B96" i="12"/>
  <c r="H95" i="12"/>
  <c r="G95" i="12"/>
  <c r="I95" i="12" s="1"/>
  <c r="E95" i="12"/>
  <c r="D95" i="12"/>
  <c r="C95" i="12"/>
  <c r="B95" i="12"/>
  <c r="H94" i="12"/>
  <c r="G94" i="12"/>
  <c r="E94" i="12"/>
  <c r="D94" i="12"/>
  <c r="C94" i="12"/>
  <c r="B94" i="12"/>
  <c r="H93" i="12"/>
  <c r="G93" i="12"/>
  <c r="E93" i="12"/>
  <c r="D93" i="12"/>
  <c r="C93" i="12"/>
  <c r="B93" i="12"/>
  <c r="H92" i="12"/>
  <c r="G92" i="12"/>
  <c r="E92" i="12"/>
  <c r="D92" i="12"/>
  <c r="C92" i="12"/>
  <c r="B92" i="12"/>
  <c r="H91" i="12"/>
  <c r="G91" i="12"/>
  <c r="E91" i="12"/>
  <c r="D91" i="12"/>
  <c r="C91" i="12"/>
  <c r="B91" i="12"/>
  <c r="H90" i="12"/>
  <c r="G90" i="12"/>
  <c r="I90" i="12" s="1"/>
  <c r="E90" i="12"/>
  <c r="D90" i="12"/>
  <c r="C90" i="12"/>
  <c r="B90" i="12"/>
  <c r="H89" i="12"/>
  <c r="G89" i="12"/>
  <c r="E89" i="12"/>
  <c r="D89" i="12"/>
  <c r="F89" i="12" s="1"/>
  <c r="C89" i="12"/>
  <c r="B89" i="12"/>
  <c r="H88" i="12"/>
  <c r="G88" i="12"/>
  <c r="E88" i="12"/>
  <c r="D88" i="12"/>
  <c r="C88" i="12"/>
  <c r="B88" i="12"/>
  <c r="H87" i="12"/>
  <c r="G87" i="12"/>
  <c r="E87" i="12"/>
  <c r="D87" i="12"/>
  <c r="F87" i="12" s="1"/>
  <c r="C87" i="12"/>
  <c r="B87" i="12"/>
  <c r="H86" i="12"/>
  <c r="G86" i="12"/>
  <c r="I86" i="12" s="1"/>
  <c r="E86" i="12"/>
  <c r="D86" i="12"/>
  <c r="C86" i="12"/>
  <c r="B86" i="12"/>
  <c r="H85" i="12"/>
  <c r="G85" i="12"/>
  <c r="E85" i="12"/>
  <c r="D85" i="12"/>
  <c r="F85" i="12" s="1"/>
  <c r="C85" i="12"/>
  <c r="B85" i="12"/>
  <c r="H84" i="12"/>
  <c r="G84" i="12"/>
  <c r="E84" i="12"/>
  <c r="D84" i="12"/>
  <c r="C84" i="12"/>
  <c r="B84" i="12"/>
  <c r="H83" i="12"/>
  <c r="G83" i="12"/>
  <c r="E83" i="12"/>
  <c r="D83" i="12"/>
  <c r="F83" i="12" s="1"/>
  <c r="C83" i="12"/>
  <c r="B83" i="12"/>
  <c r="H82" i="12"/>
  <c r="G82" i="12"/>
  <c r="E82" i="12"/>
  <c r="D82" i="12"/>
  <c r="C82" i="12"/>
  <c r="B82" i="12"/>
  <c r="H81" i="12"/>
  <c r="G81" i="12"/>
  <c r="I81" i="12" s="1"/>
  <c r="E81" i="12"/>
  <c r="D81" i="12"/>
  <c r="K81" i="12" s="1"/>
  <c r="C81" i="12"/>
  <c r="B81" i="12"/>
  <c r="H80" i="12"/>
  <c r="G80" i="12"/>
  <c r="E80" i="12"/>
  <c r="F80" i="12" s="1"/>
  <c r="D80" i="12"/>
  <c r="C80" i="12"/>
  <c r="B80" i="12"/>
  <c r="H79" i="12"/>
  <c r="G79" i="12"/>
  <c r="E79" i="12"/>
  <c r="D79" i="12"/>
  <c r="C79" i="12"/>
  <c r="B79" i="12"/>
  <c r="H78" i="12"/>
  <c r="G78" i="12"/>
  <c r="E78" i="12"/>
  <c r="D78" i="12"/>
  <c r="C78" i="12"/>
  <c r="B78" i="12"/>
  <c r="H77" i="12"/>
  <c r="G77" i="12"/>
  <c r="I77" i="12" s="1"/>
  <c r="E77" i="12"/>
  <c r="D77" i="12"/>
  <c r="K77" i="12" s="1"/>
  <c r="C77" i="12"/>
  <c r="B77" i="12"/>
  <c r="H76" i="12"/>
  <c r="G76" i="12"/>
  <c r="I76" i="12" s="1"/>
  <c r="E76" i="12"/>
  <c r="D76" i="12"/>
  <c r="K76" i="12" s="1"/>
  <c r="C76" i="12"/>
  <c r="B76" i="12"/>
  <c r="H75" i="12"/>
  <c r="G75" i="12"/>
  <c r="E75" i="12"/>
  <c r="D75" i="12"/>
  <c r="C75" i="12"/>
  <c r="B75" i="12"/>
  <c r="H74" i="12"/>
  <c r="G74" i="12"/>
  <c r="E74" i="12"/>
  <c r="D74" i="12"/>
  <c r="C74" i="12"/>
  <c r="B74" i="12"/>
  <c r="H73" i="12"/>
  <c r="G73" i="12"/>
  <c r="E73" i="12"/>
  <c r="D73" i="12"/>
  <c r="C73" i="12"/>
  <c r="B73" i="12"/>
  <c r="H72" i="12"/>
  <c r="G72" i="12"/>
  <c r="E72" i="12"/>
  <c r="D72" i="12"/>
  <c r="C72" i="12"/>
  <c r="B72" i="12"/>
  <c r="H71" i="12"/>
  <c r="G71" i="12"/>
  <c r="I71" i="12" s="1"/>
  <c r="E71" i="12"/>
  <c r="D71" i="12"/>
  <c r="C71" i="12"/>
  <c r="B71" i="12"/>
  <c r="H70" i="12"/>
  <c r="G70" i="12"/>
  <c r="I70" i="12" s="1"/>
  <c r="E70" i="12"/>
  <c r="D70" i="12"/>
  <c r="C70" i="12"/>
  <c r="B70" i="12"/>
  <c r="H69" i="12"/>
  <c r="G69" i="12"/>
  <c r="E69" i="12"/>
  <c r="D69" i="12"/>
  <c r="C69" i="12"/>
  <c r="B69" i="12"/>
  <c r="H68" i="12"/>
  <c r="G68" i="12"/>
  <c r="E68" i="12"/>
  <c r="D68" i="12"/>
  <c r="C68" i="12"/>
  <c r="B68" i="12"/>
  <c r="H67" i="12"/>
  <c r="G67" i="12"/>
  <c r="I67" i="12" s="1"/>
  <c r="E67" i="12"/>
  <c r="D67" i="12"/>
  <c r="C67" i="12"/>
  <c r="B67" i="12"/>
  <c r="H66" i="12"/>
  <c r="G66" i="12"/>
  <c r="E66" i="12"/>
  <c r="D66" i="12"/>
  <c r="C66" i="12"/>
  <c r="B66" i="12"/>
  <c r="H65" i="12"/>
  <c r="G65" i="12"/>
  <c r="I65" i="12" s="1"/>
  <c r="E65" i="12"/>
  <c r="D65" i="12"/>
  <c r="K65" i="12" s="1"/>
  <c r="C65" i="12"/>
  <c r="B65" i="12"/>
  <c r="H64" i="12"/>
  <c r="G64" i="12"/>
  <c r="E64" i="12"/>
  <c r="D64" i="12"/>
  <c r="C64" i="12"/>
  <c r="B64" i="12"/>
  <c r="H63" i="12"/>
  <c r="G63" i="12"/>
  <c r="E63" i="12"/>
  <c r="D63" i="12"/>
  <c r="C63" i="12"/>
  <c r="B63" i="12"/>
  <c r="H62" i="12"/>
  <c r="G62" i="12"/>
  <c r="E62" i="12"/>
  <c r="D62" i="12"/>
  <c r="C62" i="12"/>
  <c r="B62" i="12"/>
  <c r="H61" i="12"/>
  <c r="G61" i="12"/>
  <c r="E61" i="12"/>
  <c r="D61" i="12"/>
  <c r="C61" i="12"/>
  <c r="B61" i="12"/>
  <c r="H60" i="12"/>
  <c r="G60" i="12"/>
  <c r="I60" i="12" s="1"/>
  <c r="E60" i="12"/>
  <c r="D60" i="12"/>
  <c r="K60" i="12" s="1"/>
  <c r="C60" i="12"/>
  <c r="B60" i="12"/>
  <c r="H59" i="12"/>
  <c r="G59" i="12"/>
  <c r="E59" i="12"/>
  <c r="D59" i="12"/>
  <c r="C59" i="12"/>
  <c r="B59" i="12"/>
  <c r="H58" i="12"/>
  <c r="G58" i="12"/>
  <c r="E58" i="12"/>
  <c r="D58" i="12"/>
  <c r="C58" i="12"/>
  <c r="B58" i="12"/>
  <c r="H57" i="12"/>
  <c r="G57" i="12"/>
  <c r="E57" i="12"/>
  <c r="D57" i="12"/>
  <c r="C57" i="12"/>
  <c r="B57" i="12"/>
  <c r="H56" i="12"/>
  <c r="G56" i="12"/>
  <c r="I56" i="12" s="1"/>
  <c r="E56" i="12"/>
  <c r="D56" i="12"/>
  <c r="K56" i="12" s="1"/>
  <c r="C56" i="12"/>
  <c r="B56" i="12"/>
  <c r="H55" i="12"/>
  <c r="G55" i="12"/>
  <c r="E55" i="12"/>
  <c r="D55" i="12"/>
  <c r="C55" i="12"/>
  <c r="B55" i="12"/>
  <c r="H54" i="12"/>
  <c r="G54" i="12"/>
  <c r="E54" i="12"/>
  <c r="D54" i="12"/>
  <c r="C54" i="12"/>
  <c r="B54" i="12"/>
  <c r="H53" i="12"/>
  <c r="G53" i="12"/>
  <c r="E53" i="12"/>
  <c r="D53" i="12"/>
  <c r="C53" i="12"/>
  <c r="B53" i="12"/>
  <c r="H52" i="12"/>
  <c r="G52" i="12"/>
  <c r="E52" i="12"/>
  <c r="D52" i="12"/>
  <c r="C52" i="12"/>
  <c r="B52" i="12"/>
  <c r="H51" i="12"/>
  <c r="G51" i="12"/>
  <c r="I51" i="12" s="1"/>
  <c r="E51" i="12"/>
  <c r="D51" i="12"/>
  <c r="K51" i="12" s="1"/>
  <c r="C51" i="12"/>
  <c r="B51" i="12"/>
  <c r="H50" i="12"/>
  <c r="G50" i="12"/>
  <c r="E50" i="12"/>
  <c r="D50" i="12"/>
  <c r="C50" i="12"/>
  <c r="B50" i="12"/>
  <c r="H49" i="12"/>
  <c r="G49" i="12"/>
  <c r="E49" i="12"/>
  <c r="D49" i="12"/>
  <c r="C49" i="12"/>
  <c r="B49" i="12"/>
  <c r="H48" i="12"/>
  <c r="G48" i="12"/>
  <c r="I48" i="12" s="1"/>
  <c r="E48" i="12"/>
  <c r="D48" i="12"/>
  <c r="K48" i="12" s="1"/>
  <c r="C48" i="12"/>
  <c r="B48" i="12"/>
  <c r="H47" i="12"/>
  <c r="G47" i="12"/>
  <c r="I47" i="12" s="1"/>
  <c r="E47" i="12"/>
  <c r="D47" i="12"/>
  <c r="K47" i="12" s="1"/>
  <c r="C47" i="12"/>
  <c r="B47" i="12"/>
  <c r="H46" i="12"/>
  <c r="G46" i="12"/>
  <c r="E46" i="12"/>
  <c r="D46" i="12"/>
  <c r="C46" i="12"/>
  <c r="B46" i="12"/>
  <c r="H45" i="12"/>
  <c r="G45" i="12"/>
  <c r="I45" i="12" s="1"/>
  <c r="E45" i="12"/>
  <c r="D45" i="12"/>
  <c r="K45" i="12" s="1"/>
  <c r="C45" i="12"/>
  <c r="B45" i="12"/>
  <c r="H44" i="12"/>
  <c r="G44" i="12"/>
  <c r="E44" i="12"/>
  <c r="D44" i="12"/>
  <c r="C44" i="12"/>
  <c r="B44" i="12"/>
  <c r="H43" i="12"/>
  <c r="G43" i="12"/>
  <c r="I43" i="12" s="1"/>
  <c r="E43" i="12"/>
  <c r="D43" i="12"/>
  <c r="K43" i="12" s="1"/>
  <c r="C43" i="12"/>
  <c r="B43" i="12"/>
  <c r="H42" i="12"/>
  <c r="G42" i="12"/>
  <c r="E42" i="12"/>
  <c r="D42" i="12"/>
  <c r="C42" i="12"/>
  <c r="B42" i="12"/>
  <c r="H41" i="12"/>
  <c r="G41" i="12"/>
  <c r="I41" i="12" s="1"/>
  <c r="E41" i="12"/>
  <c r="D41" i="12"/>
  <c r="F41" i="12" s="1"/>
  <c r="K41" i="12" s="1"/>
  <c r="C41" i="12"/>
  <c r="B41" i="12"/>
  <c r="H40" i="12"/>
  <c r="G40" i="12"/>
  <c r="E40" i="12"/>
  <c r="F40" i="12" s="1"/>
  <c r="D40" i="12"/>
  <c r="C40" i="12"/>
  <c r="B40" i="12"/>
  <c r="H39" i="12"/>
  <c r="G39" i="12"/>
  <c r="E39" i="12"/>
  <c r="D39" i="12"/>
  <c r="C39" i="12"/>
  <c r="B39" i="12"/>
  <c r="H38" i="12"/>
  <c r="G38" i="12"/>
  <c r="I38" i="12" s="1"/>
  <c r="E38" i="12"/>
  <c r="D38" i="12"/>
  <c r="F38" i="12" s="1"/>
  <c r="C38" i="12"/>
  <c r="B38" i="12"/>
  <c r="H37" i="12"/>
  <c r="G37" i="12"/>
  <c r="E37" i="12"/>
  <c r="D37" i="12"/>
  <c r="C37" i="12"/>
  <c r="B37" i="12"/>
  <c r="H36" i="12"/>
  <c r="G36" i="12"/>
  <c r="I36" i="12" s="1"/>
  <c r="E36" i="12"/>
  <c r="D36" i="12"/>
  <c r="K36" i="12" s="1"/>
  <c r="C36" i="12"/>
  <c r="B36" i="12"/>
  <c r="H35" i="12"/>
  <c r="G35" i="12"/>
  <c r="I35" i="12" s="1"/>
  <c r="E35" i="12"/>
  <c r="D35" i="12"/>
  <c r="K35" i="12" s="1"/>
  <c r="C35" i="12"/>
  <c r="B35" i="12"/>
  <c r="H34" i="12"/>
  <c r="G34" i="12"/>
  <c r="E34" i="12"/>
  <c r="D34" i="12"/>
  <c r="C34" i="12"/>
  <c r="B34" i="12"/>
  <c r="H33" i="12"/>
  <c r="G33" i="12"/>
  <c r="E33" i="12"/>
  <c r="D33" i="12"/>
  <c r="C33" i="12"/>
  <c r="B33" i="12"/>
  <c r="H32" i="12"/>
  <c r="G32" i="12"/>
  <c r="E32" i="12"/>
  <c r="D32" i="12"/>
  <c r="C32" i="12"/>
  <c r="B32" i="12"/>
  <c r="H31" i="12"/>
  <c r="G31" i="12"/>
  <c r="I31" i="12" s="1"/>
  <c r="E31" i="12"/>
  <c r="D31" i="12"/>
  <c r="K31" i="12" s="1"/>
  <c r="C31" i="12"/>
  <c r="B31" i="12"/>
  <c r="H30" i="12"/>
  <c r="G30" i="12"/>
  <c r="I30" i="12" s="1"/>
  <c r="E30" i="12"/>
  <c r="D30" i="12"/>
  <c r="K30" i="12" s="1"/>
  <c r="C30" i="12"/>
  <c r="B30" i="12"/>
  <c r="H29" i="12"/>
  <c r="G29" i="12"/>
  <c r="E29" i="12"/>
  <c r="D29" i="12"/>
  <c r="C29" i="12"/>
  <c r="B29" i="12"/>
  <c r="H28" i="12"/>
  <c r="G28" i="12"/>
  <c r="I28" i="12" s="1"/>
  <c r="E28" i="12"/>
  <c r="D28" i="12"/>
  <c r="K28" i="12" s="1"/>
  <c r="C28" i="12"/>
  <c r="B28" i="12"/>
  <c r="H27" i="12"/>
  <c r="G27" i="12"/>
  <c r="I27" i="12" s="1"/>
  <c r="E27" i="12"/>
  <c r="D27" i="12"/>
  <c r="K27" i="12" s="1"/>
  <c r="C27" i="12"/>
  <c r="B27" i="12"/>
  <c r="H26" i="12"/>
  <c r="G26" i="12"/>
  <c r="E26" i="12"/>
  <c r="D26" i="12"/>
  <c r="C26" i="12"/>
  <c r="B26" i="12"/>
  <c r="H25" i="12"/>
  <c r="G25" i="12"/>
  <c r="E25" i="12"/>
  <c r="D25" i="12"/>
  <c r="C25" i="12"/>
  <c r="B25" i="12"/>
  <c r="H24" i="12"/>
  <c r="G24" i="12"/>
  <c r="E24" i="12"/>
  <c r="D24" i="12"/>
  <c r="F24" i="12" s="1"/>
  <c r="C24" i="12"/>
  <c r="B24" i="12"/>
  <c r="H23" i="12"/>
  <c r="G23" i="12"/>
  <c r="E23" i="12"/>
  <c r="D23" i="12"/>
  <c r="F23" i="12" s="1"/>
  <c r="C23" i="12"/>
  <c r="B23" i="12"/>
  <c r="H22" i="12"/>
  <c r="G22" i="12"/>
  <c r="E22" i="12"/>
  <c r="D22" i="12"/>
  <c r="C22" i="12"/>
  <c r="B22" i="12"/>
  <c r="H21" i="12"/>
  <c r="G21" i="12"/>
  <c r="E21" i="12"/>
  <c r="D21" i="12"/>
  <c r="C21" i="12"/>
  <c r="B21" i="12"/>
  <c r="H20" i="12"/>
  <c r="G20" i="12"/>
  <c r="E20" i="12"/>
  <c r="D20" i="12"/>
  <c r="F20" i="12" s="1"/>
  <c r="C20" i="12"/>
  <c r="B20" i="12"/>
  <c r="H19" i="12"/>
  <c r="G19" i="12"/>
  <c r="E19" i="12"/>
  <c r="D19" i="12"/>
  <c r="F19" i="12" s="1"/>
  <c r="C19" i="12"/>
  <c r="B19" i="12"/>
  <c r="H18" i="12"/>
  <c r="G18" i="12"/>
  <c r="I18" i="12" s="1"/>
  <c r="E18" i="12"/>
  <c r="D18" i="12"/>
  <c r="C18" i="12"/>
  <c r="B18" i="12"/>
  <c r="H17" i="12"/>
  <c r="G17" i="12"/>
  <c r="I17" i="12" s="1"/>
  <c r="E17" i="12"/>
  <c r="D17" i="12"/>
  <c r="K17" i="12" s="1"/>
  <c r="C17" i="12"/>
  <c r="B17" i="12"/>
  <c r="H16" i="12"/>
  <c r="G16" i="12"/>
  <c r="I16" i="12" s="1"/>
  <c r="E16" i="12"/>
  <c r="D16" i="12"/>
  <c r="K16" i="12" s="1"/>
  <c r="C16" i="12"/>
  <c r="B16" i="12"/>
  <c r="H15" i="12"/>
  <c r="G15" i="12"/>
  <c r="E15" i="12"/>
  <c r="D15" i="12"/>
  <c r="C15" i="12"/>
  <c r="B15" i="12"/>
  <c r="H14" i="12"/>
  <c r="G14" i="12"/>
  <c r="E14" i="12"/>
  <c r="D14" i="12"/>
  <c r="C14" i="12"/>
  <c r="B14" i="12"/>
  <c r="H13" i="12"/>
  <c r="G13" i="12"/>
  <c r="E13" i="12"/>
  <c r="D13" i="12"/>
  <c r="C13" i="12"/>
  <c r="B13" i="12"/>
  <c r="H12" i="12"/>
  <c r="G12" i="12"/>
  <c r="I12" i="12" s="1"/>
  <c r="E12" i="12"/>
  <c r="D12" i="12"/>
  <c r="K12" i="12" s="1"/>
  <c r="C12" i="12"/>
  <c r="B12" i="12"/>
  <c r="H11" i="12"/>
  <c r="G11" i="12"/>
  <c r="E11" i="12"/>
  <c r="D11" i="12"/>
  <c r="F11" i="12" s="1"/>
  <c r="C11" i="12"/>
  <c r="B11" i="12"/>
  <c r="H107" i="14"/>
  <c r="G107" i="14"/>
  <c r="I107" i="14" s="1"/>
  <c r="E107" i="14"/>
  <c r="D107" i="14"/>
  <c r="K107" i="14" s="1"/>
  <c r="C107" i="14"/>
  <c r="B107" i="14"/>
  <c r="H106" i="14"/>
  <c r="G106" i="14"/>
  <c r="I106" i="14" s="1"/>
  <c r="E106" i="14"/>
  <c r="D106" i="14"/>
  <c r="C106" i="14"/>
  <c r="B106" i="14"/>
  <c r="H105" i="14"/>
  <c r="G105" i="14"/>
  <c r="I105" i="14" s="1"/>
  <c r="E105" i="14"/>
  <c r="D105" i="14"/>
  <c r="C105" i="14"/>
  <c r="B105" i="14"/>
  <c r="H104" i="14"/>
  <c r="G104" i="14"/>
  <c r="I104" i="14" s="1"/>
  <c r="E104" i="14"/>
  <c r="D104" i="14"/>
  <c r="K104" i="14" s="1"/>
  <c r="C104" i="14"/>
  <c r="B104" i="14"/>
  <c r="H103" i="14"/>
  <c r="G103" i="14"/>
  <c r="I103" i="14" s="1"/>
  <c r="E103" i="14"/>
  <c r="D103" i="14"/>
  <c r="K103" i="14" s="1"/>
  <c r="C103" i="14"/>
  <c r="B103" i="14"/>
  <c r="H102" i="14"/>
  <c r="G102" i="14"/>
  <c r="E102" i="14"/>
  <c r="D102" i="14"/>
  <c r="C102" i="14"/>
  <c r="B102" i="14"/>
  <c r="H101" i="14"/>
  <c r="G101" i="14"/>
  <c r="E101" i="14"/>
  <c r="D101" i="14"/>
  <c r="C101" i="14"/>
  <c r="B101" i="14"/>
  <c r="H100" i="14"/>
  <c r="G100" i="14"/>
  <c r="E100" i="14"/>
  <c r="D100" i="14"/>
  <c r="F100" i="14" s="1"/>
  <c r="C100" i="14"/>
  <c r="B100" i="14"/>
  <c r="H99" i="14"/>
  <c r="G99" i="14"/>
  <c r="E99" i="14"/>
  <c r="D99" i="14"/>
  <c r="C99" i="14"/>
  <c r="B99" i="14"/>
  <c r="H98" i="14"/>
  <c r="G98" i="14"/>
  <c r="E98" i="14"/>
  <c r="D98" i="14"/>
  <c r="F98" i="14" s="1"/>
  <c r="K98" i="14" s="1"/>
  <c r="C98" i="14"/>
  <c r="B98" i="14"/>
  <c r="H97" i="14"/>
  <c r="G97" i="14"/>
  <c r="I97" i="14" s="1"/>
  <c r="E97" i="14"/>
  <c r="D97" i="14"/>
  <c r="F97" i="14" s="1"/>
  <c r="C97" i="14"/>
  <c r="B97" i="14"/>
  <c r="H96" i="14"/>
  <c r="G96" i="14"/>
  <c r="E96" i="14"/>
  <c r="D96" i="14"/>
  <c r="F96" i="14" s="1"/>
  <c r="C96" i="14"/>
  <c r="B96" i="14"/>
  <c r="H95" i="14"/>
  <c r="G95" i="14"/>
  <c r="I95" i="14" s="1"/>
  <c r="E95" i="14"/>
  <c r="D95" i="14"/>
  <c r="K95" i="14" s="1"/>
  <c r="C95" i="14"/>
  <c r="B95" i="14"/>
  <c r="H94" i="14"/>
  <c r="G94" i="14"/>
  <c r="E94" i="14"/>
  <c r="D94" i="14"/>
  <c r="C94" i="14"/>
  <c r="B94" i="14"/>
  <c r="H93" i="14"/>
  <c r="G93" i="14"/>
  <c r="I93" i="14" s="1"/>
  <c r="E93" i="14"/>
  <c r="D93" i="14"/>
  <c r="C93" i="14"/>
  <c r="B93" i="14"/>
  <c r="H92" i="14"/>
  <c r="G92" i="14"/>
  <c r="I92" i="14" s="1"/>
  <c r="E92" i="14"/>
  <c r="D92" i="14"/>
  <c r="C92" i="14"/>
  <c r="B92" i="14"/>
  <c r="H91" i="14"/>
  <c r="G91" i="14"/>
  <c r="E91" i="14"/>
  <c r="D91" i="14"/>
  <c r="C91" i="14"/>
  <c r="B91" i="14"/>
  <c r="H90" i="14"/>
  <c r="G90" i="14"/>
  <c r="I90" i="14" s="1"/>
  <c r="E90" i="14"/>
  <c r="D90" i="14"/>
  <c r="K90" i="14" s="1"/>
  <c r="C90" i="14"/>
  <c r="B90" i="14"/>
  <c r="H89" i="14"/>
  <c r="G89" i="14"/>
  <c r="I89" i="14" s="1"/>
  <c r="E89" i="14"/>
  <c r="D89" i="14"/>
  <c r="C89" i="14"/>
  <c r="B89" i="14"/>
  <c r="H88" i="14"/>
  <c r="G88" i="14"/>
  <c r="E88" i="14"/>
  <c r="D88" i="14"/>
  <c r="F88" i="14" s="1"/>
  <c r="C88" i="14"/>
  <c r="B88" i="14"/>
  <c r="H87" i="14"/>
  <c r="G87" i="14"/>
  <c r="E87" i="14"/>
  <c r="D87" i="14"/>
  <c r="C87" i="14"/>
  <c r="B87" i="14"/>
  <c r="H86" i="14"/>
  <c r="G86" i="14"/>
  <c r="I86" i="14" s="1"/>
  <c r="E86" i="14"/>
  <c r="D86" i="14"/>
  <c r="F86" i="14" s="1"/>
  <c r="C86" i="14"/>
  <c r="B86" i="14"/>
  <c r="H85" i="14"/>
  <c r="G85" i="14"/>
  <c r="E85" i="14"/>
  <c r="D85" i="14"/>
  <c r="C85" i="14"/>
  <c r="B85" i="14"/>
  <c r="H84" i="14"/>
  <c r="G84" i="14"/>
  <c r="I84" i="14" s="1"/>
  <c r="E84" i="14"/>
  <c r="D84" i="14"/>
  <c r="F84" i="14" s="1"/>
  <c r="K84" i="14" s="1"/>
  <c r="C84" i="14"/>
  <c r="B84" i="14"/>
  <c r="H83" i="14"/>
  <c r="G83" i="14"/>
  <c r="E83" i="14"/>
  <c r="D83" i="14"/>
  <c r="C83" i="14"/>
  <c r="B83" i="14"/>
  <c r="H82" i="14"/>
  <c r="G82" i="14"/>
  <c r="E82" i="14"/>
  <c r="D82" i="14"/>
  <c r="C82" i="14"/>
  <c r="B82" i="14"/>
  <c r="H81" i="14"/>
  <c r="G81" i="14"/>
  <c r="I81" i="14" s="1"/>
  <c r="E81" i="14"/>
  <c r="D81" i="14"/>
  <c r="K81" i="14" s="1"/>
  <c r="C81" i="14"/>
  <c r="B81" i="14"/>
  <c r="H80" i="14"/>
  <c r="G80" i="14"/>
  <c r="E80" i="14"/>
  <c r="D80" i="14"/>
  <c r="F80" i="14" s="1"/>
  <c r="C80" i="14"/>
  <c r="B80" i="14"/>
  <c r="H79" i="14"/>
  <c r="G79" i="14"/>
  <c r="E79" i="14"/>
  <c r="D79" i="14"/>
  <c r="C79" i="14"/>
  <c r="B79" i="14"/>
  <c r="H78" i="14"/>
  <c r="G78" i="14"/>
  <c r="E78" i="14"/>
  <c r="D78" i="14"/>
  <c r="C78" i="14"/>
  <c r="B78" i="14"/>
  <c r="H77" i="14"/>
  <c r="G77" i="14"/>
  <c r="I77" i="14" s="1"/>
  <c r="E77" i="14"/>
  <c r="D77" i="14"/>
  <c r="K77" i="14" s="1"/>
  <c r="C77" i="14"/>
  <c r="B77" i="14"/>
  <c r="H76" i="14"/>
  <c r="G76" i="14"/>
  <c r="I76" i="14" s="1"/>
  <c r="E76" i="14"/>
  <c r="D76" i="14"/>
  <c r="K76" i="14" s="1"/>
  <c r="C76" i="14"/>
  <c r="B76" i="14"/>
  <c r="H75" i="14"/>
  <c r="G75" i="14"/>
  <c r="E75" i="14"/>
  <c r="D75" i="14"/>
  <c r="C75" i="14"/>
  <c r="B75" i="14"/>
  <c r="H74" i="14"/>
  <c r="G74" i="14"/>
  <c r="E74" i="14"/>
  <c r="F74" i="14" s="1"/>
  <c r="D74" i="14"/>
  <c r="C74" i="14"/>
  <c r="B74" i="14"/>
  <c r="H73" i="14"/>
  <c r="G73" i="14"/>
  <c r="E73" i="14"/>
  <c r="D73" i="14"/>
  <c r="C73" i="14"/>
  <c r="B73" i="14"/>
  <c r="H72" i="14"/>
  <c r="G72" i="14"/>
  <c r="E72" i="14"/>
  <c r="D72" i="14"/>
  <c r="F72" i="14" s="1"/>
  <c r="C72" i="14"/>
  <c r="B72" i="14"/>
  <c r="H71" i="14"/>
  <c r="G71" i="14"/>
  <c r="I71" i="14" s="1"/>
  <c r="E71" i="14"/>
  <c r="D71" i="14"/>
  <c r="K71" i="14" s="1"/>
  <c r="C71" i="14"/>
  <c r="B71" i="14"/>
  <c r="H70" i="14"/>
  <c r="G70" i="14"/>
  <c r="I70" i="14" s="1"/>
  <c r="E70" i="14"/>
  <c r="D70" i="14"/>
  <c r="K70" i="14" s="1"/>
  <c r="C70" i="14"/>
  <c r="B70" i="14"/>
  <c r="H69" i="14"/>
  <c r="G69" i="14"/>
  <c r="E69" i="14"/>
  <c r="D69" i="14"/>
  <c r="C69" i="14"/>
  <c r="B69" i="14"/>
  <c r="H68" i="14"/>
  <c r="G68" i="14"/>
  <c r="E68" i="14"/>
  <c r="D68" i="14"/>
  <c r="F68" i="14" s="1"/>
  <c r="C68" i="14"/>
  <c r="B68" i="14"/>
  <c r="H67" i="14"/>
  <c r="G67" i="14"/>
  <c r="I67" i="14" s="1"/>
  <c r="E67" i="14"/>
  <c r="D67" i="14"/>
  <c r="K67" i="14" s="1"/>
  <c r="C67" i="14"/>
  <c r="B67" i="14"/>
  <c r="H66" i="14"/>
  <c r="G66" i="14"/>
  <c r="E66" i="14"/>
  <c r="F66" i="14" s="1"/>
  <c r="D66" i="14"/>
  <c r="C66" i="14"/>
  <c r="B66" i="14"/>
  <c r="H65" i="14"/>
  <c r="G65" i="14"/>
  <c r="I65" i="14" s="1"/>
  <c r="E65" i="14"/>
  <c r="D65" i="14"/>
  <c r="F65" i="14" s="1"/>
  <c r="C65" i="14"/>
  <c r="B65" i="14"/>
  <c r="H64" i="14"/>
  <c r="G64" i="14"/>
  <c r="E64" i="14"/>
  <c r="D64" i="14"/>
  <c r="F64" i="14" s="1"/>
  <c r="C64" i="14"/>
  <c r="B64" i="14"/>
  <c r="H63" i="14"/>
  <c r="G63" i="14"/>
  <c r="E63" i="14"/>
  <c r="D63" i="14"/>
  <c r="C63" i="14"/>
  <c r="B63" i="14"/>
  <c r="H62" i="14"/>
  <c r="G62" i="14"/>
  <c r="I62" i="14" s="1"/>
  <c r="E62" i="14"/>
  <c r="D62" i="14"/>
  <c r="C62" i="14"/>
  <c r="B62" i="14"/>
  <c r="H61" i="14"/>
  <c r="G61" i="14"/>
  <c r="E61" i="14"/>
  <c r="D61" i="14"/>
  <c r="C61" i="14"/>
  <c r="B61" i="14"/>
  <c r="H60" i="14"/>
  <c r="G60" i="14"/>
  <c r="I60" i="14" s="1"/>
  <c r="E60" i="14"/>
  <c r="D60" i="14"/>
  <c r="K60" i="14" s="1"/>
  <c r="C60" i="14"/>
  <c r="B60" i="14"/>
  <c r="H59" i="14"/>
  <c r="G59" i="14"/>
  <c r="E59" i="14"/>
  <c r="D59" i="14"/>
  <c r="C59" i="14"/>
  <c r="B59" i="14"/>
  <c r="H58" i="14"/>
  <c r="G58" i="14"/>
  <c r="I58" i="14" s="1"/>
  <c r="E58" i="14"/>
  <c r="F58" i="14" s="1"/>
  <c r="D58" i="14"/>
  <c r="C58" i="14"/>
  <c r="B58" i="14"/>
  <c r="H57" i="14"/>
  <c r="G57" i="14"/>
  <c r="E57" i="14"/>
  <c r="D57" i="14"/>
  <c r="C57" i="14"/>
  <c r="B57" i="14"/>
  <c r="H56" i="14"/>
  <c r="G56" i="14"/>
  <c r="I56" i="14" s="1"/>
  <c r="E56" i="14"/>
  <c r="D56" i="14"/>
  <c r="K56" i="14" s="1"/>
  <c r="C56" i="14"/>
  <c r="B56" i="14"/>
  <c r="H55" i="14"/>
  <c r="G55" i="14"/>
  <c r="E55" i="14"/>
  <c r="D55" i="14"/>
  <c r="C55" i="14"/>
  <c r="B55" i="14"/>
  <c r="H54" i="14"/>
  <c r="G54" i="14"/>
  <c r="E54" i="14"/>
  <c r="F54" i="14" s="1"/>
  <c r="D54" i="14"/>
  <c r="C54" i="14"/>
  <c r="B54" i="14"/>
  <c r="H53" i="14"/>
  <c r="G53" i="14"/>
  <c r="E53" i="14"/>
  <c r="D53" i="14"/>
  <c r="C53" i="14"/>
  <c r="B53" i="14"/>
  <c r="H52" i="14"/>
  <c r="G52" i="14"/>
  <c r="E52" i="14"/>
  <c r="D52" i="14"/>
  <c r="F52" i="14" s="1"/>
  <c r="C52" i="14"/>
  <c r="B52" i="14"/>
  <c r="H51" i="14"/>
  <c r="G51" i="14"/>
  <c r="I51" i="14" s="1"/>
  <c r="E51" i="14"/>
  <c r="D51" i="14"/>
  <c r="K51" i="14" s="1"/>
  <c r="C51" i="14"/>
  <c r="B51" i="14"/>
  <c r="H50" i="14"/>
  <c r="G50" i="14"/>
  <c r="E50" i="14"/>
  <c r="F50" i="14" s="1"/>
  <c r="D50" i="14"/>
  <c r="C50" i="14"/>
  <c r="B50" i="14"/>
  <c r="H49" i="14"/>
  <c r="G49" i="14"/>
  <c r="E49" i="14"/>
  <c r="D49" i="14"/>
  <c r="C49" i="14"/>
  <c r="B49" i="14"/>
  <c r="H48" i="14"/>
  <c r="G48" i="14"/>
  <c r="I48" i="14" s="1"/>
  <c r="E48" i="14"/>
  <c r="D48" i="14"/>
  <c r="K48" i="14" s="1"/>
  <c r="C48" i="14"/>
  <c r="B48" i="14"/>
  <c r="H47" i="14"/>
  <c r="G47" i="14"/>
  <c r="I47" i="14" s="1"/>
  <c r="E47" i="14"/>
  <c r="D47" i="14"/>
  <c r="K47" i="14" s="1"/>
  <c r="C47" i="14"/>
  <c r="B47" i="14"/>
  <c r="H46" i="14"/>
  <c r="G46" i="14"/>
  <c r="E46" i="14"/>
  <c r="D46" i="14"/>
  <c r="C46" i="14"/>
  <c r="B46" i="14"/>
  <c r="H45" i="14"/>
  <c r="G45" i="14"/>
  <c r="I45" i="14" s="1"/>
  <c r="E45" i="14"/>
  <c r="D45" i="14"/>
  <c r="F45" i="14" s="1"/>
  <c r="C45" i="14"/>
  <c r="B45" i="14"/>
  <c r="H44" i="14"/>
  <c r="G44" i="14"/>
  <c r="E44" i="14"/>
  <c r="D44" i="14"/>
  <c r="F44" i="14" s="1"/>
  <c r="C44" i="14"/>
  <c r="B44" i="14"/>
  <c r="H43" i="14"/>
  <c r="G43" i="14"/>
  <c r="I43" i="14" s="1"/>
  <c r="E43" i="14"/>
  <c r="D43" i="14"/>
  <c r="K43" i="14" s="1"/>
  <c r="C43" i="14"/>
  <c r="B43" i="14"/>
  <c r="H42" i="14"/>
  <c r="G42" i="14"/>
  <c r="I42" i="14" s="1"/>
  <c r="E42" i="14"/>
  <c r="D42" i="14"/>
  <c r="C42" i="14"/>
  <c r="B42" i="14"/>
  <c r="H41" i="14"/>
  <c r="G41" i="14"/>
  <c r="E41" i="14"/>
  <c r="D41" i="14"/>
  <c r="C41" i="14"/>
  <c r="B41" i="14"/>
  <c r="H40" i="14"/>
  <c r="G40" i="14"/>
  <c r="E40" i="14"/>
  <c r="D40" i="14"/>
  <c r="C40" i="14"/>
  <c r="B40" i="14"/>
  <c r="H39" i="14"/>
  <c r="G39" i="14"/>
  <c r="E39" i="14"/>
  <c r="D39" i="14"/>
  <c r="C39" i="14"/>
  <c r="B39" i="14"/>
  <c r="H38" i="14"/>
  <c r="G38" i="14"/>
  <c r="I38" i="14" s="1"/>
  <c r="E38" i="14"/>
  <c r="D38" i="14"/>
  <c r="C38" i="14"/>
  <c r="B38" i="14"/>
  <c r="H37" i="14"/>
  <c r="G37" i="14"/>
  <c r="E37" i="14"/>
  <c r="D37" i="14"/>
  <c r="C37" i="14"/>
  <c r="B37" i="14"/>
  <c r="H36" i="14"/>
  <c r="G36" i="14"/>
  <c r="I36" i="14" s="1"/>
  <c r="E36" i="14"/>
  <c r="D36" i="14"/>
  <c r="K36" i="14" s="1"/>
  <c r="C36" i="14"/>
  <c r="B36" i="14"/>
  <c r="H35" i="14"/>
  <c r="G35" i="14"/>
  <c r="I35" i="14" s="1"/>
  <c r="E35" i="14"/>
  <c r="D35" i="14"/>
  <c r="K35" i="14" s="1"/>
  <c r="C35" i="14"/>
  <c r="B35" i="14"/>
  <c r="H34" i="14"/>
  <c r="G34" i="14"/>
  <c r="E34" i="14"/>
  <c r="D34" i="14"/>
  <c r="C34" i="14"/>
  <c r="B34" i="14"/>
  <c r="H33" i="14"/>
  <c r="G33" i="14"/>
  <c r="E33" i="14"/>
  <c r="D33" i="14"/>
  <c r="C33" i="14"/>
  <c r="B33" i="14"/>
  <c r="H32" i="14"/>
  <c r="G32" i="14"/>
  <c r="E32" i="14"/>
  <c r="D32" i="14"/>
  <c r="C32" i="14"/>
  <c r="B32" i="14"/>
  <c r="H31" i="14"/>
  <c r="G31" i="14"/>
  <c r="I31" i="14" s="1"/>
  <c r="E31" i="14"/>
  <c r="D31" i="14"/>
  <c r="K31" i="14" s="1"/>
  <c r="C31" i="14"/>
  <c r="B31" i="14"/>
  <c r="H30" i="14"/>
  <c r="G30" i="14"/>
  <c r="I30" i="14" s="1"/>
  <c r="E30" i="14"/>
  <c r="D30" i="14"/>
  <c r="K30" i="14" s="1"/>
  <c r="C30" i="14"/>
  <c r="B30" i="14"/>
  <c r="H29" i="14"/>
  <c r="G29" i="14"/>
  <c r="E29" i="14"/>
  <c r="D29" i="14"/>
  <c r="C29" i="14"/>
  <c r="B29" i="14"/>
  <c r="H28" i="14"/>
  <c r="G28" i="14"/>
  <c r="I28" i="14" s="1"/>
  <c r="E28" i="14"/>
  <c r="D28" i="14"/>
  <c r="K28" i="14" s="1"/>
  <c r="C28" i="14"/>
  <c r="B28" i="14"/>
  <c r="H27" i="14"/>
  <c r="G27" i="14"/>
  <c r="I27" i="14" s="1"/>
  <c r="E27" i="14"/>
  <c r="D27" i="14"/>
  <c r="K27" i="14" s="1"/>
  <c r="C27" i="14"/>
  <c r="B27" i="14"/>
  <c r="H26" i="14"/>
  <c r="G26" i="14"/>
  <c r="E26" i="14"/>
  <c r="D26" i="14"/>
  <c r="C26" i="14"/>
  <c r="B26" i="14"/>
  <c r="H25" i="14"/>
  <c r="G25" i="14"/>
  <c r="I25" i="14" s="1"/>
  <c r="E25" i="14"/>
  <c r="D25" i="14"/>
  <c r="C25" i="14"/>
  <c r="B25" i="14"/>
  <c r="H24" i="14"/>
  <c r="G24" i="14"/>
  <c r="E24" i="14"/>
  <c r="D24" i="14"/>
  <c r="F24" i="14" s="1"/>
  <c r="C24" i="14"/>
  <c r="B24" i="14"/>
  <c r="H23" i="14"/>
  <c r="G23" i="14"/>
  <c r="E23" i="14"/>
  <c r="D23" i="14"/>
  <c r="C23" i="14"/>
  <c r="B23" i="14"/>
  <c r="H22" i="14"/>
  <c r="G22" i="14"/>
  <c r="I22" i="14" s="1"/>
  <c r="E22" i="14"/>
  <c r="D22" i="14"/>
  <c r="F22" i="14" s="1"/>
  <c r="C22" i="14"/>
  <c r="B22" i="14"/>
  <c r="H21" i="14"/>
  <c r="G21" i="14"/>
  <c r="E21" i="14"/>
  <c r="D21" i="14"/>
  <c r="C21" i="14"/>
  <c r="B21" i="14"/>
  <c r="H20" i="14"/>
  <c r="G20" i="14"/>
  <c r="I20" i="14" s="1"/>
  <c r="E20" i="14"/>
  <c r="D20" i="14"/>
  <c r="C20" i="14"/>
  <c r="B20" i="14"/>
  <c r="H19" i="14"/>
  <c r="G19" i="14"/>
  <c r="E19" i="14"/>
  <c r="D19" i="14"/>
  <c r="C19" i="14"/>
  <c r="B19" i="14"/>
  <c r="H18" i="14"/>
  <c r="G18" i="14"/>
  <c r="I18" i="14" s="1"/>
  <c r="E18" i="14"/>
  <c r="D18" i="14"/>
  <c r="C18" i="14"/>
  <c r="B18" i="14"/>
  <c r="H17" i="14"/>
  <c r="G17" i="14"/>
  <c r="I17" i="14" s="1"/>
  <c r="E17" i="14"/>
  <c r="D17" i="14"/>
  <c r="K17" i="14" s="1"/>
  <c r="C17" i="14"/>
  <c r="B17" i="14"/>
  <c r="H16" i="14"/>
  <c r="G16" i="14"/>
  <c r="I16" i="14" s="1"/>
  <c r="E16" i="14"/>
  <c r="D16" i="14"/>
  <c r="K16" i="14" s="1"/>
  <c r="C16" i="14"/>
  <c r="B16" i="14"/>
  <c r="H15" i="14"/>
  <c r="G15" i="14"/>
  <c r="E15" i="14"/>
  <c r="D15" i="14"/>
  <c r="C15" i="14"/>
  <c r="B15" i="14"/>
  <c r="H14" i="14"/>
  <c r="G14" i="14"/>
  <c r="E14" i="14"/>
  <c r="F14" i="14" s="1"/>
  <c r="D14" i="14"/>
  <c r="C14" i="14"/>
  <c r="B14" i="14"/>
  <c r="H13" i="14"/>
  <c r="G13" i="14"/>
  <c r="E13" i="14"/>
  <c r="D13" i="14"/>
  <c r="C13" i="14"/>
  <c r="B13" i="14"/>
  <c r="H12" i="14"/>
  <c r="G12" i="14"/>
  <c r="I12" i="14" s="1"/>
  <c r="E12" i="14"/>
  <c r="D12" i="14"/>
  <c r="K12" i="14" s="1"/>
  <c r="C12" i="14"/>
  <c r="B12" i="14"/>
  <c r="H11" i="14"/>
  <c r="G11" i="14"/>
  <c r="E11" i="14"/>
  <c r="D11" i="14"/>
  <c r="C11" i="14"/>
  <c r="B11" i="14"/>
  <c r="H107" i="16"/>
  <c r="G107" i="16"/>
  <c r="I107" i="16" s="1"/>
  <c r="E107" i="16"/>
  <c r="D107" i="16"/>
  <c r="K107" i="16" s="1"/>
  <c r="C107" i="16"/>
  <c r="B107" i="16"/>
  <c r="H106" i="16"/>
  <c r="G106" i="16"/>
  <c r="I106" i="16" s="1"/>
  <c r="E106" i="16"/>
  <c r="D106" i="16"/>
  <c r="K106" i="16" s="1"/>
  <c r="C106" i="16"/>
  <c r="B106" i="16"/>
  <c r="H105" i="16"/>
  <c r="G105" i="16"/>
  <c r="I105" i="16" s="1"/>
  <c r="E105" i="16"/>
  <c r="D105" i="16"/>
  <c r="K105" i="16" s="1"/>
  <c r="C105" i="16"/>
  <c r="B105" i="16"/>
  <c r="H104" i="16"/>
  <c r="G104" i="16"/>
  <c r="I104" i="16" s="1"/>
  <c r="E104" i="16"/>
  <c r="D104" i="16"/>
  <c r="K104" i="16" s="1"/>
  <c r="C104" i="16"/>
  <c r="B104" i="16"/>
  <c r="H103" i="16"/>
  <c r="G103" i="16"/>
  <c r="I103" i="16" s="1"/>
  <c r="E103" i="16"/>
  <c r="D103" i="16"/>
  <c r="K103" i="16" s="1"/>
  <c r="C103" i="16"/>
  <c r="B103" i="16"/>
  <c r="H102" i="16"/>
  <c r="G102" i="16"/>
  <c r="E102" i="16"/>
  <c r="D102" i="16"/>
  <c r="C102" i="16"/>
  <c r="B102" i="16"/>
  <c r="H101" i="16"/>
  <c r="G101" i="16"/>
  <c r="E101" i="16"/>
  <c r="D101" i="16"/>
  <c r="C101" i="16"/>
  <c r="B101" i="16"/>
  <c r="H100" i="16"/>
  <c r="G100" i="16"/>
  <c r="E100" i="16"/>
  <c r="D100" i="16"/>
  <c r="C100" i="16"/>
  <c r="B100" i="16"/>
  <c r="H99" i="16"/>
  <c r="G99" i="16"/>
  <c r="E99" i="16"/>
  <c r="D99" i="16"/>
  <c r="C99" i="16"/>
  <c r="B99" i="16"/>
  <c r="H98" i="16"/>
  <c r="G98" i="16"/>
  <c r="I98" i="16" s="1"/>
  <c r="E98" i="16"/>
  <c r="D98" i="16"/>
  <c r="C98" i="16"/>
  <c r="B98" i="16"/>
  <c r="H97" i="16"/>
  <c r="G97" i="16"/>
  <c r="I97" i="16" s="1"/>
  <c r="E97" i="16"/>
  <c r="D97" i="16"/>
  <c r="C97" i="16"/>
  <c r="B97" i="16"/>
  <c r="H96" i="16"/>
  <c r="G96" i="16"/>
  <c r="I96" i="16" s="1"/>
  <c r="E96" i="16"/>
  <c r="D96" i="16"/>
  <c r="K96" i="16" s="1"/>
  <c r="C96" i="16"/>
  <c r="B96" i="16"/>
  <c r="H95" i="16"/>
  <c r="G95" i="16"/>
  <c r="I95" i="16" s="1"/>
  <c r="E95" i="16"/>
  <c r="D95" i="16"/>
  <c r="K95" i="16" s="1"/>
  <c r="C95" i="16"/>
  <c r="B95" i="16"/>
  <c r="H94" i="16"/>
  <c r="G94" i="16"/>
  <c r="E94" i="16"/>
  <c r="D94" i="16"/>
  <c r="C94" i="16"/>
  <c r="B94" i="16"/>
  <c r="H93" i="16"/>
  <c r="G93" i="16"/>
  <c r="E93" i="16"/>
  <c r="D93" i="16"/>
  <c r="C93" i="16"/>
  <c r="B93" i="16"/>
  <c r="H92" i="16"/>
  <c r="G92" i="16"/>
  <c r="E92" i="16"/>
  <c r="D92" i="16"/>
  <c r="C92" i="16"/>
  <c r="B92" i="16"/>
  <c r="H91" i="16"/>
  <c r="G91" i="16"/>
  <c r="E91" i="16"/>
  <c r="F91" i="16" s="1"/>
  <c r="D91" i="16"/>
  <c r="C91" i="16"/>
  <c r="B91" i="16"/>
  <c r="H90" i="16"/>
  <c r="G90" i="16"/>
  <c r="I90" i="16" s="1"/>
  <c r="E90" i="16"/>
  <c r="D90" i="16"/>
  <c r="K90" i="16" s="1"/>
  <c r="C90" i="16"/>
  <c r="B90" i="16"/>
  <c r="H89" i="16"/>
  <c r="G89" i="16"/>
  <c r="I89" i="16" s="1"/>
  <c r="E89" i="16"/>
  <c r="D89" i="16"/>
  <c r="K89" i="16" s="1"/>
  <c r="C89" i="16"/>
  <c r="B89" i="16"/>
  <c r="H88" i="16"/>
  <c r="G88" i="16"/>
  <c r="I88" i="16" s="1"/>
  <c r="E88" i="16"/>
  <c r="D88" i="16"/>
  <c r="C88" i="16"/>
  <c r="B88" i="16"/>
  <c r="H87" i="16"/>
  <c r="G87" i="16"/>
  <c r="E87" i="16"/>
  <c r="D87" i="16"/>
  <c r="C87" i="16"/>
  <c r="B87" i="16"/>
  <c r="H86" i="16"/>
  <c r="G86" i="16"/>
  <c r="I86" i="16" s="1"/>
  <c r="E86" i="16"/>
  <c r="D86" i="16"/>
  <c r="K86" i="16" s="1"/>
  <c r="C86" i="16"/>
  <c r="B86" i="16"/>
  <c r="H85" i="16"/>
  <c r="G85" i="16"/>
  <c r="E85" i="16"/>
  <c r="D85" i="16"/>
  <c r="C85" i="16"/>
  <c r="B85" i="16"/>
  <c r="H84" i="16"/>
  <c r="G84" i="16"/>
  <c r="E84" i="16"/>
  <c r="D84" i="16"/>
  <c r="C84" i="16"/>
  <c r="B84" i="16"/>
  <c r="H83" i="16"/>
  <c r="G83" i="16"/>
  <c r="E83" i="16"/>
  <c r="F83" i="16" s="1"/>
  <c r="D83" i="16"/>
  <c r="C83" i="16"/>
  <c r="B83" i="16"/>
  <c r="H82" i="16"/>
  <c r="G82" i="16"/>
  <c r="E82" i="16"/>
  <c r="D82" i="16"/>
  <c r="C82" i="16"/>
  <c r="B82" i="16"/>
  <c r="H81" i="16"/>
  <c r="G81" i="16"/>
  <c r="I81" i="16" s="1"/>
  <c r="E81" i="16"/>
  <c r="D81" i="16"/>
  <c r="K81" i="16" s="1"/>
  <c r="C81" i="16"/>
  <c r="B81" i="16"/>
  <c r="H80" i="16"/>
  <c r="G80" i="16"/>
  <c r="E80" i="16"/>
  <c r="D80" i="16"/>
  <c r="C80" i="16"/>
  <c r="B80" i="16"/>
  <c r="H79" i="16"/>
  <c r="G79" i="16"/>
  <c r="E79" i="16"/>
  <c r="F79" i="16" s="1"/>
  <c r="D79" i="16"/>
  <c r="C79" i="16"/>
  <c r="B79" i="16"/>
  <c r="H78" i="16"/>
  <c r="G78" i="16"/>
  <c r="E78" i="16"/>
  <c r="D78" i="16"/>
  <c r="C78" i="16"/>
  <c r="B78" i="16"/>
  <c r="H77" i="16"/>
  <c r="G77" i="16"/>
  <c r="I77" i="16" s="1"/>
  <c r="E77" i="16"/>
  <c r="D77" i="16"/>
  <c r="K77" i="16" s="1"/>
  <c r="C77" i="16"/>
  <c r="B77" i="16"/>
  <c r="H76" i="16"/>
  <c r="G76" i="16"/>
  <c r="I76" i="16" s="1"/>
  <c r="E76" i="16"/>
  <c r="D76" i="16"/>
  <c r="K76" i="16" s="1"/>
  <c r="C76" i="16"/>
  <c r="B76" i="16"/>
  <c r="H75" i="16"/>
  <c r="G75" i="16"/>
  <c r="E75" i="16"/>
  <c r="F75" i="16" s="1"/>
  <c r="D75" i="16"/>
  <c r="C75" i="16"/>
  <c r="B75" i="16"/>
  <c r="H74" i="16"/>
  <c r="G74" i="16"/>
  <c r="E74" i="16"/>
  <c r="D74" i="16"/>
  <c r="C74" i="16"/>
  <c r="B74" i="16"/>
  <c r="H73" i="16"/>
  <c r="G73" i="16"/>
  <c r="E73" i="16"/>
  <c r="D73" i="16"/>
  <c r="F73" i="16" s="1"/>
  <c r="C73" i="16"/>
  <c r="B73" i="16"/>
  <c r="H72" i="16"/>
  <c r="G72" i="16"/>
  <c r="E72" i="16"/>
  <c r="D72" i="16"/>
  <c r="C72" i="16"/>
  <c r="B72" i="16"/>
  <c r="H71" i="16"/>
  <c r="G71" i="16"/>
  <c r="I71" i="16" s="1"/>
  <c r="E71" i="16"/>
  <c r="D71" i="16"/>
  <c r="K71" i="16" s="1"/>
  <c r="C71" i="16"/>
  <c r="B71" i="16"/>
  <c r="H70" i="16"/>
  <c r="G70" i="16"/>
  <c r="I70" i="16" s="1"/>
  <c r="E70" i="16"/>
  <c r="D70" i="16"/>
  <c r="K70" i="16" s="1"/>
  <c r="C70" i="16"/>
  <c r="B70" i="16"/>
  <c r="H69" i="16"/>
  <c r="G69" i="16"/>
  <c r="I69" i="16" s="1"/>
  <c r="E69" i="16"/>
  <c r="D69" i="16"/>
  <c r="C69" i="16"/>
  <c r="B69" i="16"/>
  <c r="H68" i="16"/>
  <c r="G68" i="16"/>
  <c r="E68" i="16"/>
  <c r="D68" i="16"/>
  <c r="C68" i="16"/>
  <c r="B68" i="16"/>
  <c r="H67" i="16"/>
  <c r="G67" i="16"/>
  <c r="I67" i="16" s="1"/>
  <c r="E67" i="16"/>
  <c r="D67" i="16"/>
  <c r="K67" i="16" s="1"/>
  <c r="C67" i="16"/>
  <c r="B67" i="16"/>
  <c r="H66" i="16"/>
  <c r="G66" i="16"/>
  <c r="E66" i="16"/>
  <c r="D66" i="16"/>
  <c r="C66" i="16"/>
  <c r="B66" i="16"/>
  <c r="H65" i="16"/>
  <c r="G65" i="16"/>
  <c r="I65" i="16" s="1"/>
  <c r="E65" i="16"/>
  <c r="D65" i="16"/>
  <c r="F65" i="16" s="1"/>
  <c r="C65" i="16"/>
  <c r="B65" i="16"/>
  <c r="H64" i="16"/>
  <c r="G64" i="16"/>
  <c r="E64" i="16"/>
  <c r="D64" i="16"/>
  <c r="C64" i="16"/>
  <c r="B64" i="16"/>
  <c r="H63" i="16"/>
  <c r="G63" i="16"/>
  <c r="E63" i="16"/>
  <c r="D63" i="16"/>
  <c r="C63" i="16"/>
  <c r="B63" i="16"/>
  <c r="H62" i="16"/>
  <c r="G62" i="16"/>
  <c r="E62" i="16"/>
  <c r="D62" i="16"/>
  <c r="C62" i="16"/>
  <c r="B62" i="16"/>
  <c r="H61" i="16"/>
  <c r="G61" i="16"/>
  <c r="I61" i="16" s="1"/>
  <c r="E61" i="16"/>
  <c r="D61" i="16"/>
  <c r="C61" i="16"/>
  <c r="B61" i="16"/>
  <c r="H60" i="16"/>
  <c r="G60" i="16"/>
  <c r="I60" i="16" s="1"/>
  <c r="E60" i="16"/>
  <c r="D60" i="16"/>
  <c r="K60" i="16" s="1"/>
  <c r="C60" i="16"/>
  <c r="B60" i="16"/>
  <c r="H59" i="16"/>
  <c r="G59" i="16"/>
  <c r="E59" i="16"/>
  <c r="D59" i="16"/>
  <c r="C59" i="16"/>
  <c r="B59" i="16"/>
  <c r="H58" i="16"/>
  <c r="G58" i="16"/>
  <c r="E58" i="16"/>
  <c r="D58" i="16"/>
  <c r="C58" i="16"/>
  <c r="B58" i="16"/>
  <c r="H57" i="16"/>
  <c r="G57" i="16"/>
  <c r="E57" i="16"/>
  <c r="D57" i="16"/>
  <c r="C57" i="16"/>
  <c r="B57" i="16"/>
  <c r="H56" i="16"/>
  <c r="G56" i="16"/>
  <c r="I56" i="16" s="1"/>
  <c r="E56" i="16"/>
  <c r="D56" i="16"/>
  <c r="K56" i="16" s="1"/>
  <c r="C56" i="16"/>
  <c r="B56" i="16"/>
  <c r="H55" i="16"/>
  <c r="G55" i="16"/>
  <c r="E55" i="16"/>
  <c r="F55" i="16" s="1"/>
  <c r="D55" i="16"/>
  <c r="C55" i="16"/>
  <c r="B55" i="16"/>
  <c r="H54" i="16"/>
  <c r="G54" i="16"/>
  <c r="E54" i="16"/>
  <c r="D54" i="16"/>
  <c r="C54" i="16"/>
  <c r="B54" i="16"/>
  <c r="H53" i="16"/>
  <c r="G53" i="16"/>
  <c r="E53" i="16"/>
  <c r="D53" i="16"/>
  <c r="C53" i="16"/>
  <c r="B53" i="16"/>
  <c r="H52" i="16"/>
  <c r="G52" i="16"/>
  <c r="E52" i="16"/>
  <c r="D52" i="16"/>
  <c r="C52" i="16"/>
  <c r="B52" i="16"/>
  <c r="H51" i="16"/>
  <c r="G51" i="16"/>
  <c r="I51" i="16" s="1"/>
  <c r="E51" i="16"/>
  <c r="D51" i="16"/>
  <c r="K51" i="16" s="1"/>
  <c r="C51" i="16"/>
  <c r="B51" i="16"/>
  <c r="H50" i="16"/>
  <c r="G50" i="16"/>
  <c r="E50" i="16"/>
  <c r="D50" i="16"/>
  <c r="F50" i="16" s="1"/>
  <c r="C50" i="16"/>
  <c r="B50" i="16"/>
  <c r="H49" i="16"/>
  <c r="G49" i="16"/>
  <c r="E49" i="16"/>
  <c r="D49" i="16"/>
  <c r="C49" i="16"/>
  <c r="B49" i="16"/>
  <c r="H48" i="16"/>
  <c r="G48" i="16"/>
  <c r="I48" i="16" s="1"/>
  <c r="E48" i="16"/>
  <c r="D48" i="16"/>
  <c r="K48" i="16" s="1"/>
  <c r="C48" i="16"/>
  <c r="B48" i="16"/>
  <c r="H47" i="16"/>
  <c r="G47" i="16"/>
  <c r="I47" i="16" s="1"/>
  <c r="E47" i="16"/>
  <c r="D47" i="16"/>
  <c r="K47" i="16" s="1"/>
  <c r="C47" i="16"/>
  <c r="B47" i="16"/>
  <c r="H46" i="16"/>
  <c r="G46" i="16"/>
  <c r="E46" i="16"/>
  <c r="D46" i="16"/>
  <c r="C46" i="16"/>
  <c r="B46" i="16"/>
  <c r="H45" i="16"/>
  <c r="G45" i="16"/>
  <c r="I45" i="16" s="1"/>
  <c r="E45" i="16"/>
  <c r="D45" i="16"/>
  <c r="C45" i="16"/>
  <c r="B45" i="16"/>
  <c r="H44" i="16"/>
  <c r="G44" i="16"/>
  <c r="E44" i="16"/>
  <c r="D44" i="16"/>
  <c r="C44" i="16"/>
  <c r="B44" i="16"/>
  <c r="H43" i="16"/>
  <c r="G43" i="16"/>
  <c r="E43" i="16"/>
  <c r="D43" i="16"/>
  <c r="K43" i="16" s="1"/>
  <c r="C43" i="16"/>
  <c r="B43" i="16"/>
  <c r="H42" i="16"/>
  <c r="G42" i="16"/>
  <c r="E42" i="16"/>
  <c r="D42" i="16"/>
  <c r="C42" i="16"/>
  <c r="B42" i="16"/>
  <c r="H41" i="16"/>
  <c r="G41" i="16"/>
  <c r="E41" i="16"/>
  <c r="D41" i="16"/>
  <c r="C41" i="16"/>
  <c r="B41" i="16"/>
  <c r="H40" i="16"/>
  <c r="G40" i="16"/>
  <c r="E40" i="16"/>
  <c r="D40" i="16"/>
  <c r="C40" i="16"/>
  <c r="B40" i="16"/>
  <c r="H39" i="16"/>
  <c r="G39" i="16"/>
  <c r="E39" i="16"/>
  <c r="F39" i="16" s="1"/>
  <c r="D39" i="16"/>
  <c r="C39" i="16"/>
  <c r="B39" i="16"/>
  <c r="H38" i="16"/>
  <c r="G38" i="16"/>
  <c r="I38" i="16" s="1"/>
  <c r="E38" i="16"/>
  <c r="D38" i="16"/>
  <c r="K38" i="16" s="1"/>
  <c r="C38" i="16"/>
  <c r="B38" i="16"/>
  <c r="H37" i="16"/>
  <c r="G37" i="16"/>
  <c r="E37" i="16"/>
  <c r="D37" i="16"/>
  <c r="C37" i="16"/>
  <c r="B37" i="16"/>
  <c r="H36" i="16"/>
  <c r="G36" i="16"/>
  <c r="I36" i="16" s="1"/>
  <c r="E36" i="16"/>
  <c r="D36" i="16"/>
  <c r="K36" i="16" s="1"/>
  <c r="C36" i="16"/>
  <c r="B36" i="16"/>
  <c r="H35" i="16"/>
  <c r="G35" i="16"/>
  <c r="I35" i="16" s="1"/>
  <c r="E35" i="16"/>
  <c r="D35" i="16"/>
  <c r="K35" i="16" s="1"/>
  <c r="C35" i="16"/>
  <c r="B35" i="16"/>
  <c r="H34" i="16"/>
  <c r="G34" i="16"/>
  <c r="E34" i="16"/>
  <c r="D34" i="16"/>
  <c r="F34" i="16" s="1"/>
  <c r="C34" i="16"/>
  <c r="B34" i="16"/>
  <c r="H33" i="16"/>
  <c r="G33" i="16"/>
  <c r="E33" i="16"/>
  <c r="D33" i="16"/>
  <c r="C33" i="16"/>
  <c r="B33" i="16"/>
  <c r="H32" i="16"/>
  <c r="G32" i="16"/>
  <c r="E32" i="16"/>
  <c r="D32" i="16"/>
  <c r="C32" i="16"/>
  <c r="B32" i="16"/>
  <c r="H31" i="16"/>
  <c r="G31" i="16"/>
  <c r="I31" i="16" s="1"/>
  <c r="E31" i="16"/>
  <c r="D31" i="16"/>
  <c r="K31" i="16" s="1"/>
  <c r="C31" i="16"/>
  <c r="B31" i="16"/>
  <c r="H30" i="16"/>
  <c r="G30" i="16"/>
  <c r="I30" i="16" s="1"/>
  <c r="E30" i="16"/>
  <c r="D30" i="16"/>
  <c r="C30" i="16"/>
  <c r="B30" i="16"/>
  <c r="H29" i="16"/>
  <c r="G29" i="16"/>
  <c r="E29" i="16"/>
  <c r="D29" i="16"/>
  <c r="C29" i="16"/>
  <c r="B29" i="16"/>
  <c r="H28" i="16"/>
  <c r="G28" i="16"/>
  <c r="I28" i="16" s="1"/>
  <c r="E28" i="16"/>
  <c r="D28" i="16"/>
  <c r="K28" i="16" s="1"/>
  <c r="C28" i="16"/>
  <c r="B28" i="16"/>
  <c r="H27" i="16"/>
  <c r="G27" i="16"/>
  <c r="I27" i="16" s="1"/>
  <c r="E27" i="16"/>
  <c r="D27" i="16"/>
  <c r="K27" i="16" s="1"/>
  <c r="C27" i="16"/>
  <c r="B27" i="16"/>
  <c r="H26" i="16"/>
  <c r="G26" i="16"/>
  <c r="E26" i="16"/>
  <c r="D26" i="16"/>
  <c r="F26" i="16" s="1"/>
  <c r="C26" i="16"/>
  <c r="B26" i="16"/>
  <c r="H25" i="16"/>
  <c r="G25" i="16"/>
  <c r="E25" i="16"/>
  <c r="D25" i="16"/>
  <c r="C25" i="16"/>
  <c r="B25" i="16"/>
  <c r="H24" i="16"/>
  <c r="G24" i="16"/>
  <c r="E24" i="16"/>
  <c r="D24" i="16"/>
  <c r="C24" i="16"/>
  <c r="B24" i="16"/>
  <c r="H23" i="16"/>
  <c r="G23" i="16"/>
  <c r="E23" i="16"/>
  <c r="F23" i="16" s="1"/>
  <c r="D23" i="16"/>
  <c r="C23" i="16"/>
  <c r="B23" i="16"/>
  <c r="H22" i="16"/>
  <c r="G22" i="16"/>
  <c r="E22" i="16"/>
  <c r="D22" i="16"/>
  <c r="F22" i="16" s="1"/>
  <c r="C22" i="16"/>
  <c r="B22" i="16"/>
  <c r="H21" i="16"/>
  <c r="G21" i="16"/>
  <c r="E21" i="16"/>
  <c r="D21" i="16"/>
  <c r="C21" i="16"/>
  <c r="B21" i="16"/>
  <c r="H20" i="16"/>
  <c r="G20" i="16"/>
  <c r="E20" i="16"/>
  <c r="D20" i="16"/>
  <c r="C20" i="16"/>
  <c r="B20" i="16"/>
  <c r="H19" i="16"/>
  <c r="G19" i="16"/>
  <c r="E19" i="16"/>
  <c r="F19" i="16" s="1"/>
  <c r="D19" i="16"/>
  <c r="C19" i="16"/>
  <c r="B19" i="16"/>
  <c r="H18" i="16"/>
  <c r="G18" i="16"/>
  <c r="I18" i="16" s="1"/>
  <c r="E18" i="16"/>
  <c r="D18" i="16"/>
  <c r="C18" i="16"/>
  <c r="B18" i="16"/>
  <c r="H17" i="16"/>
  <c r="G17" i="16"/>
  <c r="I17" i="16" s="1"/>
  <c r="E17" i="16"/>
  <c r="D17" i="16"/>
  <c r="K17" i="16" s="1"/>
  <c r="C17" i="16"/>
  <c r="B17" i="16"/>
  <c r="H16" i="16"/>
  <c r="G16" i="16"/>
  <c r="I16" i="16" s="1"/>
  <c r="E16" i="16"/>
  <c r="D16" i="16"/>
  <c r="K16" i="16" s="1"/>
  <c r="C16" i="16"/>
  <c r="B16" i="16"/>
  <c r="H15" i="16"/>
  <c r="G15" i="16"/>
  <c r="E15" i="16"/>
  <c r="D15" i="16"/>
  <c r="C15" i="16"/>
  <c r="B15" i="16"/>
  <c r="H14" i="16"/>
  <c r="G14" i="16"/>
  <c r="E14" i="16"/>
  <c r="D14" i="16"/>
  <c r="F14" i="16" s="1"/>
  <c r="C14" i="16"/>
  <c r="B14" i="16"/>
  <c r="H13" i="16"/>
  <c r="G13" i="16"/>
  <c r="E13" i="16"/>
  <c r="D13" i="16"/>
  <c r="C13" i="16"/>
  <c r="B13" i="16"/>
  <c r="H12" i="16"/>
  <c r="G12" i="16"/>
  <c r="I12" i="16" s="1"/>
  <c r="E12" i="16"/>
  <c r="D12" i="16"/>
  <c r="K12" i="16" s="1"/>
  <c r="C12" i="16"/>
  <c r="B12" i="16"/>
  <c r="H11" i="16"/>
  <c r="G11" i="16"/>
  <c r="E11" i="16"/>
  <c r="F11" i="16" s="1"/>
  <c r="D11" i="16"/>
  <c r="C11" i="16"/>
  <c r="B11" i="16"/>
  <c r="H107" i="18"/>
  <c r="G107" i="18"/>
  <c r="I107" i="18" s="1"/>
  <c r="E107" i="18"/>
  <c r="D107" i="18"/>
  <c r="C107" i="18"/>
  <c r="B107" i="18"/>
  <c r="H106" i="18"/>
  <c r="G106" i="18"/>
  <c r="I106" i="18" s="1"/>
  <c r="E106" i="18"/>
  <c r="D106" i="18"/>
  <c r="K106" i="18" s="1"/>
  <c r="C106" i="18"/>
  <c r="B106" i="18"/>
  <c r="H105" i="18"/>
  <c r="G105" i="18"/>
  <c r="I105" i="18" s="1"/>
  <c r="E105" i="18"/>
  <c r="D105" i="18"/>
  <c r="K105" i="18" s="1"/>
  <c r="C105" i="18"/>
  <c r="B105" i="18"/>
  <c r="H104" i="18"/>
  <c r="G104" i="18"/>
  <c r="I104" i="18" s="1"/>
  <c r="E104" i="18"/>
  <c r="D104" i="18"/>
  <c r="K104" i="18" s="1"/>
  <c r="C104" i="18"/>
  <c r="B104" i="18"/>
  <c r="H103" i="18"/>
  <c r="G103" i="18"/>
  <c r="I103" i="18" s="1"/>
  <c r="E103" i="18"/>
  <c r="D103" i="18"/>
  <c r="F103" i="18" s="1"/>
  <c r="C103" i="18"/>
  <c r="B103" i="18"/>
  <c r="H102" i="18"/>
  <c r="G102" i="18"/>
  <c r="E102" i="18"/>
  <c r="D102" i="18"/>
  <c r="C102" i="18"/>
  <c r="B102" i="18"/>
  <c r="H101" i="18"/>
  <c r="G101" i="18"/>
  <c r="E101" i="18"/>
  <c r="D101" i="18"/>
  <c r="F101" i="18" s="1"/>
  <c r="C101" i="18"/>
  <c r="B101" i="18"/>
  <c r="H100" i="18"/>
  <c r="G100" i="18"/>
  <c r="E100" i="18"/>
  <c r="F100" i="18" s="1"/>
  <c r="D100" i="18"/>
  <c r="C100" i="18"/>
  <c r="B100" i="18"/>
  <c r="H99" i="18"/>
  <c r="G99" i="18"/>
  <c r="E99" i="18"/>
  <c r="D99" i="18"/>
  <c r="F99" i="18" s="1"/>
  <c r="C99" i="18"/>
  <c r="B99" i="18"/>
  <c r="H98" i="18"/>
  <c r="G98" i="18"/>
  <c r="E98" i="18"/>
  <c r="D98" i="18"/>
  <c r="C98" i="18"/>
  <c r="B98" i="18"/>
  <c r="H97" i="18"/>
  <c r="G97" i="18"/>
  <c r="I97" i="18" s="1"/>
  <c r="E97" i="18"/>
  <c r="D97" i="18"/>
  <c r="K97" i="18" s="1"/>
  <c r="C97" i="18"/>
  <c r="B97" i="18"/>
  <c r="H96" i="18"/>
  <c r="G96" i="18"/>
  <c r="I96" i="18" s="1"/>
  <c r="E96" i="18"/>
  <c r="D96" i="18"/>
  <c r="K96" i="18" s="1"/>
  <c r="C96" i="18"/>
  <c r="B96" i="18"/>
  <c r="H95" i="18"/>
  <c r="G95" i="18"/>
  <c r="I95" i="18" s="1"/>
  <c r="E95" i="18"/>
  <c r="D95" i="18"/>
  <c r="F95" i="18" s="1"/>
  <c r="C95" i="18"/>
  <c r="B95" i="18"/>
  <c r="H94" i="18"/>
  <c r="G94" i="18"/>
  <c r="E94" i="18"/>
  <c r="D94" i="18"/>
  <c r="C94" i="18"/>
  <c r="B94" i="18"/>
  <c r="H93" i="18"/>
  <c r="G93" i="18"/>
  <c r="I93" i="18" s="1"/>
  <c r="E93" i="18"/>
  <c r="D93" i="18"/>
  <c r="F93" i="18" s="1"/>
  <c r="C93" i="18"/>
  <c r="B93" i="18"/>
  <c r="H92" i="18"/>
  <c r="G92" i="18"/>
  <c r="E92" i="18"/>
  <c r="F92" i="18" s="1"/>
  <c r="D92" i="18"/>
  <c r="C92" i="18"/>
  <c r="B92" i="18"/>
  <c r="H91" i="18"/>
  <c r="G91" i="18"/>
  <c r="E91" i="18"/>
  <c r="D91" i="18"/>
  <c r="C91" i="18"/>
  <c r="B91" i="18"/>
  <c r="H90" i="18"/>
  <c r="G90" i="18"/>
  <c r="I90" i="18" s="1"/>
  <c r="E90" i="18"/>
  <c r="D90" i="18"/>
  <c r="K90" i="18" s="1"/>
  <c r="C90" i="18"/>
  <c r="B90" i="18"/>
  <c r="H89" i="18"/>
  <c r="G89" i="18"/>
  <c r="I89" i="18" s="1"/>
  <c r="E89" i="18"/>
  <c r="D89" i="18"/>
  <c r="K89" i="18" s="1"/>
  <c r="C89" i="18"/>
  <c r="B89" i="18"/>
  <c r="H88" i="18"/>
  <c r="G88" i="18"/>
  <c r="I88" i="18" s="1"/>
  <c r="E88" i="18"/>
  <c r="D88" i="18"/>
  <c r="C88" i="18"/>
  <c r="B88" i="18"/>
  <c r="H87" i="18"/>
  <c r="G87" i="18"/>
  <c r="I87" i="18" s="1"/>
  <c r="E87" i="18"/>
  <c r="D87" i="18"/>
  <c r="K87" i="18" s="1"/>
  <c r="C87" i="18"/>
  <c r="B87" i="18"/>
  <c r="H86" i="18"/>
  <c r="G86" i="18"/>
  <c r="I86" i="18" s="1"/>
  <c r="E86" i="18"/>
  <c r="D86" i="18"/>
  <c r="C86" i="18"/>
  <c r="B86" i="18"/>
  <c r="H85" i="18"/>
  <c r="G85" i="18"/>
  <c r="E85" i="18"/>
  <c r="D85" i="18"/>
  <c r="C85" i="18"/>
  <c r="B85" i="18"/>
  <c r="H84" i="18"/>
  <c r="G84" i="18"/>
  <c r="E84" i="18"/>
  <c r="D84" i="18"/>
  <c r="C84" i="18"/>
  <c r="B84" i="18"/>
  <c r="H83" i="18"/>
  <c r="G83" i="18"/>
  <c r="E83" i="18"/>
  <c r="D83" i="18"/>
  <c r="C83" i="18"/>
  <c r="B83" i="18"/>
  <c r="H82" i="18"/>
  <c r="G82" i="18"/>
  <c r="E82" i="18"/>
  <c r="D82" i="18"/>
  <c r="C82" i="18"/>
  <c r="B82" i="18"/>
  <c r="H81" i="18"/>
  <c r="G81" i="18"/>
  <c r="I81" i="18" s="1"/>
  <c r="E81" i="18"/>
  <c r="D81" i="18"/>
  <c r="K81" i="18" s="1"/>
  <c r="C81" i="18"/>
  <c r="B81" i="18"/>
  <c r="H80" i="18"/>
  <c r="G80" i="18"/>
  <c r="E80" i="18"/>
  <c r="F80" i="18" s="1"/>
  <c r="D80" i="18"/>
  <c r="C80" i="18"/>
  <c r="B80" i="18"/>
  <c r="H79" i="18"/>
  <c r="G79" i="18"/>
  <c r="E79" i="18"/>
  <c r="D79" i="18"/>
  <c r="C79" i="18"/>
  <c r="B79" i="18"/>
  <c r="H78" i="18"/>
  <c r="G78" i="18"/>
  <c r="E78" i="18"/>
  <c r="D78" i="18"/>
  <c r="C78" i="18"/>
  <c r="B78" i="18"/>
  <c r="H77" i="18"/>
  <c r="G77" i="18"/>
  <c r="I77" i="18" s="1"/>
  <c r="E77" i="18"/>
  <c r="D77" i="18"/>
  <c r="K77" i="18" s="1"/>
  <c r="C77" i="18"/>
  <c r="B77" i="18"/>
  <c r="H76" i="18"/>
  <c r="G76" i="18"/>
  <c r="I76" i="18" s="1"/>
  <c r="E76" i="18"/>
  <c r="D76" i="18"/>
  <c r="K76" i="18" s="1"/>
  <c r="C76" i="18"/>
  <c r="B76" i="18"/>
  <c r="H75" i="18"/>
  <c r="G75" i="18"/>
  <c r="E75" i="18"/>
  <c r="D75" i="18"/>
  <c r="C75" i="18"/>
  <c r="B75" i="18"/>
  <c r="H74" i="18"/>
  <c r="G74" i="18"/>
  <c r="E74" i="18"/>
  <c r="D74" i="18"/>
  <c r="C74" i="18"/>
  <c r="B74" i="18"/>
  <c r="H73" i="18"/>
  <c r="G73" i="18"/>
  <c r="E73" i="18"/>
  <c r="D73" i="18"/>
  <c r="C73" i="18"/>
  <c r="B73" i="18"/>
  <c r="H72" i="18"/>
  <c r="G72" i="18"/>
  <c r="E72" i="18"/>
  <c r="D72" i="18"/>
  <c r="C72" i="18"/>
  <c r="B72" i="18"/>
  <c r="H71" i="18"/>
  <c r="G71" i="18"/>
  <c r="I71" i="18" s="1"/>
  <c r="E71" i="18"/>
  <c r="D71" i="18"/>
  <c r="C71" i="18"/>
  <c r="B71" i="18"/>
  <c r="H70" i="18"/>
  <c r="G70" i="18"/>
  <c r="I70" i="18" s="1"/>
  <c r="E70" i="18"/>
  <c r="D70" i="18"/>
  <c r="F70" i="18" s="1"/>
  <c r="C70" i="18"/>
  <c r="B70" i="18"/>
  <c r="H69" i="18"/>
  <c r="G69" i="18"/>
  <c r="I69" i="18" s="1"/>
  <c r="E69" i="18"/>
  <c r="D69" i="18"/>
  <c r="K69" i="18" s="1"/>
  <c r="C69" i="18"/>
  <c r="B69" i="18"/>
  <c r="H68" i="18"/>
  <c r="G68" i="18"/>
  <c r="E68" i="18"/>
  <c r="D68" i="18"/>
  <c r="C68" i="18"/>
  <c r="B68" i="18"/>
  <c r="H67" i="18"/>
  <c r="G67" i="18"/>
  <c r="I67" i="18" s="1"/>
  <c r="E67" i="18"/>
  <c r="D67" i="18"/>
  <c r="K67" i="18" s="1"/>
  <c r="C67" i="18"/>
  <c r="B67" i="18"/>
  <c r="H66" i="18"/>
  <c r="G66" i="18"/>
  <c r="E66" i="18"/>
  <c r="D66" i="18"/>
  <c r="C66" i="18"/>
  <c r="B66" i="18"/>
  <c r="H65" i="18"/>
  <c r="G65" i="18"/>
  <c r="I65" i="18" s="1"/>
  <c r="E65" i="18"/>
  <c r="D65" i="18"/>
  <c r="K65" i="18" s="1"/>
  <c r="C65" i="18"/>
  <c r="B65" i="18"/>
  <c r="H64" i="18"/>
  <c r="G64" i="18"/>
  <c r="I64" i="18" s="1"/>
  <c r="E64" i="18"/>
  <c r="D64" i="18"/>
  <c r="K64" i="18" s="1"/>
  <c r="C64" i="18"/>
  <c r="B64" i="18"/>
  <c r="H63" i="18"/>
  <c r="G63" i="18"/>
  <c r="I63" i="18" s="1"/>
  <c r="E63" i="18"/>
  <c r="D63" i="18"/>
  <c r="K63" i="18" s="1"/>
  <c r="C63" i="18"/>
  <c r="B63" i="18"/>
  <c r="H62" i="18"/>
  <c r="G62" i="18"/>
  <c r="I62" i="18" s="1"/>
  <c r="E62" i="18"/>
  <c r="D62" i="18"/>
  <c r="C62" i="18"/>
  <c r="B62" i="18"/>
  <c r="H61" i="18"/>
  <c r="G61" i="18"/>
  <c r="E61" i="18"/>
  <c r="D61" i="18"/>
  <c r="C61" i="18"/>
  <c r="B61" i="18"/>
  <c r="H60" i="18"/>
  <c r="G60" i="18"/>
  <c r="I60" i="18" s="1"/>
  <c r="E60" i="18"/>
  <c r="D60" i="18"/>
  <c r="K60" i="18" s="1"/>
  <c r="C60" i="18"/>
  <c r="B60" i="18"/>
  <c r="H59" i="18"/>
  <c r="G59" i="18"/>
  <c r="I59" i="18" s="1"/>
  <c r="E59" i="18"/>
  <c r="D59" i="18"/>
  <c r="C59" i="18"/>
  <c r="B59" i="18"/>
  <c r="H58" i="18"/>
  <c r="G58" i="18"/>
  <c r="E58" i="18"/>
  <c r="D58" i="18"/>
  <c r="C58" i="18"/>
  <c r="B58" i="18"/>
  <c r="H57" i="18"/>
  <c r="G57" i="18"/>
  <c r="E57" i="18"/>
  <c r="D57" i="18"/>
  <c r="K57" i="18" s="1"/>
  <c r="C57" i="18"/>
  <c r="B57" i="18"/>
  <c r="H56" i="18"/>
  <c r="G56" i="18"/>
  <c r="I56" i="18" s="1"/>
  <c r="E56" i="18"/>
  <c r="D56" i="18"/>
  <c r="K56" i="18" s="1"/>
  <c r="C56" i="18"/>
  <c r="B56" i="18"/>
  <c r="H55" i="18"/>
  <c r="G55" i="18"/>
  <c r="E55" i="18"/>
  <c r="D55" i="18"/>
  <c r="F55" i="18" s="1"/>
  <c r="C55" i="18"/>
  <c r="B55" i="18"/>
  <c r="H54" i="18"/>
  <c r="G54" i="18"/>
  <c r="E54" i="18"/>
  <c r="D54" i="18"/>
  <c r="C54" i="18"/>
  <c r="B54" i="18"/>
  <c r="H53" i="18"/>
  <c r="G53" i="18"/>
  <c r="E53" i="18"/>
  <c r="D53" i="18"/>
  <c r="C53" i="18"/>
  <c r="B53" i="18"/>
  <c r="H52" i="18"/>
  <c r="G52" i="18"/>
  <c r="E52" i="18"/>
  <c r="F52" i="18" s="1"/>
  <c r="D52" i="18"/>
  <c r="C52" i="18"/>
  <c r="B52" i="18"/>
  <c r="H51" i="18"/>
  <c r="G51" i="18"/>
  <c r="I51" i="18" s="1"/>
  <c r="E51" i="18"/>
  <c r="D51" i="18"/>
  <c r="K51" i="18" s="1"/>
  <c r="C51" i="18"/>
  <c r="B51" i="18"/>
  <c r="H50" i="18"/>
  <c r="G50" i="18"/>
  <c r="I50" i="18" s="1"/>
  <c r="E50" i="18"/>
  <c r="D50" i="18"/>
  <c r="C50" i="18"/>
  <c r="B50" i="18"/>
  <c r="H49" i="18"/>
  <c r="G49" i="18"/>
  <c r="E49" i="18"/>
  <c r="D49" i="18"/>
  <c r="C49" i="18"/>
  <c r="B49" i="18"/>
  <c r="H48" i="18"/>
  <c r="G48" i="18"/>
  <c r="I48" i="18" s="1"/>
  <c r="E48" i="18"/>
  <c r="D48" i="18"/>
  <c r="K48" i="18" s="1"/>
  <c r="C48" i="18"/>
  <c r="B48" i="18"/>
  <c r="H47" i="18"/>
  <c r="G47" i="18"/>
  <c r="I47" i="18" s="1"/>
  <c r="E47" i="18"/>
  <c r="D47" i="18"/>
  <c r="C47" i="18"/>
  <c r="B47" i="18"/>
  <c r="H46" i="18"/>
  <c r="G46" i="18"/>
  <c r="I46" i="18" s="1"/>
  <c r="E46" i="18"/>
  <c r="D46" i="18"/>
  <c r="K46" i="18" s="1"/>
  <c r="C46" i="18"/>
  <c r="B46" i="18"/>
  <c r="H45" i="18"/>
  <c r="G45" i="18"/>
  <c r="I45" i="18" s="1"/>
  <c r="E45" i="18"/>
  <c r="D45" i="18"/>
  <c r="K45" i="18" s="1"/>
  <c r="C45" i="18"/>
  <c r="B45" i="18"/>
  <c r="H44" i="18"/>
  <c r="G44" i="18"/>
  <c r="E44" i="18"/>
  <c r="D44" i="18"/>
  <c r="K44" i="18" s="1"/>
  <c r="C44" i="18"/>
  <c r="B44" i="18"/>
  <c r="H43" i="18"/>
  <c r="G43" i="18"/>
  <c r="I43" i="18" s="1"/>
  <c r="E43" i="18"/>
  <c r="D43" i="18"/>
  <c r="K43" i="18" s="1"/>
  <c r="C43" i="18"/>
  <c r="B43" i="18"/>
  <c r="H42" i="18"/>
  <c r="G42" i="18"/>
  <c r="E42" i="18"/>
  <c r="D42" i="18"/>
  <c r="C42" i="18"/>
  <c r="B42" i="18"/>
  <c r="H41" i="18"/>
  <c r="G41" i="18"/>
  <c r="I41" i="18" s="1"/>
  <c r="E41" i="18"/>
  <c r="D41" i="18"/>
  <c r="K41" i="18" s="1"/>
  <c r="C41" i="18"/>
  <c r="B41" i="18"/>
  <c r="H40" i="18"/>
  <c r="G40" i="18"/>
  <c r="I40" i="18" s="1"/>
  <c r="E40" i="18"/>
  <c r="D40" i="18"/>
  <c r="C40" i="18"/>
  <c r="B40" i="18"/>
  <c r="H39" i="18"/>
  <c r="G39" i="18"/>
  <c r="E39" i="18"/>
  <c r="D39" i="18"/>
  <c r="F39" i="18" s="1"/>
  <c r="C39" i="18"/>
  <c r="B39" i="18"/>
  <c r="H38" i="18"/>
  <c r="G38" i="18"/>
  <c r="I38" i="18" s="1"/>
  <c r="E38" i="18"/>
  <c r="D38" i="18"/>
  <c r="C38" i="18"/>
  <c r="B38" i="18"/>
  <c r="H37" i="18"/>
  <c r="G37" i="18"/>
  <c r="I37" i="18" s="1"/>
  <c r="E37" i="18"/>
  <c r="D37" i="18"/>
  <c r="K37" i="18" s="1"/>
  <c r="C37" i="18"/>
  <c r="B37" i="18"/>
  <c r="H36" i="18"/>
  <c r="G36" i="18"/>
  <c r="I36" i="18" s="1"/>
  <c r="E36" i="18"/>
  <c r="D36" i="18"/>
  <c r="K36" i="18" s="1"/>
  <c r="C36" i="18"/>
  <c r="B36" i="18"/>
  <c r="H35" i="18"/>
  <c r="G35" i="18"/>
  <c r="I35" i="18" s="1"/>
  <c r="E35" i="18"/>
  <c r="D35" i="18"/>
  <c r="K35" i="18" s="1"/>
  <c r="C35" i="18"/>
  <c r="B35" i="18"/>
  <c r="H34" i="18"/>
  <c r="G34" i="18"/>
  <c r="I34" i="18" s="1"/>
  <c r="E34" i="18"/>
  <c r="D34" i="18"/>
  <c r="C34" i="18"/>
  <c r="B34" i="18"/>
  <c r="H33" i="18"/>
  <c r="G33" i="18"/>
  <c r="I33" i="18" s="1"/>
  <c r="E33" i="18"/>
  <c r="D33" i="18"/>
  <c r="K33" i="18" s="1"/>
  <c r="C33" i="18"/>
  <c r="B33" i="18"/>
  <c r="H32" i="18"/>
  <c r="G32" i="18"/>
  <c r="E32" i="18"/>
  <c r="F32" i="18" s="1"/>
  <c r="D32" i="18"/>
  <c r="C32" i="18"/>
  <c r="B32" i="18"/>
  <c r="H31" i="18"/>
  <c r="G31" i="18"/>
  <c r="I31" i="18" s="1"/>
  <c r="E31" i="18"/>
  <c r="D31" i="18"/>
  <c r="C31" i="18"/>
  <c r="B31" i="18"/>
  <c r="H30" i="18"/>
  <c r="G30" i="18"/>
  <c r="I30" i="18" s="1"/>
  <c r="E30" i="18"/>
  <c r="D30" i="18"/>
  <c r="K30" i="18" s="1"/>
  <c r="C30" i="18"/>
  <c r="B30" i="18"/>
  <c r="H29" i="18"/>
  <c r="G29" i="18"/>
  <c r="I29" i="18" s="1"/>
  <c r="E29" i="18"/>
  <c r="D29" i="18"/>
  <c r="K29" i="18" s="1"/>
  <c r="C29" i="18"/>
  <c r="B29" i="18"/>
  <c r="H28" i="18"/>
  <c r="G28" i="18"/>
  <c r="I28" i="18" s="1"/>
  <c r="E28" i="18"/>
  <c r="D28" i="18"/>
  <c r="K28" i="18" s="1"/>
  <c r="C28" i="18"/>
  <c r="B28" i="18"/>
  <c r="H27" i="18"/>
  <c r="G27" i="18"/>
  <c r="I27" i="18" s="1"/>
  <c r="E27" i="18"/>
  <c r="D27" i="18"/>
  <c r="K27" i="18" s="1"/>
  <c r="C27" i="18"/>
  <c r="B27" i="18"/>
  <c r="H26" i="18"/>
  <c r="G26" i="18"/>
  <c r="E26" i="18"/>
  <c r="D26" i="18"/>
  <c r="C26" i="18"/>
  <c r="B26" i="18"/>
  <c r="H25" i="18"/>
  <c r="G25" i="18"/>
  <c r="E25" i="18"/>
  <c r="D25" i="18"/>
  <c r="C25" i="18"/>
  <c r="B25" i="18"/>
  <c r="H24" i="18"/>
  <c r="G24" i="18"/>
  <c r="I24" i="18" s="1"/>
  <c r="E24" i="18"/>
  <c r="F24" i="18" s="1"/>
  <c r="D24" i="18"/>
  <c r="C24" i="18"/>
  <c r="B24" i="18"/>
  <c r="H23" i="18"/>
  <c r="G23" i="18"/>
  <c r="E23" i="18"/>
  <c r="D23" i="18"/>
  <c r="F23" i="18" s="1"/>
  <c r="C23" i="18"/>
  <c r="B23" i="18"/>
  <c r="H22" i="18"/>
  <c r="G22" i="18"/>
  <c r="I22" i="18" s="1"/>
  <c r="E22" i="18"/>
  <c r="D22" i="18"/>
  <c r="C22" i="18"/>
  <c r="B22" i="18"/>
  <c r="H21" i="18"/>
  <c r="G21" i="18"/>
  <c r="E21" i="18"/>
  <c r="D21" i="18"/>
  <c r="C21" i="18"/>
  <c r="B21" i="18"/>
  <c r="H20" i="18"/>
  <c r="G20" i="18"/>
  <c r="I20" i="18" s="1"/>
  <c r="E20" i="18"/>
  <c r="D20" i="18"/>
  <c r="K20" i="18" s="1"/>
  <c r="C20" i="18"/>
  <c r="B20" i="18"/>
  <c r="H19" i="18"/>
  <c r="G19" i="18"/>
  <c r="I19" i="18" s="1"/>
  <c r="E19" i="18"/>
  <c r="D19" i="18"/>
  <c r="K19" i="18" s="1"/>
  <c r="C19" i="18"/>
  <c r="B19" i="18"/>
  <c r="H18" i="18"/>
  <c r="G18" i="18"/>
  <c r="I18" i="18" s="1"/>
  <c r="E18" i="18"/>
  <c r="D18" i="18"/>
  <c r="C18" i="18"/>
  <c r="B18" i="18"/>
  <c r="H17" i="18"/>
  <c r="G17" i="18"/>
  <c r="I17" i="18" s="1"/>
  <c r="E17" i="18"/>
  <c r="D17" i="18"/>
  <c r="K17" i="18" s="1"/>
  <c r="C17" i="18"/>
  <c r="B17" i="18"/>
  <c r="H16" i="18"/>
  <c r="G16" i="18"/>
  <c r="I16" i="18" s="1"/>
  <c r="E16" i="18"/>
  <c r="D16" i="18"/>
  <c r="K16" i="18" s="1"/>
  <c r="C16" i="18"/>
  <c r="B16" i="18"/>
  <c r="H15" i="18"/>
  <c r="G15" i="18"/>
  <c r="I15" i="18" s="1"/>
  <c r="E15" i="18"/>
  <c r="D15" i="18"/>
  <c r="K15" i="18" s="1"/>
  <c r="C15" i="18"/>
  <c r="B15" i="18"/>
  <c r="H14" i="18"/>
  <c r="G14" i="18"/>
  <c r="I14" i="18" s="1"/>
  <c r="E14" i="18"/>
  <c r="D14" i="18"/>
  <c r="K14" i="18" s="1"/>
  <c r="C14" i="18"/>
  <c r="B14" i="18"/>
  <c r="H13" i="18"/>
  <c r="G13" i="18"/>
  <c r="I13" i="18" s="1"/>
  <c r="E13" i="18"/>
  <c r="D13" i="18"/>
  <c r="C13" i="18"/>
  <c r="B13" i="18"/>
  <c r="H12" i="18"/>
  <c r="G12" i="18"/>
  <c r="I12" i="18" s="1"/>
  <c r="E12" i="18"/>
  <c r="D12" i="18"/>
  <c r="K12" i="18" s="1"/>
  <c r="C12" i="18"/>
  <c r="B12" i="18"/>
  <c r="H11" i="18"/>
  <c r="G11" i="18"/>
  <c r="E11" i="18"/>
  <c r="D11" i="18"/>
  <c r="C11" i="18"/>
  <c r="B11" i="18"/>
  <c r="H107" i="20"/>
  <c r="G107" i="20"/>
  <c r="I107" i="20" s="1"/>
  <c r="E107" i="20"/>
  <c r="D107" i="20"/>
  <c r="K107" i="20" s="1"/>
  <c r="C107" i="20"/>
  <c r="B107" i="20"/>
  <c r="H106" i="20"/>
  <c r="G106" i="20"/>
  <c r="I106" i="20" s="1"/>
  <c r="E106" i="20"/>
  <c r="D106" i="20"/>
  <c r="K106" i="20" s="1"/>
  <c r="C106" i="20"/>
  <c r="B106" i="20"/>
  <c r="H105" i="20"/>
  <c r="G105" i="20"/>
  <c r="I105" i="20" s="1"/>
  <c r="E105" i="20"/>
  <c r="D105" i="20"/>
  <c r="F105" i="20" s="1"/>
  <c r="C105" i="20"/>
  <c r="B105" i="20"/>
  <c r="H104" i="20"/>
  <c r="G104" i="20"/>
  <c r="I104" i="20" s="1"/>
  <c r="E104" i="20"/>
  <c r="D104" i="20"/>
  <c r="K104" i="20" s="1"/>
  <c r="C104" i="20"/>
  <c r="B104" i="20"/>
  <c r="H103" i="20"/>
  <c r="G103" i="20"/>
  <c r="I103" i="20" s="1"/>
  <c r="E103" i="20"/>
  <c r="D103" i="20"/>
  <c r="K103" i="20" s="1"/>
  <c r="C103" i="20"/>
  <c r="B103" i="20"/>
  <c r="H102" i="20"/>
  <c r="G102" i="20"/>
  <c r="E102" i="20"/>
  <c r="D102" i="20"/>
  <c r="C102" i="20"/>
  <c r="B102" i="20"/>
  <c r="H101" i="20"/>
  <c r="G101" i="20"/>
  <c r="E101" i="20"/>
  <c r="D101" i="20"/>
  <c r="C101" i="20"/>
  <c r="B101" i="20"/>
  <c r="H100" i="20"/>
  <c r="G100" i="20"/>
  <c r="E100" i="20"/>
  <c r="D100" i="20"/>
  <c r="C100" i="20"/>
  <c r="B100" i="20"/>
  <c r="H99" i="20"/>
  <c r="G99" i="20"/>
  <c r="E99" i="20"/>
  <c r="D99" i="20"/>
  <c r="C99" i="20"/>
  <c r="B99" i="20"/>
  <c r="H98" i="20"/>
  <c r="G98" i="20"/>
  <c r="I98" i="20" s="1"/>
  <c r="E98" i="20"/>
  <c r="D98" i="20"/>
  <c r="C98" i="20"/>
  <c r="B98" i="20"/>
  <c r="H97" i="20"/>
  <c r="G97" i="20"/>
  <c r="I97" i="20" s="1"/>
  <c r="E97" i="20"/>
  <c r="D97" i="20"/>
  <c r="C97" i="20"/>
  <c r="B97" i="20"/>
  <c r="H96" i="20"/>
  <c r="G96" i="20"/>
  <c r="E96" i="20"/>
  <c r="D96" i="20"/>
  <c r="C96" i="20"/>
  <c r="B96" i="20"/>
  <c r="H95" i="20"/>
  <c r="G95" i="20"/>
  <c r="I95" i="20" s="1"/>
  <c r="E95" i="20"/>
  <c r="D95" i="20"/>
  <c r="K95" i="20" s="1"/>
  <c r="C95" i="20"/>
  <c r="B95" i="20"/>
  <c r="H94" i="20"/>
  <c r="G94" i="20"/>
  <c r="E94" i="20"/>
  <c r="D94" i="20"/>
  <c r="C94" i="20"/>
  <c r="B94" i="20"/>
  <c r="H93" i="20"/>
  <c r="G93" i="20"/>
  <c r="E93" i="20"/>
  <c r="F93" i="20" s="1"/>
  <c r="D93" i="20"/>
  <c r="C93" i="20"/>
  <c r="B93" i="20"/>
  <c r="H92" i="20"/>
  <c r="G92" i="20"/>
  <c r="E92" i="20"/>
  <c r="D92" i="20"/>
  <c r="C92" i="20"/>
  <c r="B92" i="20"/>
  <c r="H91" i="20"/>
  <c r="G91" i="20"/>
  <c r="E91" i="20"/>
  <c r="D91" i="20"/>
  <c r="C91" i="20"/>
  <c r="B91" i="20"/>
  <c r="H90" i="20"/>
  <c r="G90" i="20"/>
  <c r="I90" i="20" s="1"/>
  <c r="E90" i="20"/>
  <c r="D90" i="20"/>
  <c r="K90" i="20" s="1"/>
  <c r="C90" i="20"/>
  <c r="B90" i="20"/>
  <c r="H89" i="20"/>
  <c r="G89" i="20"/>
  <c r="I89" i="20" s="1"/>
  <c r="E89" i="20"/>
  <c r="D89" i="20"/>
  <c r="C89" i="20"/>
  <c r="B89" i="20"/>
  <c r="H88" i="20"/>
  <c r="G88" i="20"/>
  <c r="E88" i="20"/>
  <c r="D88" i="20"/>
  <c r="C88" i="20"/>
  <c r="B88" i="20"/>
  <c r="H87" i="20"/>
  <c r="G87" i="20"/>
  <c r="E87" i="20"/>
  <c r="D87" i="20"/>
  <c r="C87" i="20"/>
  <c r="B87" i="20"/>
  <c r="H86" i="20"/>
  <c r="G86" i="20"/>
  <c r="I86" i="20" s="1"/>
  <c r="E86" i="20"/>
  <c r="D86" i="20"/>
  <c r="K86" i="20" s="1"/>
  <c r="C86" i="20"/>
  <c r="B86" i="20"/>
  <c r="H85" i="20"/>
  <c r="G85" i="20"/>
  <c r="E85" i="20"/>
  <c r="D85" i="20"/>
  <c r="C85" i="20"/>
  <c r="B85" i="20"/>
  <c r="H84" i="20"/>
  <c r="G84" i="20"/>
  <c r="E84" i="20"/>
  <c r="D84" i="20"/>
  <c r="C84" i="20"/>
  <c r="B84" i="20"/>
  <c r="H83" i="20"/>
  <c r="G83" i="20"/>
  <c r="E83" i="20"/>
  <c r="D83" i="20"/>
  <c r="C83" i="20"/>
  <c r="B83" i="20"/>
  <c r="H82" i="20"/>
  <c r="G82" i="20"/>
  <c r="E82" i="20"/>
  <c r="D82" i="20"/>
  <c r="C82" i="20"/>
  <c r="B82" i="20"/>
  <c r="H81" i="20"/>
  <c r="G81" i="20"/>
  <c r="I81" i="20" s="1"/>
  <c r="E81" i="20"/>
  <c r="D81" i="20"/>
  <c r="K81" i="20" s="1"/>
  <c r="C81" i="20"/>
  <c r="B81" i="20"/>
  <c r="H80" i="20"/>
  <c r="G80" i="20"/>
  <c r="E80" i="20"/>
  <c r="D80" i="20"/>
  <c r="C80" i="20"/>
  <c r="B80" i="20"/>
  <c r="H79" i="20"/>
  <c r="G79" i="20"/>
  <c r="E79" i="20"/>
  <c r="D79" i="20"/>
  <c r="C79" i="20"/>
  <c r="B79" i="20"/>
  <c r="H78" i="20"/>
  <c r="G78" i="20"/>
  <c r="E78" i="20"/>
  <c r="D78" i="20"/>
  <c r="C78" i="20"/>
  <c r="B78" i="20"/>
  <c r="H77" i="20"/>
  <c r="G77" i="20"/>
  <c r="I77" i="20" s="1"/>
  <c r="E77" i="20"/>
  <c r="D77" i="20"/>
  <c r="K77" i="20" s="1"/>
  <c r="C77" i="20"/>
  <c r="B77" i="20"/>
  <c r="H76" i="20"/>
  <c r="G76" i="20"/>
  <c r="I76" i="20" s="1"/>
  <c r="E76" i="20"/>
  <c r="D76" i="20"/>
  <c r="K76" i="20" s="1"/>
  <c r="C76" i="20"/>
  <c r="B76" i="20"/>
  <c r="H75" i="20"/>
  <c r="G75" i="20"/>
  <c r="E75" i="20"/>
  <c r="D75" i="20"/>
  <c r="C75" i="20"/>
  <c r="B75" i="20"/>
  <c r="H74" i="20"/>
  <c r="G74" i="20"/>
  <c r="E74" i="20"/>
  <c r="D74" i="20"/>
  <c r="C74" i="20"/>
  <c r="B74" i="20"/>
  <c r="H73" i="20"/>
  <c r="G73" i="20"/>
  <c r="E73" i="20"/>
  <c r="D73" i="20"/>
  <c r="C73" i="20"/>
  <c r="B73" i="20"/>
  <c r="H72" i="20"/>
  <c r="G72" i="20"/>
  <c r="E72" i="20"/>
  <c r="D72" i="20"/>
  <c r="C72" i="20"/>
  <c r="B72" i="20"/>
  <c r="H71" i="20"/>
  <c r="G71" i="20"/>
  <c r="I71" i="20" s="1"/>
  <c r="E71" i="20"/>
  <c r="D71" i="20"/>
  <c r="K71" i="20" s="1"/>
  <c r="C71" i="20"/>
  <c r="B71" i="20"/>
  <c r="H70" i="20"/>
  <c r="G70" i="20"/>
  <c r="I70" i="20" s="1"/>
  <c r="E70" i="20"/>
  <c r="D70" i="20"/>
  <c r="K70" i="20" s="1"/>
  <c r="C70" i="20"/>
  <c r="B70" i="20"/>
  <c r="H69" i="20"/>
  <c r="G69" i="20"/>
  <c r="E69" i="20"/>
  <c r="D69" i="20"/>
  <c r="C69" i="20"/>
  <c r="B69" i="20"/>
  <c r="H68" i="20"/>
  <c r="G68" i="20"/>
  <c r="E68" i="20"/>
  <c r="D68" i="20"/>
  <c r="C68" i="20"/>
  <c r="B68" i="20"/>
  <c r="H67" i="20"/>
  <c r="G67" i="20"/>
  <c r="I67" i="20" s="1"/>
  <c r="E67" i="20"/>
  <c r="D67" i="20"/>
  <c r="K67" i="20" s="1"/>
  <c r="C67" i="20"/>
  <c r="B67" i="20"/>
  <c r="H66" i="20"/>
  <c r="G66" i="20"/>
  <c r="E66" i="20"/>
  <c r="D66" i="20"/>
  <c r="C66" i="20"/>
  <c r="B66" i="20"/>
  <c r="H65" i="20"/>
  <c r="G65" i="20"/>
  <c r="I65" i="20" s="1"/>
  <c r="E65" i="20"/>
  <c r="D65" i="20"/>
  <c r="K65" i="20" s="1"/>
  <c r="C65" i="20"/>
  <c r="B65" i="20"/>
  <c r="H64" i="20"/>
  <c r="G64" i="20"/>
  <c r="E64" i="20"/>
  <c r="D64" i="20"/>
  <c r="C64" i="20"/>
  <c r="B64" i="20"/>
  <c r="H63" i="20"/>
  <c r="G63" i="20"/>
  <c r="E63" i="20"/>
  <c r="D63" i="20"/>
  <c r="C63" i="20"/>
  <c r="B63" i="20"/>
  <c r="H62" i="20"/>
  <c r="G62" i="20"/>
  <c r="E62" i="20"/>
  <c r="D62" i="20"/>
  <c r="C62" i="20"/>
  <c r="B62" i="20"/>
  <c r="H61" i="20"/>
  <c r="G61" i="20"/>
  <c r="E61" i="20"/>
  <c r="D61" i="20"/>
  <c r="C61" i="20"/>
  <c r="B61" i="20"/>
  <c r="H60" i="20"/>
  <c r="G60" i="20"/>
  <c r="I60" i="20" s="1"/>
  <c r="E60" i="20"/>
  <c r="D60" i="20"/>
  <c r="K60" i="20" s="1"/>
  <c r="C60" i="20"/>
  <c r="B60" i="20"/>
  <c r="H59" i="20"/>
  <c r="G59" i="20"/>
  <c r="E59" i="20"/>
  <c r="D59" i="20"/>
  <c r="C59" i="20"/>
  <c r="B59" i="20"/>
  <c r="H58" i="20"/>
  <c r="G58" i="20"/>
  <c r="E58" i="20"/>
  <c r="D58" i="20"/>
  <c r="C58" i="20"/>
  <c r="B58" i="20"/>
  <c r="H57" i="20"/>
  <c r="G57" i="20"/>
  <c r="E57" i="20"/>
  <c r="D57" i="20"/>
  <c r="C57" i="20"/>
  <c r="B57" i="20"/>
  <c r="H56" i="20"/>
  <c r="G56" i="20"/>
  <c r="I56" i="20" s="1"/>
  <c r="E56" i="20"/>
  <c r="D56" i="20"/>
  <c r="K56" i="20" s="1"/>
  <c r="C56" i="20"/>
  <c r="B56" i="20"/>
  <c r="H55" i="20"/>
  <c r="G55" i="20"/>
  <c r="E55" i="20"/>
  <c r="D55" i="20"/>
  <c r="C55" i="20"/>
  <c r="B55" i="20"/>
  <c r="H54" i="20"/>
  <c r="G54" i="20"/>
  <c r="E54" i="20"/>
  <c r="D54" i="20"/>
  <c r="C54" i="20"/>
  <c r="B54" i="20"/>
  <c r="H53" i="20"/>
  <c r="G53" i="20"/>
  <c r="E53" i="20"/>
  <c r="D53" i="20"/>
  <c r="C53" i="20"/>
  <c r="B53" i="20"/>
  <c r="H52" i="20"/>
  <c r="G52" i="20"/>
  <c r="E52" i="20"/>
  <c r="D52" i="20"/>
  <c r="C52" i="20"/>
  <c r="B52" i="20"/>
  <c r="H51" i="20"/>
  <c r="G51" i="20"/>
  <c r="I51" i="20" s="1"/>
  <c r="E51" i="20"/>
  <c r="D51" i="20"/>
  <c r="K51" i="20" s="1"/>
  <c r="C51" i="20"/>
  <c r="B51" i="20"/>
  <c r="H50" i="20"/>
  <c r="G50" i="20"/>
  <c r="E50" i="20"/>
  <c r="D50" i="20"/>
  <c r="C50" i="20"/>
  <c r="B50" i="20"/>
  <c r="H49" i="20"/>
  <c r="G49" i="20"/>
  <c r="E49" i="20"/>
  <c r="D49" i="20"/>
  <c r="C49" i="20"/>
  <c r="B49" i="20"/>
  <c r="H48" i="20"/>
  <c r="G48" i="20"/>
  <c r="I48" i="20" s="1"/>
  <c r="E48" i="20"/>
  <c r="D48" i="20"/>
  <c r="K48" i="20" s="1"/>
  <c r="C48" i="20"/>
  <c r="B48" i="20"/>
  <c r="H47" i="20"/>
  <c r="G47" i="20"/>
  <c r="I47" i="20" s="1"/>
  <c r="E47" i="20"/>
  <c r="D47" i="20"/>
  <c r="K47" i="20" s="1"/>
  <c r="C47" i="20"/>
  <c r="B47" i="20"/>
  <c r="H46" i="20"/>
  <c r="G46" i="20"/>
  <c r="E46" i="20"/>
  <c r="D46" i="20"/>
  <c r="C46" i="20"/>
  <c r="B46" i="20"/>
  <c r="H45" i="20"/>
  <c r="G45" i="20"/>
  <c r="I45" i="20" s="1"/>
  <c r="E45" i="20"/>
  <c r="D45" i="20"/>
  <c r="K45" i="20" s="1"/>
  <c r="C45" i="20"/>
  <c r="B45" i="20"/>
  <c r="H44" i="20"/>
  <c r="G44" i="20"/>
  <c r="E44" i="20"/>
  <c r="D44" i="20"/>
  <c r="C44" i="20"/>
  <c r="B44" i="20"/>
  <c r="H43" i="20"/>
  <c r="G43" i="20"/>
  <c r="E43" i="20"/>
  <c r="D43" i="20"/>
  <c r="K43" i="20" s="1"/>
  <c r="C43" i="20"/>
  <c r="B43" i="20"/>
  <c r="H42" i="20"/>
  <c r="G42" i="20"/>
  <c r="E42" i="20"/>
  <c r="D42" i="20"/>
  <c r="C42" i="20"/>
  <c r="B42" i="20"/>
  <c r="H41" i="20"/>
  <c r="G41" i="20"/>
  <c r="E41" i="20"/>
  <c r="D41" i="20"/>
  <c r="C41" i="20"/>
  <c r="B41" i="20"/>
  <c r="H40" i="20"/>
  <c r="G40" i="20"/>
  <c r="E40" i="20"/>
  <c r="D40" i="20"/>
  <c r="C40" i="20"/>
  <c r="B40" i="20"/>
  <c r="H39" i="20"/>
  <c r="G39" i="20"/>
  <c r="E39" i="20"/>
  <c r="D39" i="20"/>
  <c r="C39" i="20"/>
  <c r="B39" i="20"/>
  <c r="H38" i="20"/>
  <c r="G38" i="20"/>
  <c r="I38" i="20" s="1"/>
  <c r="E38" i="20"/>
  <c r="D38" i="20"/>
  <c r="K38" i="20" s="1"/>
  <c r="C38" i="20"/>
  <c r="B38" i="20"/>
  <c r="H37" i="20"/>
  <c r="G37" i="20"/>
  <c r="E37" i="20"/>
  <c r="D37" i="20"/>
  <c r="C37" i="20"/>
  <c r="B37" i="20"/>
  <c r="H36" i="20"/>
  <c r="G36" i="20"/>
  <c r="I36" i="20" s="1"/>
  <c r="E36" i="20"/>
  <c r="D36" i="20"/>
  <c r="K36" i="20" s="1"/>
  <c r="C36" i="20"/>
  <c r="B36" i="20"/>
  <c r="H35" i="20"/>
  <c r="G35" i="20"/>
  <c r="I35" i="20" s="1"/>
  <c r="E35" i="20"/>
  <c r="D35" i="20"/>
  <c r="K35" i="20" s="1"/>
  <c r="C35" i="20"/>
  <c r="B35" i="20"/>
  <c r="H34" i="20"/>
  <c r="G34" i="20"/>
  <c r="E34" i="20"/>
  <c r="D34" i="20"/>
  <c r="C34" i="20"/>
  <c r="B34" i="20"/>
  <c r="H33" i="20"/>
  <c r="G33" i="20"/>
  <c r="E33" i="20"/>
  <c r="D33" i="20"/>
  <c r="C33" i="20"/>
  <c r="B33" i="20"/>
  <c r="H32" i="20"/>
  <c r="G32" i="20"/>
  <c r="E32" i="20"/>
  <c r="D32" i="20"/>
  <c r="C32" i="20"/>
  <c r="B32" i="20"/>
  <c r="H31" i="20"/>
  <c r="G31" i="20"/>
  <c r="I31" i="20" s="1"/>
  <c r="E31" i="20"/>
  <c r="D31" i="20"/>
  <c r="K31" i="20" s="1"/>
  <c r="C31" i="20"/>
  <c r="B31" i="20"/>
  <c r="H30" i="20"/>
  <c r="G30" i="20"/>
  <c r="I30" i="20" s="1"/>
  <c r="E30" i="20"/>
  <c r="D30" i="20"/>
  <c r="C30" i="20"/>
  <c r="B30" i="20"/>
  <c r="H29" i="20"/>
  <c r="G29" i="20"/>
  <c r="E29" i="20"/>
  <c r="D29" i="20"/>
  <c r="C29" i="20"/>
  <c r="B29" i="20"/>
  <c r="H28" i="20"/>
  <c r="G28" i="20"/>
  <c r="I28" i="20" s="1"/>
  <c r="E28" i="20"/>
  <c r="D28" i="20"/>
  <c r="K28" i="20" s="1"/>
  <c r="C28" i="20"/>
  <c r="B28" i="20"/>
  <c r="H27" i="20"/>
  <c r="G27" i="20"/>
  <c r="I27" i="20" s="1"/>
  <c r="E27" i="20"/>
  <c r="D27" i="20"/>
  <c r="K27" i="20" s="1"/>
  <c r="C27" i="20"/>
  <c r="B27" i="20"/>
  <c r="H26" i="20"/>
  <c r="G26" i="20"/>
  <c r="I26" i="20" s="1"/>
  <c r="E26" i="20"/>
  <c r="D26" i="20"/>
  <c r="C26" i="20"/>
  <c r="B26" i="20"/>
  <c r="H25" i="20"/>
  <c r="G25" i="20"/>
  <c r="I25" i="20" s="1"/>
  <c r="E25" i="20"/>
  <c r="D25" i="20"/>
  <c r="C25" i="20"/>
  <c r="B25" i="20"/>
  <c r="H24" i="20"/>
  <c r="G24" i="20"/>
  <c r="E24" i="20"/>
  <c r="D24" i="20"/>
  <c r="C24" i="20"/>
  <c r="B24" i="20"/>
  <c r="H23" i="20"/>
  <c r="G23" i="20"/>
  <c r="E23" i="20"/>
  <c r="D23" i="20"/>
  <c r="C23" i="20"/>
  <c r="B23" i="20"/>
  <c r="H22" i="20"/>
  <c r="G22" i="20"/>
  <c r="E22" i="20"/>
  <c r="D22" i="20"/>
  <c r="C22" i="20"/>
  <c r="B22" i="20"/>
  <c r="H21" i="20"/>
  <c r="G21" i="20"/>
  <c r="I21" i="20" s="1"/>
  <c r="E21" i="20"/>
  <c r="D21" i="20"/>
  <c r="C21" i="20"/>
  <c r="B21" i="20"/>
  <c r="H20" i="20"/>
  <c r="G20" i="20"/>
  <c r="E20" i="20"/>
  <c r="D20" i="20"/>
  <c r="C20" i="20"/>
  <c r="B20" i="20"/>
  <c r="H19" i="20"/>
  <c r="G19" i="20"/>
  <c r="E19" i="20"/>
  <c r="D19" i="20"/>
  <c r="C19" i="20"/>
  <c r="B19" i="20"/>
  <c r="H18" i="20"/>
  <c r="G18" i="20"/>
  <c r="I18" i="20" s="1"/>
  <c r="E18" i="20"/>
  <c r="D18" i="20"/>
  <c r="C18" i="20"/>
  <c r="B18" i="20"/>
  <c r="H17" i="20"/>
  <c r="G17" i="20"/>
  <c r="I17" i="20" s="1"/>
  <c r="E17" i="20"/>
  <c r="D17" i="20"/>
  <c r="K17" i="20" s="1"/>
  <c r="C17" i="20"/>
  <c r="B17" i="20"/>
  <c r="H16" i="20"/>
  <c r="G16" i="20"/>
  <c r="I16" i="20" s="1"/>
  <c r="E16" i="20"/>
  <c r="D16" i="20"/>
  <c r="K16" i="20" s="1"/>
  <c r="C16" i="20"/>
  <c r="B16" i="20"/>
  <c r="H15" i="20"/>
  <c r="G15" i="20"/>
  <c r="E15" i="20"/>
  <c r="D15" i="20"/>
  <c r="F15" i="20" s="1"/>
  <c r="C15" i="20"/>
  <c r="B15" i="20"/>
  <c r="H14" i="20"/>
  <c r="G14" i="20"/>
  <c r="E14" i="20"/>
  <c r="D14" i="20"/>
  <c r="C14" i="20"/>
  <c r="B14" i="20"/>
  <c r="H13" i="20"/>
  <c r="G13" i="20"/>
  <c r="I13" i="20" s="1"/>
  <c r="E13" i="20"/>
  <c r="D13" i="20"/>
  <c r="C13" i="20"/>
  <c r="B13" i="20"/>
  <c r="H12" i="20"/>
  <c r="G12" i="20"/>
  <c r="I12" i="20" s="1"/>
  <c r="E12" i="20"/>
  <c r="D12" i="20"/>
  <c r="K12" i="20" s="1"/>
  <c r="C12" i="20"/>
  <c r="B12" i="20"/>
  <c r="H11" i="20"/>
  <c r="G11" i="20"/>
  <c r="E11" i="20"/>
  <c r="D11" i="20"/>
  <c r="F11" i="20" s="1"/>
  <c r="C11" i="20"/>
  <c r="B11" i="20"/>
  <c r="H107" i="22"/>
  <c r="G107" i="22"/>
  <c r="I107" i="22" s="1"/>
  <c r="E107" i="22"/>
  <c r="D107" i="22"/>
  <c r="C107" i="22"/>
  <c r="B107" i="22"/>
  <c r="H106" i="22"/>
  <c r="G106" i="22"/>
  <c r="I106" i="22" s="1"/>
  <c r="E106" i="22"/>
  <c r="D106" i="22"/>
  <c r="K106" i="22" s="1"/>
  <c r="C106" i="22"/>
  <c r="B106" i="22"/>
  <c r="H105" i="22"/>
  <c r="G105" i="22"/>
  <c r="I105" i="22" s="1"/>
  <c r="E105" i="22"/>
  <c r="D105" i="22"/>
  <c r="K105" i="22" s="1"/>
  <c r="C105" i="22"/>
  <c r="B105" i="22"/>
  <c r="H104" i="22"/>
  <c r="G104" i="22"/>
  <c r="I104" i="22" s="1"/>
  <c r="E104" i="22"/>
  <c r="D104" i="22"/>
  <c r="K104" i="22" s="1"/>
  <c r="C104" i="22"/>
  <c r="B104" i="22"/>
  <c r="H103" i="22"/>
  <c r="G103" i="22"/>
  <c r="I103" i="22" s="1"/>
  <c r="E103" i="22"/>
  <c r="D103" i="22"/>
  <c r="K103" i="22" s="1"/>
  <c r="C103" i="22"/>
  <c r="B103" i="22"/>
  <c r="H102" i="22"/>
  <c r="G102" i="22"/>
  <c r="E102" i="22"/>
  <c r="F102" i="22" s="1"/>
  <c r="D102" i="22"/>
  <c r="C102" i="22"/>
  <c r="B102" i="22"/>
  <c r="H101" i="22"/>
  <c r="G101" i="22"/>
  <c r="E101" i="22"/>
  <c r="D101" i="22"/>
  <c r="C101" i="22"/>
  <c r="B101" i="22"/>
  <c r="H100" i="22"/>
  <c r="G100" i="22"/>
  <c r="E100" i="22"/>
  <c r="D100" i="22"/>
  <c r="C100" i="22"/>
  <c r="B100" i="22"/>
  <c r="H99" i="22"/>
  <c r="G99" i="22"/>
  <c r="E99" i="22"/>
  <c r="D99" i="22"/>
  <c r="C99" i="22"/>
  <c r="B99" i="22"/>
  <c r="H98" i="22"/>
  <c r="G98" i="22"/>
  <c r="I98" i="22" s="1"/>
  <c r="E98" i="22"/>
  <c r="D98" i="22"/>
  <c r="C98" i="22"/>
  <c r="B98" i="22"/>
  <c r="H97" i="22"/>
  <c r="G97" i="22"/>
  <c r="I97" i="22" s="1"/>
  <c r="E97" i="22"/>
  <c r="D97" i="22"/>
  <c r="K97" i="22" s="1"/>
  <c r="C97" i="22"/>
  <c r="B97" i="22"/>
  <c r="H96" i="22"/>
  <c r="G96" i="22"/>
  <c r="I96" i="22" s="1"/>
  <c r="E96" i="22"/>
  <c r="D96" i="22"/>
  <c r="F96" i="22" s="1"/>
  <c r="C96" i="22"/>
  <c r="B96" i="22"/>
  <c r="H95" i="22"/>
  <c r="G95" i="22"/>
  <c r="I95" i="22" s="1"/>
  <c r="E95" i="22"/>
  <c r="D95" i="22"/>
  <c r="K95" i="22" s="1"/>
  <c r="C95" i="22"/>
  <c r="B95" i="22"/>
  <c r="H94" i="22"/>
  <c r="G94" i="22"/>
  <c r="I94" i="22" s="1"/>
  <c r="E94" i="22"/>
  <c r="D94" i="22"/>
  <c r="C94" i="22"/>
  <c r="B94" i="22"/>
  <c r="H93" i="22"/>
  <c r="G93" i="22"/>
  <c r="E93" i="22"/>
  <c r="D93" i="22"/>
  <c r="C93" i="22"/>
  <c r="B93" i="22"/>
  <c r="H92" i="22"/>
  <c r="G92" i="22"/>
  <c r="I92" i="22" s="1"/>
  <c r="E92" i="22"/>
  <c r="D92" i="22"/>
  <c r="F92" i="22" s="1"/>
  <c r="C92" i="22"/>
  <c r="B92" i="22"/>
  <c r="H91" i="22"/>
  <c r="G91" i="22"/>
  <c r="E91" i="22"/>
  <c r="D91" i="22"/>
  <c r="C91" i="22"/>
  <c r="B91" i="22"/>
  <c r="H90" i="22"/>
  <c r="G90" i="22"/>
  <c r="I90" i="22" s="1"/>
  <c r="E90" i="22"/>
  <c r="D90" i="22"/>
  <c r="K90" i="22" s="1"/>
  <c r="C90" i="22"/>
  <c r="B90" i="22"/>
  <c r="H89" i="22"/>
  <c r="G89" i="22"/>
  <c r="I89" i="22" s="1"/>
  <c r="E89" i="22"/>
  <c r="D89" i="22"/>
  <c r="K89" i="22" s="1"/>
  <c r="C89" i="22"/>
  <c r="B89" i="22"/>
  <c r="H88" i="22"/>
  <c r="G88" i="22"/>
  <c r="E88" i="22"/>
  <c r="D88" i="22"/>
  <c r="C88" i="22"/>
  <c r="B88" i="22"/>
  <c r="H87" i="22"/>
  <c r="G87" i="22"/>
  <c r="E87" i="22"/>
  <c r="D87" i="22"/>
  <c r="C87" i="22"/>
  <c r="B87" i="22"/>
  <c r="H86" i="22"/>
  <c r="G86" i="22"/>
  <c r="I86" i="22" s="1"/>
  <c r="E86" i="22"/>
  <c r="D86" i="22"/>
  <c r="K86" i="22" s="1"/>
  <c r="C86" i="22"/>
  <c r="B86" i="22"/>
  <c r="H85" i="22"/>
  <c r="G85" i="22"/>
  <c r="E85" i="22"/>
  <c r="D85" i="22"/>
  <c r="C85" i="22"/>
  <c r="B85" i="22"/>
  <c r="H84" i="22"/>
  <c r="G84" i="22"/>
  <c r="I84" i="22" s="1"/>
  <c r="E84" i="22"/>
  <c r="D84" i="22"/>
  <c r="F84" i="22" s="1"/>
  <c r="K84" i="22" s="1"/>
  <c r="C84" i="22"/>
  <c r="B84" i="22"/>
  <c r="H83" i="22"/>
  <c r="G83" i="22"/>
  <c r="E83" i="22"/>
  <c r="D83" i="22"/>
  <c r="C83" i="22"/>
  <c r="B83" i="22"/>
  <c r="H82" i="22"/>
  <c r="G82" i="22"/>
  <c r="E82" i="22"/>
  <c r="D82" i="22"/>
  <c r="C82" i="22"/>
  <c r="B82" i="22"/>
  <c r="H81" i="22"/>
  <c r="G81" i="22"/>
  <c r="I81" i="22" s="1"/>
  <c r="E81" i="22"/>
  <c r="D81" i="22"/>
  <c r="K81" i="22" s="1"/>
  <c r="C81" i="22"/>
  <c r="B81" i="22"/>
  <c r="H80" i="22"/>
  <c r="G80" i="22"/>
  <c r="E80" i="22"/>
  <c r="D80" i="22"/>
  <c r="F80" i="22" s="1"/>
  <c r="C80" i="22"/>
  <c r="B80" i="22"/>
  <c r="H79" i="22"/>
  <c r="G79" i="22"/>
  <c r="E79" i="22"/>
  <c r="D79" i="22"/>
  <c r="C79" i="22"/>
  <c r="B79" i="22"/>
  <c r="H78" i="22"/>
  <c r="G78" i="22"/>
  <c r="E78" i="22"/>
  <c r="D78" i="22"/>
  <c r="C78" i="22"/>
  <c r="B78" i="22"/>
  <c r="H77" i="22"/>
  <c r="G77" i="22"/>
  <c r="I77" i="22" s="1"/>
  <c r="E77" i="22"/>
  <c r="D77" i="22"/>
  <c r="K77" i="22" s="1"/>
  <c r="C77" i="22"/>
  <c r="B77" i="22"/>
  <c r="H76" i="22"/>
  <c r="G76" i="22"/>
  <c r="I76" i="22" s="1"/>
  <c r="E76" i="22"/>
  <c r="D76" i="22"/>
  <c r="K76" i="22" s="1"/>
  <c r="C76" i="22"/>
  <c r="B76" i="22"/>
  <c r="H75" i="22"/>
  <c r="G75" i="22"/>
  <c r="E75" i="22"/>
  <c r="D75" i="22"/>
  <c r="C75" i="22"/>
  <c r="B75" i="22"/>
  <c r="H74" i="22"/>
  <c r="G74" i="22"/>
  <c r="E74" i="22"/>
  <c r="D74" i="22"/>
  <c r="C74" i="22"/>
  <c r="B74" i="22"/>
  <c r="H73" i="22"/>
  <c r="G73" i="22"/>
  <c r="E73" i="22"/>
  <c r="D73" i="22"/>
  <c r="C73" i="22"/>
  <c r="B73" i="22"/>
  <c r="H72" i="22"/>
  <c r="G72" i="22"/>
  <c r="I72" i="22" s="1"/>
  <c r="E72" i="22"/>
  <c r="D72" i="22"/>
  <c r="F72" i="22" s="1"/>
  <c r="C72" i="22"/>
  <c r="B72" i="22"/>
  <c r="H71" i="22"/>
  <c r="G71" i="22"/>
  <c r="I71" i="22" s="1"/>
  <c r="E71" i="22"/>
  <c r="D71" i="22"/>
  <c r="K71" i="22" s="1"/>
  <c r="C71" i="22"/>
  <c r="B71" i="22"/>
  <c r="H70" i="22"/>
  <c r="G70" i="22"/>
  <c r="I70" i="22" s="1"/>
  <c r="E70" i="22"/>
  <c r="D70" i="22"/>
  <c r="K70" i="22" s="1"/>
  <c r="C70" i="22"/>
  <c r="B70" i="22"/>
  <c r="H69" i="22"/>
  <c r="G69" i="22"/>
  <c r="E69" i="22"/>
  <c r="D69" i="22"/>
  <c r="C69" i="22"/>
  <c r="B69" i="22"/>
  <c r="H68" i="22"/>
  <c r="G68" i="22"/>
  <c r="E68" i="22"/>
  <c r="D68" i="22"/>
  <c r="C68" i="22"/>
  <c r="B68" i="22"/>
  <c r="H67" i="22"/>
  <c r="G67" i="22"/>
  <c r="I67" i="22" s="1"/>
  <c r="E67" i="22"/>
  <c r="D67" i="22"/>
  <c r="K67" i="22" s="1"/>
  <c r="C67" i="22"/>
  <c r="B67" i="22"/>
  <c r="H66" i="22"/>
  <c r="G66" i="22"/>
  <c r="E66" i="22"/>
  <c r="D66" i="22"/>
  <c r="C66" i="22"/>
  <c r="B66" i="22"/>
  <c r="H65" i="22"/>
  <c r="G65" i="22"/>
  <c r="I65" i="22" s="1"/>
  <c r="E65" i="22"/>
  <c r="D65" i="22"/>
  <c r="K65" i="22" s="1"/>
  <c r="C65" i="22"/>
  <c r="B65" i="22"/>
  <c r="H64" i="22"/>
  <c r="G64" i="22"/>
  <c r="I64" i="22" s="1"/>
  <c r="E64" i="22"/>
  <c r="D64" i="22"/>
  <c r="F64" i="22" s="1"/>
  <c r="C64" i="22"/>
  <c r="B64" i="22"/>
  <c r="H63" i="22"/>
  <c r="G63" i="22"/>
  <c r="E63" i="22"/>
  <c r="D63" i="22"/>
  <c r="C63" i="22"/>
  <c r="B63" i="22"/>
  <c r="H62" i="22"/>
  <c r="G62" i="22"/>
  <c r="E62" i="22"/>
  <c r="D62" i="22"/>
  <c r="C62" i="22"/>
  <c r="B62" i="22"/>
  <c r="H61" i="22"/>
  <c r="G61" i="22"/>
  <c r="E61" i="22"/>
  <c r="D61" i="22"/>
  <c r="C61" i="22"/>
  <c r="B61" i="22"/>
  <c r="H60" i="22"/>
  <c r="G60" i="22"/>
  <c r="I60" i="22" s="1"/>
  <c r="E60" i="22"/>
  <c r="D60" i="22"/>
  <c r="K60" i="22" s="1"/>
  <c r="C60" i="22"/>
  <c r="B60" i="22"/>
  <c r="H59" i="22"/>
  <c r="G59" i="22"/>
  <c r="E59" i="22"/>
  <c r="D59" i="22"/>
  <c r="C59" i="22"/>
  <c r="B59" i="22"/>
  <c r="H58" i="22"/>
  <c r="G58" i="22"/>
  <c r="E58" i="22"/>
  <c r="D58" i="22"/>
  <c r="C58" i="22"/>
  <c r="B58" i="22"/>
  <c r="H57" i="22"/>
  <c r="G57" i="22"/>
  <c r="E57" i="22"/>
  <c r="D57" i="22"/>
  <c r="C57" i="22"/>
  <c r="B57" i="22"/>
  <c r="H56" i="22"/>
  <c r="G56" i="22"/>
  <c r="I56" i="22" s="1"/>
  <c r="E56" i="22"/>
  <c r="D56" i="22"/>
  <c r="K56" i="22" s="1"/>
  <c r="C56" i="22"/>
  <c r="B56" i="22"/>
  <c r="H55" i="22"/>
  <c r="G55" i="22"/>
  <c r="E55" i="22"/>
  <c r="D55" i="22"/>
  <c r="C55" i="22"/>
  <c r="B55" i="22"/>
  <c r="H54" i="22"/>
  <c r="G54" i="22"/>
  <c r="E54" i="22"/>
  <c r="D54" i="22"/>
  <c r="C54" i="22"/>
  <c r="B54" i="22"/>
  <c r="H53" i="22"/>
  <c r="G53" i="22"/>
  <c r="E53" i="22"/>
  <c r="D53" i="22"/>
  <c r="C53" i="22"/>
  <c r="B53" i="22"/>
  <c r="H52" i="22"/>
  <c r="G52" i="22"/>
  <c r="E52" i="22"/>
  <c r="D52" i="22"/>
  <c r="F52" i="22" s="1"/>
  <c r="C52" i="22"/>
  <c r="B52" i="22"/>
  <c r="H51" i="22"/>
  <c r="G51" i="22"/>
  <c r="I51" i="22" s="1"/>
  <c r="E51" i="22"/>
  <c r="D51" i="22"/>
  <c r="F51" i="22" s="1"/>
  <c r="C51" i="22"/>
  <c r="B51" i="22"/>
  <c r="H50" i="22"/>
  <c r="G50" i="22"/>
  <c r="E50" i="22"/>
  <c r="D50" i="22"/>
  <c r="C50" i="22"/>
  <c r="B50" i="22"/>
  <c r="H49" i="22"/>
  <c r="G49" i="22"/>
  <c r="E49" i="22"/>
  <c r="D49" i="22"/>
  <c r="C49" i="22"/>
  <c r="B49" i="22"/>
  <c r="H48" i="22"/>
  <c r="G48" i="22"/>
  <c r="I48" i="22" s="1"/>
  <c r="E48" i="22"/>
  <c r="D48" i="22"/>
  <c r="K48" i="22" s="1"/>
  <c r="C48" i="22"/>
  <c r="B48" i="22"/>
  <c r="H47" i="22"/>
  <c r="G47" i="22"/>
  <c r="I47" i="22" s="1"/>
  <c r="E47" i="22"/>
  <c r="D47" i="22"/>
  <c r="K47" i="22" s="1"/>
  <c r="C47" i="22"/>
  <c r="B47" i="22"/>
  <c r="H46" i="22"/>
  <c r="G46" i="22"/>
  <c r="E46" i="22"/>
  <c r="D46" i="22"/>
  <c r="C46" i="22"/>
  <c r="B46" i="22"/>
  <c r="H45" i="22"/>
  <c r="G45" i="22"/>
  <c r="I45" i="22" s="1"/>
  <c r="E45" i="22"/>
  <c r="D45" i="22"/>
  <c r="K45" i="22" s="1"/>
  <c r="C45" i="22"/>
  <c r="B45" i="22"/>
  <c r="H44" i="22"/>
  <c r="G44" i="22"/>
  <c r="E44" i="22"/>
  <c r="D44" i="22"/>
  <c r="F44" i="22" s="1"/>
  <c r="C44" i="22"/>
  <c r="B44" i="22"/>
  <c r="H43" i="22"/>
  <c r="G43" i="22"/>
  <c r="E43" i="22"/>
  <c r="D43" i="22"/>
  <c r="C43" i="22"/>
  <c r="B43" i="22"/>
  <c r="H42" i="22"/>
  <c r="G42" i="22"/>
  <c r="E42" i="22"/>
  <c r="D42" i="22"/>
  <c r="C42" i="22"/>
  <c r="B42" i="22"/>
  <c r="H41" i="22"/>
  <c r="G41" i="22"/>
  <c r="E41" i="22"/>
  <c r="D41" i="22"/>
  <c r="C41" i="22"/>
  <c r="B41" i="22"/>
  <c r="H40" i="22"/>
  <c r="G40" i="22"/>
  <c r="E40" i="22"/>
  <c r="D40" i="22"/>
  <c r="C40" i="22"/>
  <c r="B40" i="22"/>
  <c r="H39" i="22"/>
  <c r="G39" i="22"/>
  <c r="E39" i="22"/>
  <c r="D39" i="22"/>
  <c r="C39" i="22"/>
  <c r="B39" i="22"/>
  <c r="H38" i="22"/>
  <c r="G38" i="22"/>
  <c r="I38" i="22" s="1"/>
  <c r="E38" i="22"/>
  <c r="D38" i="22"/>
  <c r="C38" i="22"/>
  <c r="B38" i="22"/>
  <c r="H37" i="22"/>
  <c r="G37" i="22"/>
  <c r="E37" i="22"/>
  <c r="D37" i="22"/>
  <c r="C37" i="22"/>
  <c r="B37" i="22"/>
  <c r="H36" i="22"/>
  <c r="G36" i="22"/>
  <c r="I36" i="22" s="1"/>
  <c r="E36" i="22"/>
  <c r="D36" i="22"/>
  <c r="K36" i="22" s="1"/>
  <c r="C36" i="22"/>
  <c r="B36" i="22"/>
  <c r="H35" i="22"/>
  <c r="G35" i="22"/>
  <c r="I35" i="22" s="1"/>
  <c r="E35" i="22"/>
  <c r="D35" i="22"/>
  <c r="C35" i="22"/>
  <c r="B35" i="22"/>
  <c r="H34" i="22"/>
  <c r="G34" i="22"/>
  <c r="E34" i="22"/>
  <c r="D34" i="22"/>
  <c r="C34" i="22"/>
  <c r="B34" i="22"/>
  <c r="H33" i="22"/>
  <c r="G33" i="22"/>
  <c r="E33" i="22"/>
  <c r="D33" i="22"/>
  <c r="C33" i="22"/>
  <c r="B33" i="22"/>
  <c r="H32" i="22"/>
  <c r="G32" i="22"/>
  <c r="E32" i="22"/>
  <c r="D32" i="22"/>
  <c r="F32" i="22" s="1"/>
  <c r="C32" i="22"/>
  <c r="B32" i="22"/>
  <c r="H31" i="22"/>
  <c r="G31" i="22"/>
  <c r="I31" i="22" s="1"/>
  <c r="E31" i="22"/>
  <c r="D31" i="22"/>
  <c r="F31" i="22" s="1"/>
  <c r="C31" i="22"/>
  <c r="B31" i="22"/>
  <c r="H30" i="22"/>
  <c r="G30" i="22"/>
  <c r="I30" i="22" s="1"/>
  <c r="E30" i="22"/>
  <c r="D30" i="22"/>
  <c r="F30" i="22" s="1"/>
  <c r="C30" i="22"/>
  <c r="B30" i="22"/>
  <c r="H29" i="22"/>
  <c r="G29" i="22"/>
  <c r="E29" i="22"/>
  <c r="D29" i="22"/>
  <c r="C29" i="22"/>
  <c r="B29" i="22"/>
  <c r="H28" i="22"/>
  <c r="G28" i="22"/>
  <c r="I28" i="22" s="1"/>
  <c r="E28" i="22"/>
  <c r="D28" i="22"/>
  <c r="K28" i="22" s="1"/>
  <c r="C28" i="22"/>
  <c r="B28" i="22"/>
  <c r="H27" i="22"/>
  <c r="G27" i="22"/>
  <c r="I27" i="22" s="1"/>
  <c r="E27" i="22"/>
  <c r="D27" i="22"/>
  <c r="C27" i="22"/>
  <c r="B27" i="22"/>
  <c r="H26" i="22"/>
  <c r="G26" i="22"/>
  <c r="I26" i="22" s="1"/>
  <c r="E26" i="22"/>
  <c r="D26" i="22"/>
  <c r="C26" i="22"/>
  <c r="B26" i="22"/>
  <c r="H25" i="22"/>
  <c r="G25" i="22"/>
  <c r="E25" i="22"/>
  <c r="D25" i="22"/>
  <c r="C25" i="22"/>
  <c r="B25" i="22"/>
  <c r="H24" i="22"/>
  <c r="G24" i="22"/>
  <c r="E24" i="22"/>
  <c r="D24" i="22"/>
  <c r="C24" i="22"/>
  <c r="B24" i="22"/>
  <c r="H23" i="22"/>
  <c r="G23" i="22"/>
  <c r="E23" i="22"/>
  <c r="D23" i="22"/>
  <c r="C23" i="22"/>
  <c r="B23" i="22"/>
  <c r="H22" i="22"/>
  <c r="G22" i="22"/>
  <c r="E22" i="22"/>
  <c r="D22" i="22"/>
  <c r="C22" i="22"/>
  <c r="B22" i="22"/>
  <c r="H21" i="22"/>
  <c r="G21" i="22"/>
  <c r="E21" i="22"/>
  <c r="D21" i="22"/>
  <c r="C21" i="22"/>
  <c r="B21" i="22"/>
  <c r="H20" i="22"/>
  <c r="G20" i="22"/>
  <c r="E20" i="22"/>
  <c r="D20" i="22"/>
  <c r="C20" i="22"/>
  <c r="B20" i="22"/>
  <c r="H19" i="22"/>
  <c r="G19" i="22"/>
  <c r="E19" i="22"/>
  <c r="D19" i="22"/>
  <c r="C19" i="22"/>
  <c r="B19" i="22"/>
  <c r="H18" i="22"/>
  <c r="G18" i="22"/>
  <c r="I18" i="22" s="1"/>
  <c r="E18" i="22"/>
  <c r="D18" i="22"/>
  <c r="K18" i="22" s="1"/>
  <c r="C18" i="22"/>
  <c r="B18" i="22"/>
  <c r="H17" i="22"/>
  <c r="G17" i="22"/>
  <c r="I17" i="22" s="1"/>
  <c r="E17" i="22"/>
  <c r="D17" i="22"/>
  <c r="K17" i="22" s="1"/>
  <c r="C17" i="22"/>
  <c r="B17" i="22"/>
  <c r="H16" i="22"/>
  <c r="G16" i="22"/>
  <c r="I16" i="22" s="1"/>
  <c r="E16" i="22"/>
  <c r="D16" i="22"/>
  <c r="K16" i="22" s="1"/>
  <c r="C16" i="22"/>
  <c r="B16" i="22"/>
  <c r="H15" i="22"/>
  <c r="G15" i="22"/>
  <c r="E15" i="22"/>
  <c r="D15" i="22"/>
  <c r="C15" i="22"/>
  <c r="B15" i="22"/>
  <c r="H14" i="22"/>
  <c r="G14" i="22"/>
  <c r="I14" i="22" s="1"/>
  <c r="E14" i="22"/>
  <c r="D14" i="22"/>
  <c r="C14" i="22"/>
  <c r="B14" i="22"/>
  <c r="H13" i="22"/>
  <c r="G13" i="22"/>
  <c r="E13" i="22"/>
  <c r="D13" i="22"/>
  <c r="C13" i="22"/>
  <c r="B13" i="22"/>
  <c r="H12" i="22"/>
  <c r="G12" i="22"/>
  <c r="I12" i="22" s="1"/>
  <c r="E12" i="22"/>
  <c r="D12" i="22"/>
  <c r="K12" i="22" s="1"/>
  <c r="C12" i="22"/>
  <c r="B12" i="22"/>
  <c r="H11" i="22"/>
  <c r="G11" i="22"/>
  <c r="E11" i="22"/>
  <c r="D11" i="22"/>
  <c r="C11" i="22"/>
  <c r="B11" i="22"/>
  <c r="H107" i="24"/>
  <c r="G107" i="24"/>
  <c r="I107" i="24" s="1"/>
  <c r="E107" i="24"/>
  <c r="D107" i="24"/>
  <c r="C107" i="24"/>
  <c r="B107" i="24"/>
  <c r="H106" i="24"/>
  <c r="G106" i="24"/>
  <c r="I106" i="24" s="1"/>
  <c r="E106" i="24"/>
  <c r="D106" i="24"/>
  <c r="K106" i="24" s="1"/>
  <c r="C106" i="24"/>
  <c r="B106" i="24"/>
  <c r="H105" i="24"/>
  <c r="G105" i="24"/>
  <c r="I105" i="24" s="1"/>
  <c r="E105" i="24"/>
  <c r="D105" i="24"/>
  <c r="K105" i="24" s="1"/>
  <c r="C105" i="24"/>
  <c r="B105" i="24"/>
  <c r="H104" i="24"/>
  <c r="G104" i="24"/>
  <c r="I104" i="24" s="1"/>
  <c r="E104" i="24"/>
  <c r="D104" i="24"/>
  <c r="K104" i="24" s="1"/>
  <c r="C104" i="24"/>
  <c r="B104" i="24"/>
  <c r="H103" i="24"/>
  <c r="G103" i="24"/>
  <c r="I103" i="24" s="1"/>
  <c r="E103" i="24"/>
  <c r="D103" i="24"/>
  <c r="F103" i="24" s="1"/>
  <c r="C103" i="24"/>
  <c r="B103" i="24"/>
  <c r="H102" i="24"/>
  <c r="G102" i="24"/>
  <c r="E102" i="24"/>
  <c r="D102" i="24"/>
  <c r="C102" i="24"/>
  <c r="B102" i="24"/>
  <c r="H101" i="24"/>
  <c r="G101" i="24"/>
  <c r="E101" i="24"/>
  <c r="D101" i="24"/>
  <c r="F101" i="24" s="1"/>
  <c r="C101" i="24"/>
  <c r="B101" i="24"/>
  <c r="H100" i="24"/>
  <c r="G100" i="24"/>
  <c r="E100" i="24"/>
  <c r="D100" i="24"/>
  <c r="C100" i="24"/>
  <c r="B100" i="24"/>
  <c r="H99" i="24"/>
  <c r="G99" i="24"/>
  <c r="E99" i="24"/>
  <c r="D99" i="24"/>
  <c r="C99" i="24"/>
  <c r="B99" i="24"/>
  <c r="H98" i="24"/>
  <c r="G98" i="24"/>
  <c r="I98" i="24" s="1"/>
  <c r="E98" i="24"/>
  <c r="D98" i="24"/>
  <c r="C98" i="24"/>
  <c r="B98" i="24"/>
  <c r="H97" i="24"/>
  <c r="G97" i="24"/>
  <c r="I97" i="24" s="1"/>
  <c r="E97" i="24"/>
  <c r="D97" i="24"/>
  <c r="K97" i="24" s="1"/>
  <c r="C97" i="24"/>
  <c r="B97" i="24"/>
  <c r="H96" i="24"/>
  <c r="G96" i="24"/>
  <c r="E96" i="24"/>
  <c r="D96" i="24"/>
  <c r="F96" i="24" s="1"/>
  <c r="C96" i="24"/>
  <c r="B96" i="24"/>
  <c r="H95" i="24"/>
  <c r="G95" i="24"/>
  <c r="I95" i="24" s="1"/>
  <c r="E95" i="24"/>
  <c r="D95" i="24"/>
  <c r="K95" i="24" s="1"/>
  <c r="C95" i="24"/>
  <c r="B95" i="24"/>
  <c r="H94" i="24"/>
  <c r="G94" i="24"/>
  <c r="E94" i="24"/>
  <c r="D94" i="24"/>
  <c r="C94" i="24"/>
  <c r="B94" i="24"/>
  <c r="H93" i="24"/>
  <c r="G93" i="24"/>
  <c r="E93" i="24"/>
  <c r="D93" i="24"/>
  <c r="F93" i="24" s="1"/>
  <c r="C93" i="24"/>
  <c r="B93" i="24"/>
  <c r="H92" i="24"/>
  <c r="G92" i="24"/>
  <c r="E92" i="24"/>
  <c r="D92" i="24"/>
  <c r="F92" i="24" s="1"/>
  <c r="C92" i="24"/>
  <c r="B92" i="24"/>
  <c r="H91" i="24"/>
  <c r="G91" i="24"/>
  <c r="E91" i="24"/>
  <c r="D91" i="24"/>
  <c r="C91" i="24"/>
  <c r="B91" i="24"/>
  <c r="H90" i="24"/>
  <c r="G90" i="24"/>
  <c r="I90" i="24" s="1"/>
  <c r="E90" i="24"/>
  <c r="D90" i="24"/>
  <c r="K90" i="24" s="1"/>
  <c r="C90" i="24"/>
  <c r="B90" i="24"/>
  <c r="H89" i="24"/>
  <c r="G89" i="24"/>
  <c r="I89" i="24" s="1"/>
  <c r="E89" i="24"/>
  <c r="D89" i="24"/>
  <c r="F89" i="24" s="1"/>
  <c r="C89" i="24"/>
  <c r="B89" i="24"/>
  <c r="H88" i="24"/>
  <c r="G88" i="24"/>
  <c r="E88" i="24"/>
  <c r="D88" i="24"/>
  <c r="C88" i="24"/>
  <c r="B88" i="24"/>
  <c r="H87" i="24"/>
  <c r="G87" i="24"/>
  <c r="E87" i="24"/>
  <c r="D87" i="24"/>
  <c r="C87" i="24"/>
  <c r="B87" i="24"/>
  <c r="H86" i="24"/>
  <c r="G86" i="24"/>
  <c r="I86" i="24" s="1"/>
  <c r="E86" i="24"/>
  <c r="D86" i="24"/>
  <c r="F86" i="24" s="1"/>
  <c r="C86" i="24"/>
  <c r="B86" i="24"/>
  <c r="H85" i="24"/>
  <c r="G85" i="24"/>
  <c r="I85" i="24" s="1"/>
  <c r="E85" i="24"/>
  <c r="D85" i="24"/>
  <c r="C85" i="24"/>
  <c r="B85" i="24"/>
  <c r="H84" i="24"/>
  <c r="G84" i="24"/>
  <c r="E84" i="24"/>
  <c r="D84" i="24"/>
  <c r="C84" i="24"/>
  <c r="B84" i="24"/>
  <c r="H83" i="24"/>
  <c r="G83" i="24"/>
  <c r="E83" i="24"/>
  <c r="F83" i="24" s="1"/>
  <c r="D83" i="24"/>
  <c r="C83" i="24"/>
  <c r="B83" i="24"/>
  <c r="H82" i="24"/>
  <c r="G82" i="24"/>
  <c r="E82" i="24"/>
  <c r="D82" i="24"/>
  <c r="C82" i="24"/>
  <c r="B82" i="24"/>
  <c r="H81" i="24"/>
  <c r="G81" i="24"/>
  <c r="I81" i="24" s="1"/>
  <c r="E81" i="24"/>
  <c r="D81" i="24"/>
  <c r="K81" i="24" s="1"/>
  <c r="C81" i="24"/>
  <c r="B81" i="24"/>
  <c r="H80" i="24"/>
  <c r="G80" i="24"/>
  <c r="E80" i="24"/>
  <c r="D80" i="24"/>
  <c r="C80" i="24"/>
  <c r="B80" i="24"/>
  <c r="H79" i="24"/>
  <c r="G79" i="24"/>
  <c r="E79" i="24"/>
  <c r="F79" i="24" s="1"/>
  <c r="D79" i="24"/>
  <c r="C79" i="24"/>
  <c r="B79" i="24"/>
  <c r="H78" i="24"/>
  <c r="G78" i="24"/>
  <c r="E78" i="24"/>
  <c r="D78" i="24"/>
  <c r="C78" i="24"/>
  <c r="B78" i="24"/>
  <c r="H77" i="24"/>
  <c r="G77" i="24"/>
  <c r="I77" i="24" s="1"/>
  <c r="E77" i="24"/>
  <c r="D77" i="24"/>
  <c r="K77" i="24" s="1"/>
  <c r="C77" i="24"/>
  <c r="B77" i="24"/>
  <c r="H76" i="24"/>
  <c r="G76" i="24"/>
  <c r="I76" i="24" s="1"/>
  <c r="E76" i="24"/>
  <c r="D76" i="24"/>
  <c r="K76" i="24" s="1"/>
  <c r="C76" i="24"/>
  <c r="B76" i="24"/>
  <c r="H75" i="24"/>
  <c r="G75" i="24"/>
  <c r="E75" i="24"/>
  <c r="F75" i="24" s="1"/>
  <c r="D75" i="24"/>
  <c r="C75" i="24"/>
  <c r="B75" i="24"/>
  <c r="H74" i="24"/>
  <c r="G74" i="24"/>
  <c r="E74" i="24"/>
  <c r="D74" i="24"/>
  <c r="C74" i="24"/>
  <c r="B74" i="24"/>
  <c r="H73" i="24"/>
  <c r="G73" i="24"/>
  <c r="E73" i="24"/>
  <c r="D73" i="24"/>
  <c r="C73" i="24"/>
  <c r="B73" i="24"/>
  <c r="H72" i="24"/>
  <c r="I72" i="24" s="1"/>
  <c r="G72" i="24"/>
  <c r="E72" i="24"/>
  <c r="D72" i="24"/>
  <c r="C72" i="24"/>
  <c r="B72" i="24"/>
  <c r="H71" i="24"/>
  <c r="G71" i="24"/>
  <c r="I71" i="24" s="1"/>
  <c r="E71" i="24"/>
  <c r="D71" i="24"/>
  <c r="F71" i="24" s="1"/>
  <c r="C71" i="24"/>
  <c r="B71" i="24"/>
  <c r="H70" i="24"/>
  <c r="G70" i="24"/>
  <c r="I70" i="24" s="1"/>
  <c r="E70" i="24"/>
  <c r="D70" i="24"/>
  <c r="K70" i="24" s="1"/>
  <c r="C70" i="24"/>
  <c r="B70" i="24"/>
  <c r="H69" i="24"/>
  <c r="G69" i="24"/>
  <c r="E69" i="24"/>
  <c r="D69" i="24"/>
  <c r="F69" i="24" s="1"/>
  <c r="C69" i="24"/>
  <c r="B69" i="24"/>
  <c r="H68" i="24"/>
  <c r="G68" i="24"/>
  <c r="E68" i="24"/>
  <c r="D68" i="24"/>
  <c r="C68" i="24"/>
  <c r="B68" i="24"/>
  <c r="H67" i="24"/>
  <c r="G67" i="24"/>
  <c r="I67" i="24" s="1"/>
  <c r="E67" i="24"/>
  <c r="D67" i="24"/>
  <c r="K67" i="24" s="1"/>
  <c r="C67" i="24"/>
  <c r="B67" i="24"/>
  <c r="H66" i="24"/>
  <c r="G66" i="24"/>
  <c r="E66" i="24"/>
  <c r="D66" i="24"/>
  <c r="C66" i="24"/>
  <c r="B66" i="24"/>
  <c r="H65" i="24"/>
  <c r="G65" i="24"/>
  <c r="I65" i="24" s="1"/>
  <c r="E65" i="24"/>
  <c r="D65" i="24"/>
  <c r="K65" i="24" s="1"/>
  <c r="C65" i="24"/>
  <c r="B65" i="24"/>
  <c r="H64" i="24"/>
  <c r="G64" i="24"/>
  <c r="E64" i="24"/>
  <c r="D64" i="24"/>
  <c r="C64" i="24"/>
  <c r="B64" i="24"/>
  <c r="H63" i="24"/>
  <c r="G63" i="24"/>
  <c r="E63" i="24"/>
  <c r="D63" i="24"/>
  <c r="C63" i="24"/>
  <c r="B63" i="24"/>
  <c r="H62" i="24"/>
  <c r="G62" i="24"/>
  <c r="E62" i="24"/>
  <c r="D62" i="24"/>
  <c r="C62" i="24"/>
  <c r="B62" i="24"/>
  <c r="H61" i="24"/>
  <c r="G61" i="24"/>
  <c r="E61" i="24"/>
  <c r="D61" i="24"/>
  <c r="F61" i="24" s="1"/>
  <c r="C61" i="24"/>
  <c r="B61" i="24"/>
  <c r="H60" i="24"/>
  <c r="G60" i="24"/>
  <c r="I60" i="24" s="1"/>
  <c r="E60" i="24"/>
  <c r="D60" i="24"/>
  <c r="K60" i="24" s="1"/>
  <c r="C60" i="24"/>
  <c r="B60" i="24"/>
  <c r="H59" i="24"/>
  <c r="G59" i="24"/>
  <c r="I59" i="24" s="1"/>
  <c r="E59" i="24"/>
  <c r="D59" i="24"/>
  <c r="C59" i="24"/>
  <c r="B59" i="24"/>
  <c r="H58" i="24"/>
  <c r="G58" i="24"/>
  <c r="E58" i="24"/>
  <c r="D58" i="24"/>
  <c r="C58" i="24"/>
  <c r="B58" i="24"/>
  <c r="H57" i="24"/>
  <c r="G57" i="24"/>
  <c r="E57" i="24"/>
  <c r="D57" i="24"/>
  <c r="F57" i="24" s="1"/>
  <c r="C57" i="24"/>
  <c r="B57" i="24"/>
  <c r="H56" i="24"/>
  <c r="G56" i="24"/>
  <c r="I56" i="24" s="1"/>
  <c r="E56" i="24"/>
  <c r="D56" i="24"/>
  <c r="K56" i="24" s="1"/>
  <c r="C56" i="24"/>
  <c r="B56" i="24"/>
  <c r="H55" i="24"/>
  <c r="G55" i="24"/>
  <c r="I55" i="24" s="1"/>
  <c r="E55" i="24"/>
  <c r="D55" i="24"/>
  <c r="C55" i="24"/>
  <c r="B55" i="24"/>
  <c r="H54" i="24"/>
  <c r="G54" i="24"/>
  <c r="E54" i="24"/>
  <c r="D54" i="24"/>
  <c r="C54" i="24"/>
  <c r="B54" i="24"/>
  <c r="H53" i="24"/>
  <c r="G53" i="24"/>
  <c r="E53" i="24"/>
  <c r="D53" i="24"/>
  <c r="C53" i="24"/>
  <c r="B53" i="24"/>
  <c r="H52" i="24"/>
  <c r="G52" i="24"/>
  <c r="E52" i="24"/>
  <c r="D52" i="24"/>
  <c r="C52" i="24"/>
  <c r="B52" i="24"/>
  <c r="H51" i="24"/>
  <c r="G51" i="24"/>
  <c r="I51" i="24" s="1"/>
  <c r="E51" i="24"/>
  <c r="D51" i="24"/>
  <c r="C51" i="24"/>
  <c r="B51" i="24"/>
  <c r="H50" i="24"/>
  <c r="G50" i="24"/>
  <c r="E50" i="24"/>
  <c r="D50" i="24"/>
  <c r="C50" i="24"/>
  <c r="B50" i="24"/>
  <c r="H49" i="24"/>
  <c r="G49" i="24"/>
  <c r="E49" i="24"/>
  <c r="D49" i="24"/>
  <c r="C49" i="24"/>
  <c r="B49" i="24"/>
  <c r="H48" i="24"/>
  <c r="G48" i="24"/>
  <c r="I48" i="24" s="1"/>
  <c r="E48" i="24"/>
  <c r="D48" i="24"/>
  <c r="K48" i="24" s="1"/>
  <c r="C48" i="24"/>
  <c r="B48" i="24"/>
  <c r="H47" i="24"/>
  <c r="G47" i="24"/>
  <c r="I47" i="24" s="1"/>
  <c r="E47" i="24"/>
  <c r="D47" i="24"/>
  <c r="K47" i="24" s="1"/>
  <c r="C47" i="24"/>
  <c r="B47" i="24"/>
  <c r="H46" i="24"/>
  <c r="G46" i="24"/>
  <c r="E46" i="24"/>
  <c r="D46" i="24"/>
  <c r="C46" i="24"/>
  <c r="B46" i="24"/>
  <c r="H45" i="24"/>
  <c r="G45" i="24"/>
  <c r="I45" i="24" s="1"/>
  <c r="E45" i="24"/>
  <c r="D45" i="24"/>
  <c r="K45" i="24" s="1"/>
  <c r="C45" i="24"/>
  <c r="B45" i="24"/>
  <c r="H44" i="24"/>
  <c r="G44" i="24"/>
  <c r="E44" i="24"/>
  <c r="D44" i="24"/>
  <c r="C44" i="24"/>
  <c r="B44" i="24"/>
  <c r="H43" i="24"/>
  <c r="G43" i="24"/>
  <c r="I43" i="24" s="1"/>
  <c r="E43" i="24"/>
  <c r="D43" i="24"/>
  <c r="F43" i="24" s="1"/>
  <c r="C43" i="24"/>
  <c r="B43" i="24"/>
  <c r="H42" i="24"/>
  <c r="G42" i="24"/>
  <c r="E42" i="24"/>
  <c r="D42" i="24"/>
  <c r="C42" i="24"/>
  <c r="B42" i="24"/>
  <c r="H41" i="24"/>
  <c r="G41" i="24"/>
  <c r="E41" i="24"/>
  <c r="D41" i="24"/>
  <c r="C41" i="24"/>
  <c r="B41" i="24"/>
  <c r="H40" i="24"/>
  <c r="G40" i="24"/>
  <c r="E40" i="24"/>
  <c r="D40" i="24"/>
  <c r="C40" i="24"/>
  <c r="B40" i="24"/>
  <c r="H39" i="24"/>
  <c r="G39" i="24"/>
  <c r="E39" i="24"/>
  <c r="D39" i="24"/>
  <c r="C39" i="24"/>
  <c r="B39" i="24"/>
  <c r="H38" i="24"/>
  <c r="G38" i="24"/>
  <c r="I38" i="24" s="1"/>
  <c r="E38" i="24"/>
  <c r="D38" i="24"/>
  <c r="K38" i="24" s="1"/>
  <c r="C38" i="24"/>
  <c r="B38" i="24"/>
  <c r="H37" i="24"/>
  <c r="G37" i="24"/>
  <c r="E37" i="24"/>
  <c r="D37" i="24"/>
  <c r="C37" i="24"/>
  <c r="B37" i="24"/>
  <c r="H36" i="24"/>
  <c r="G36" i="24"/>
  <c r="I36" i="24" s="1"/>
  <c r="E36" i="24"/>
  <c r="D36" i="24"/>
  <c r="K36" i="24" s="1"/>
  <c r="C36" i="24"/>
  <c r="B36" i="24"/>
  <c r="H35" i="24"/>
  <c r="G35" i="24"/>
  <c r="I35" i="24" s="1"/>
  <c r="E35" i="24"/>
  <c r="D35" i="24"/>
  <c r="K35" i="24" s="1"/>
  <c r="C35" i="24"/>
  <c r="B35" i="24"/>
  <c r="H34" i="24"/>
  <c r="G34" i="24"/>
  <c r="E34" i="24"/>
  <c r="D34" i="24"/>
  <c r="C34" i="24"/>
  <c r="B34" i="24"/>
  <c r="H33" i="24"/>
  <c r="G33" i="24"/>
  <c r="E33" i="24"/>
  <c r="D33" i="24"/>
  <c r="C33" i="24"/>
  <c r="B33" i="24"/>
  <c r="H32" i="24"/>
  <c r="G32" i="24"/>
  <c r="E32" i="24"/>
  <c r="D32" i="24"/>
  <c r="F32" i="24" s="1"/>
  <c r="C32" i="24"/>
  <c r="B32" i="24"/>
  <c r="H31" i="24"/>
  <c r="G31" i="24"/>
  <c r="I31" i="24" s="1"/>
  <c r="E31" i="24"/>
  <c r="D31" i="24"/>
  <c r="K31" i="24" s="1"/>
  <c r="C31" i="24"/>
  <c r="B31" i="24"/>
  <c r="H30" i="24"/>
  <c r="G30" i="24"/>
  <c r="I30" i="24" s="1"/>
  <c r="E30" i="24"/>
  <c r="D30" i="24"/>
  <c r="K30" i="24" s="1"/>
  <c r="C30" i="24"/>
  <c r="B30" i="24"/>
  <c r="H29" i="24"/>
  <c r="G29" i="24"/>
  <c r="E29" i="24"/>
  <c r="D29" i="24"/>
  <c r="C29" i="24"/>
  <c r="B29" i="24"/>
  <c r="H28" i="24"/>
  <c r="G28" i="24"/>
  <c r="I28" i="24" s="1"/>
  <c r="E28" i="24"/>
  <c r="D28" i="24"/>
  <c r="K28" i="24" s="1"/>
  <c r="C28" i="24"/>
  <c r="B28" i="24"/>
  <c r="H27" i="24"/>
  <c r="G27" i="24"/>
  <c r="I27" i="24" s="1"/>
  <c r="E27" i="24"/>
  <c r="D27" i="24"/>
  <c r="F27" i="24" s="1"/>
  <c r="C27" i="24"/>
  <c r="B27" i="24"/>
  <c r="H26" i="24"/>
  <c r="G26" i="24"/>
  <c r="E26" i="24"/>
  <c r="D26" i="24"/>
  <c r="C26" i="24"/>
  <c r="B26" i="24"/>
  <c r="H25" i="24"/>
  <c r="G25" i="24"/>
  <c r="I25" i="24" s="1"/>
  <c r="E25" i="24"/>
  <c r="D25" i="24"/>
  <c r="C25" i="24"/>
  <c r="B25" i="24"/>
  <c r="H24" i="24"/>
  <c r="G24" i="24"/>
  <c r="E24" i="24"/>
  <c r="D24" i="24"/>
  <c r="C24" i="24"/>
  <c r="B24" i="24"/>
  <c r="H23" i="24"/>
  <c r="G23" i="24"/>
  <c r="E23" i="24"/>
  <c r="D23" i="24"/>
  <c r="C23" i="24"/>
  <c r="B23" i="24"/>
  <c r="H22" i="24"/>
  <c r="G22" i="24"/>
  <c r="I22" i="24" s="1"/>
  <c r="E22" i="24"/>
  <c r="D22" i="24"/>
  <c r="C22" i="24"/>
  <c r="B22" i="24"/>
  <c r="H21" i="24"/>
  <c r="G21" i="24"/>
  <c r="E21" i="24"/>
  <c r="D21" i="24"/>
  <c r="C21" i="24"/>
  <c r="B21" i="24"/>
  <c r="H20" i="24"/>
  <c r="G20" i="24"/>
  <c r="E20" i="24"/>
  <c r="D20" i="24"/>
  <c r="C20" i="24"/>
  <c r="B20" i="24"/>
  <c r="H19" i="24"/>
  <c r="G19" i="24"/>
  <c r="E19" i="24"/>
  <c r="D19" i="24"/>
  <c r="C19" i="24"/>
  <c r="B19" i="24"/>
  <c r="H18" i="24"/>
  <c r="G18" i="24"/>
  <c r="I18" i="24" s="1"/>
  <c r="E18" i="24"/>
  <c r="D18" i="24"/>
  <c r="K18" i="24" s="1"/>
  <c r="C18" i="24"/>
  <c r="B18" i="24"/>
  <c r="H17" i="24"/>
  <c r="G17" i="24"/>
  <c r="I17" i="24" s="1"/>
  <c r="E17" i="24"/>
  <c r="D17" i="24"/>
  <c r="K17" i="24" s="1"/>
  <c r="C17" i="24"/>
  <c r="B17" i="24"/>
  <c r="H16" i="24"/>
  <c r="G16" i="24"/>
  <c r="I16" i="24" s="1"/>
  <c r="E16" i="24"/>
  <c r="D16" i="24"/>
  <c r="K16" i="24" s="1"/>
  <c r="C16" i="24"/>
  <c r="B16" i="24"/>
  <c r="H15" i="24"/>
  <c r="G15" i="24"/>
  <c r="E15" i="24"/>
  <c r="D15" i="24"/>
  <c r="C15" i="24"/>
  <c r="B15" i="24"/>
  <c r="H14" i="24"/>
  <c r="G14" i="24"/>
  <c r="E14" i="24"/>
  <c r="D14" i="24"/>
  <c r="C14" i="24"/>
  <c r="B14" i="24"/>
  <c r="H13" i="24"/>
  <c r="G13" i="24"/>
  <c r="E13" i="24"/>
  <c r="D13" i="24"/>
  <c r="C13" i="24"/>
  <c r="B13" i="24"/>
  <c r="H12" i="24"/>
  <c r="G12" i="24"/>
  <c r="I12" i="24" s="1"/>
  <c r="E12" i="24"/>
  <c r="D12" i="24"/>
  <c r="K12" i="24" s="1"/>
  <c r="C12" i="24"/>
  <c r="B12" i="24"/>
  <c r="H11" i="24"/>
  <c r="G11" i="24"/>
  <c r="E11" i="24"/>
  <c r="D11" i="24"/>
  <c r="C11" i="24"/>
  <c r="B11" i="24"/>
  <c r="H10" i="2"/>
  <c r="G10" i="2"/>
  <c r="H10" i="4"/>
  <c r="G10" i="4"/>
  <c r="H10" i="6"/>
  <c r="G10" i="6"/>
  <c r="H10" i="8"/>
  <c r="G10" i="8"/>
  <c r="H10" i="10"/>
  <c r="G10" i="10"/>
  <c r="H10" i="12"/>
  <c r="G10" i="12"/>
  <c r="H10" i="14"/>
  <c r="G10" i="14"/>
  <c r="H10" i="16"/>
  <c r="G10" i="16"/>
  <c r="C10" i="18"/>
  <c r="B10" i="18"/>
  <c r="H10" i="18"/>
  <c r="G10" i="18"/>
  <c r="H10" i="20"/>
  <c r="G10" i="20"/>
  <c r="H10" i="22"/>
  <c r="G10" i="22"/>
  <c r="H10" i="24"/>
  <c r="G10" i="24"/>
  <c r="F10" i="26"/>
  <c r="G10" i="26"/>
  <c r="E7" i="22"/>
  <c r="F7" i="22" s="1"/>
  <c r="H7" i="22" s="1"/>
  <c r="I7" i="22" s="1"/>
  <c r="E7" i="20"/>
  <c r="F7" i="20" s="1"/>
  <c r="H7" i="20" s="1"/>
  <c r="I7" i="20" s="1"/>
  <c r="E7" i="18"/>
  <c r="F7" i="18" s="1"/>
  <c r="H7" i="18" s="1"/>
  <c r="I7" i="18" s="1"/>
  <c r="E7" i="16"/>
  <c r="F7" i="16" s="1"/>
  <c r="H7" i="16" s="1"/>
  <c r="I7" i="16" s="1"/>
  <c r="E7" i="14"/>
  <c r="F7" i="14" s="1"/>
  <c r="H7" i="14" s="1"/>
  <c r="I7" i="14" s="1"/>
  <c r="E7" i="12"/>
  <c r="F7" i="12" s="1"/>
  <c r="H7" i="12" s="1"/>
  <c r="I7" i="12" s="1"/>
  <c r="E7" i="10"/>
  <c r="F7" i="10" s="1"/>
  <c r="H7" i="10" s="1"/>
  <c r="I7" i="10" s="1"/>
  <c r="E7" i="8"/>
  <c r="F7" i="8" s="1"/>
  <c r="H7" i="8" s="1"/>
  <c r="I7" i="8" s="1"/>
  <c r="E7" i="6"/>
  <c r="F7" i="6" s="1"/>
  <c r="H7" i="6" s="1"/>
  <c r="I7" i="6" s="1"/>
  <c r="E7" i="4"/>
  <c r="F7" i="4" s="1"/>
  <c r="H7" i="4" s="1"/>
  <c r="I7" i="4" s="1"/>
  <c r="E7" i="2"/>
  <c r="F7" i="2" s="1"/>
  <c r="H7" i="2" s="1"/>
  <c r="I7" i="2" s="1"/>
  <c r="E7" i="24"/>
  <c r="F7" i="24" s="1"/>
  <c r="H7" i="24" s="1"/>
  <c r="I7" i="24" s="1"/>
  <c r="D7" i="26"/>
  <c r="E7" i="26" s="1"/>
  <c r="G7" i="26" s="1"/>
  <c r="H7" i="26" s="1"/>
  <c r="D10" i="26"/>
  <c r="C10" i="26"/>
  <c r="B10" i="26"/>
  <c r="A10" i="26"/>
  <c r="E10" i="24"/>
  <c r="D10" i="24"/>
  <c r="C10" i="24"/>
  <c r="B10" i="24"/>
  <c r="E10" i="22"/>
  <c r="D10" i="22"/>
  <c r="C10" i="22"/>
  <c r="B10" i="22"/>
  <c r="E10" i="20"/>
  <c r="D10" i="20"/>
  <c r="C10" i="20"/>
  <c r="B10" i="20"/>
  <c r="E10" i="18"/>
  <c r="D10" i="18"/>
  <c r="E10" i="16"/>
  <c r="D10" i="16"/>
  <c r="C10" i="16"/>
  <c r="B10" i="16"/>
  <c r="E10" i="14"/>
  <c r="D10" i="14"/>
  <c r="C10" i="14"/>
  <c r="B10" i="14"/>
  <c r="E10" i="12"/>
  <c r="D10" i="12"/>
  <c r="C10" i="12"/>
  <c r="B10" i="12"/>
  <c r="E10" i="10"/>
  <c r="D10" i="10"/>
  <c r="C10" i="10"/>
  <c r="B10" i="10"/>
  <c r="E10" i="8"/>
  <c r="F10" i="8" s="1"/>
  <c r="D10" i="8"/>
  <c r="C10" i="8"/>
  <c r="B10" i="8"/>
  <c r="E10" i="6"/>
  <c r="D10" i="6"/>
  <c r="C10" i="6"/>
  <c r="B10" i="6"/>
  <c r="E10" i="4"/>
  <c r="D10" i="4"/>
  <c r="C10" i="4"/>
  <c r="B10" i="4"/>
  <c r="E10" i="2"/>
  <c r="D10" i="2"/>
  <c r="C10" i="2"/>
  <c r="B10" i="2"/>
  <c r="F16" i="2"/>
  <c r="F14" i="2"/>
  <c r="F22" i="2"/>
  <c r="F42" i="2"/>
  <c r="F98" i="2"/>
  <c r="K98" i="2" s="1"/>
  <c r="F15" i="2"/>
  <c r="F19" i="2"/>
  <c r="F23" i="2"/>
  <c r="F27" i="2"/>
  <c r="F31" i="2"/>
  <c r="F35" i="2"/>
  <c r="F39" i="2"/>
  <c r="F43" i="2"/>
  <c r="F47" i="2"/>
  <c r="F51" i="2"/>
  <c r="F55" i="2"/>
  <c r="F59" i="2"/>
  <c r="F63" i="2"/>
  <c r="F67" i="2"/>
  <c r="F71" i="2"/>
  <c r="F75" i="2"/>
  <c r="F79" i="2"/>
  <c r="F83" i="2"/>
  <c r="F87" i="2"/>
  <c r="F95" i="2"/>
  <c r="F103" i="2"/>
  <c r="F107" i="2"/>
  <c r="F12" i="4"/>
  <c r="F16" i="4"/>
  <c r="F28" i="4"/>
  <c r="I41" i="4"/>
  <c r="F48" i="4"/>
  <c r="I49" i="4"/>
  <c r="F52" i="4"/>
  <c r="I53" i="4"/>
  <c r="F56" i="4"/>
  <c r="I57" i="4"/>
  <c r="F60" i="4"/>
  <c r="I61" i="4"/>
  <c r="F64" i="4"/>
  <c r="F68" i="4"/>
  <c r="I69" i="4"/>
  <c r="I73" i="4"/>
  <c r="F76" i="4"/>
  <c r="I85" i="4"/>
  <c r="F92" i="4"/>
  <c r="I93" i="4"/>
  <c r="F96" i="4"/>
  <c r="F14" i="4"/>
  <c r="F15" i="4"/>
  <c r="F31" i="4"/>
  <c r="F35" i="4"/>
  <c r="F39" i="4"/>
  <c r="F43" i="4"/>
  <c r="F47" i="4"/>
  <c r="F51" i="4"/>
  <c r="F67" i="4"/>
  <c r="F71" i="4"/>
  <c r="F103" i="4"/>
  <c r="F107" i="4"/>
  <c r="F16" i="6"/>
  <c r="F68" i="6"/>
  <c r="F45" i="6"/>
  <c r="F81" i="6"/>
  <c r="I102" i="6"/>
  <c r="F15" i="6"/>
  <c r="F75" i="6"/>
  <c r="F107" i="6"/>
  <c r="F13" i="8"/>
  <c r="F17" i="8"/>
  <c r="F21" i="8"/>
  <c r="F25" i="8"/>
  <c r="F29" i="8"/>
  <c r="F33" i="8"/>
  <c r="F37" i="8"/>
  <c r="F49" i="8"/>
  <c r="F53" i="8"/>
  <c r="F57" i="8"/>
  <c r="F65" i="8"/>
  <c r="F77" i="8"/>
  <c r="F81" i="8"/>
  <c r="F89" i="8"/>
  <c r="F97" i="8"/>
  <c r="F22" i="8"/>
  <c r="F34" i="8"/>
  <c r="F54" i="8"/>
  <c r="F66" i="8"/>
  <c r="F94" i="8"/>
  <c r="F16" i="10"/>
  <c r="F32" i="10"/>
  <c r="F44" i="10"/>
  <c r="F48" i="10"/>
  <c r="F52" i="10"/>
  <c r="F56" i="10"/>
  <c r="I57" i="10"/>
  <c r="F60" i="10"/>
  <c r="F76" i="10"/>
  <c r="F84" i="10"/>
  <c r="F104" i="10"/>
  <c r="F77" i="10"/>
  <c r="F81" i="10"/>
  <c r="F89" i="10"/>
  <c r="F97" i="10"/>
  <c r="I102" i="10"/>
  <c r="F105" i="10"/>
  <c r="F27" i="10"/>
  <c r="F31" i="10"/>
  <c r="F43" i="10"/>
  <c r="F36" i="12"/>
  <c r="F44" i="12"/>
  <c r="F48" i="12"/>
  <c r="F56" i="12"/>
  <c r="F60" i="12"/>
  <c r="F76" i="12"/>
  <c r="F96" i="12"/>
  <c r="F17" i="12"/>
  <c r="F45" i="12"/>
  <c r="F15" i="12"/>
  <c r="F39" i="12"/>
  <c r="F107" i="12"/>
  <c r="F20" i="14"/>
  <c r="F36" i="14"/>
  <c r="F92" i="14"/>
  <c r="F104" i="14"/>
  <c r="F62" i="14"/>
  <c r="F102" i="14"/>
  <c r="F11" i="14"/>
  <c r="F15" i="14"/>
  <c r="F19" i="14"/>
  <c r="F27" i="14"/>
  <c r="F35" i="14"/>
  <c r="F43" i="14"/>
  <c r="F47" i="14"/>
  <c r="F71" i="14"/>
  <c r="F75" i="14"/>
  <c r="F79" i="14"/>
  <c r="F83" i="14"/>
  <c r="F87" i="14"/>
  <c r="F91" i="14"/>
  <c r="F95" i="14"/>
  <c r="F99" i="14"/>
  <c r="F103" i="14"/>
  <c r="F107" i="14"/>
  <c r="F12" i="16"/>
  <c r="F20" i="16"/>
  <c r="F24" i="16"/>
  <c r="F28" i="16"/>
  <c r="F32" i="16"/>
  <c r="F36" i="16"/>
  <c r="F40" i="16"/>
  <c r="F44" i="16"/>
  <c r="F48" i="16"/>
  <c r="F52" i="16"/>
  <c r="F56" i="16"/>
  <c r="F76" i="16"/>
  <c r="I85" i="16"/>
  <c r="I93" i="16"/>
  <c r="F96" i="16"/>
  <c r="F100" i="16"/>
  <c r="I101" i="16"/>
  <c r="F104" i="16"/>
  <c r="F46" i="16"/>
  <c r="F54" i="16"/>
  <c r="F15" i="16"/>
  <c r="F27" i="16"/>
  <c r="F31" i="16"/>
  <c r="F35" i="16"/>
  <c r="F43" i="16"/>
  <c r="F47" i="16"/>
  <c r="F51" i="16"/>
  <c r="F71" i="16"/>
  <c r="F87" i="16"/>
  <c r="F95" i="16"/>
  <c r="F99" i="16"/>
  <c r="F103" i="16"/>
  <c r="F107" i="16"/>
  <c r="F12" i="18"/>
  <c r="F16" i="18"/>
  <c r="F20" i="18"/>
  <c r="F36" i="18"/>
  <c r="F40" i="18"/>
  <c r="K40" i="18" s="1"/>
  <c r="F48" i="18"/>
  <c r="F56" i="18"/>
  <c r="F60" i="18"/>
  <c r="F64" i="18"/>
  <c r="F84" i="18"/>
  <c r="F96" i="18"/>
  <c r="F104" i="18"/>
  <c r="F17" i="18"/>
  <c r="F21" i="18"/>
  <c r="F25" i="18"/>
  <c r="F29" i="18"/>
  <c r="F33" i="18"/>
  <c r="F37" i="18"/>
  <c r="F41" i="18"/>
  <c r="F61" i="18"/>
  <c r="F65" i="18"/>
  <c r="F73" i="18"/>
  <c r="F81" i="18"/>
  <c r="F89" i="18"/>
  <c r="I98" i="18"/>
  <c r="F105" i="18"/>
  <c r="F75" i="18"/>
  <c r="F79" i="18"/>
  <c r="F83" i="18"/>
  <c r="F91" i="18"/>
  <c r="F12" i="20"/>
  <c r="F20" i="20"/>
  <c r="F24" i="20"/>
  <c r="F28" i="20"/>
  <c r="I29" i="20"/>
  <c r="F32" i="20"/>
  <c r="F36" i="20"/>
  <c r="F40" i="20"/>
  <c r="F44" i="20"/>
  <c r="F48" i="20"/>
  <c r="F52" i="20"/>
  <c r="F56" i="20"/>
  <c r="F60" i="20"/>
  <c r="F64" i="20"/>
  <c r="F68" i="20"/>
  <c r="F72" i="20"/>
  <c r="F76" i="20"/>
  <c r="F80" i="20"/>
  <c r="F84" i="20"/>
  <c r="F88" i="20"/>
  <c r="F92" i="20"/>
  <c r="F96" i="20"/>
  <c r="F100" i="20"/>
  <c r="F104" i="20"/>
  <c r="F101" i="20"/>
  <c r="F35" i="20"/>
  <c r="F51" i="20"/>
  <c r="K98" i="22"/>
  <c r="F40" i="22"/>
  <c r="F68" i="22"/>
  <c r="F88" i="22"/>
  <c r="F100" i="22"/>
  <c r="F13" i="22"/>
  <c r="F17" i="22"/>
  <c r="F25" i="22"/>
  <c r="I34" i="22"/>
  <c r="I42" i="22"/>
  <c r="F45" i="22"/>
  <c r="I46" i="22"/>
  <c r="I50" i="22"/>
  <c r="F53" i="22"/>
  <c r="I58" i="22"/>
  <c r="I62" i="22"/>
  <c r="I66" i="22"/>
  <c r="F73" i="22"/>
  <c r="I74" i="22"/>
  <c r="I78" i="22"/>
  <c r="I82" i="22"/>
  <c r="F89" i="22"/>
  <c r="F93" i="22"/>
  <c r="F101" i="22"/>
  <c r="F86" i="22"/>
  <c r="F90" i="22"/>
  <c r="F98" i="22"/>
  <c r="F106" i="22"/>
  <c r="F36" i="24"/>
  <c r="F40" i="24"/>
  <c r="F44" i="24"/>
  <c r="F48" i="24"/>
  <c r="F52" i="24"/>
  <c r="F56" i="24"/>
  <c r="F60" i="24"/>
  <c r="F64" i="24"/>
  <c r="F68" i="24"/>
  <c r="F76" i="24"/>
  <c r="F100" i="24"/>
  <c r="F17" i="24"/>
  <c r="F45" i="24"/>
  <c r="F73" i="24"/>
  <c r="F85" i="24"/>
  <c r="K85" i="24" s="1"/>
  <c r="F105" i="24"/>
  <c r="F11" i="24"/>
  <c r="F19" i="24"/>
  <c r="F23" i="24"/>
  <c r="I10" i="6"/>
  <c r="F28" i="14" l="1"/>
  <c r="F106" i="8"/>
  <c r="F30" i="8"/>
  <c r="F77" i="6"/>
  <c r="H10" i="26"/>
  <c r="F37" i="12"/>
  <c r="F49" i="12"/>
  <c r="F53" i="12"/>
  <c r="F57" i="12"/>
  <c r="F69" i="12"/>
  <c r="F73" i="12"/>
  <c r="I21" i="10"/>
  <c r="I25" i="10"/>
  <c r="I29" i="10"/>
  <c r="F33" i="2"/>
  <c r="F81" i="24"/>
  <c r="F47" i="20"/>
  <c r="F77" i="24"/>
  <c r="F60" i="22"/>
  <c r="F43" i="20"/>
  <c r="F35" i="10"/>
  <c r="F105" i="6"/>
  <c r="F10" i="22"/>
  <c r="E10" i="26"/>
  <c r="I10" i="24"/>
  <c r="I10" i="10"/>
  <c r="K10" i="10" s="1"/>
  <c r="F21" i="24"/>
  <c r="F29" i="22"/>
  <c r="F33" i="22"/>
  <c r="F37" i="22"/>
  <c r="F41" i="22"/>
  <c r="F49" i="22"/>
  <c r="F57" i="22"/>
  <c r="F58" i="16"/>
  <c r="F62" i="16"/>
  <c r="F66" i="16"/>
  <c r="F74" i="16"/>
  <c r="I33" i="12"/>
  <c r="K33" i="12" s="1"/>
  <c r="F100" i="12"/>
  <c r="F11" i="10"/>
  <c r="F19" i="10"/>
  <c r="I14" i="4"/>
  <c r="K14" i="4" s="1"/>
  <c r="F71" i="10"/>
  <c r="F17" i="6"/>
  <c r="F39" i="20"/>
  <c r="F63" i="20"/>
  <c r="F55" i="10"/>
  <c r="F74" i="8"/>
  <c r="F78" i="8"/>
  <c r="F102" i="8"/>
  <c r="K102" i="8" s="1"/>
  <c r="I34" i="6"/>
  <c r="I78" i="6"/>
  <c r="F20" i="2"/>
  <c r="F52" i="2"/>
  <c r="F80" i="2"/>
  <c r="F10" i="10"/>
  <c r="F19" i="20"/>
  <c r="F65" i="24"/>
  <c r="K19" i="14"/>
  <c r="F105" i="12"/>
  <c r="F31" i="12"/>
  <c r="F55" i="12"/>
  <c r="F63" i="12"/>
  <c r="F75" i="12"/>
  <c r="F20" i="4"/>
  <c r="F24" i="4"/>
  <c r="I44" i="2"/>
  <c r="I61" i="22"/>
  <c r="F59" i="20"/>
  <c r="F79" i="20"/>
  <c r="F99" i="20"/>
  <c r="F97" i="24"/>
  <c r="F27" i="20"/>
  <c r="F67" i="10"/>
  <c r="F86" i="8"/>
  <c r="F16" i="24"/>
  <c r="F76" i="22"/>
  <c r="F107" i="20"/>
  <c r="F77" i="12"/>
  <c r="F51" i="10"/>
  <c r="F89" i="6"/>
  <c r="F60" i="2"/>
  <c r="F15" i="24"/>
  <c r="F64" i="16"/>
  <c r="F68" i="16"/>
  <c r="F23" i="14"/>
  <c r="F39" i="14"/>
  <c r="I79" i="12"/>
  <c r="F11" i="4"/>
  <c r="F19" i="4"/>
  <c r="F23" i="4"/>
  <c r="F99" i="2"/>
  <c r="F31" i="20"/>
  <c r="F105" i="16"/>
  <c r="F90" i="8"/>
  <c r="F97" i="6"/>
  <c r="F23" i="20"/>
  <c r="F55" i="20"/>
  <c r="F75" i="20"/>
  <c r="F12" i="24"/>
  <c r="F103" i="20"/>
  <c r="F65" i="12"/>
  <c r="F47" i="10"/>
  <c r="K32" i="10"/>
  <c r="F70" i="8"/>
  <c r="F38" i="8"/>
  <c r="F48" i="2"/>
  <c r="F91" i="24"/>
  <c r="F99" i="24"/>
  <c r="F59" i="16"/>
  <c r="F63" i="16"/>
  <c r="I68" i="16"/>
  <c r="I92" i="16"/>
  <c r="I19" i="14"/>
  <c r="I23" i="14"/>
  <c r="K23" i="14" s="1"/>
  <c r="F46" i="14"/>
  <c r="F94" i="14"/>
  <c r="I42" i="10"/>
  <c r="I46" i="10"/>
  <c r="I50" i="10"/>
  <c r="I54" i="10"/>
  <c r="I53" i="8"/>
  <c r="K53" i="8" s="1"/>
  <c r="F64" i="8"/>
  <c r="F68" i="8"/>
  <c r="F72" i="8"/>
  <c r="F80" i="8"/>
  <c r="F84" i="8"/>
  <c r="F88" i="8"/>
  <c r="F92" i="8"/>
  <c r="F96" i="8"/>
  <c r="F100" i="8"/>
  <c r="I20" i="6"/>
  <c r="I24" i="6"/>
  <c r="F79" i="6"/>
  <c r="F87" i="6"/>
  <c r="F91" i="6"/>
  <c r="F99" i="6"/>
  <c r="I84" i="4"/>
  <c r="K84" i="4" s="1"/>
  <c r="I92" i="4"/>
  <c r="I43" i="2"/>
  <c r="I87" i="2"/>
  <c r="I74" i="24"/>
  <c r="K74" i="24" s="1"/>
  <c r="I52" i="20"/>
  <c r="K52" i="20" s="1"/>
  <c r="I64" i="20"/>
  <c r="I80" i="20"/>
  <c r="I92" i="20"/>
  <c r="K92" i="20" s="1"/>
  <c r="I39" i="18"/>
  <c r="K39" i="18" s="1"/>
  <c r="I55" i="18"/>
  <c r="I75" i="18"/>
  <c r="I102" i="12"/>
  <c r="I40" i="6"/>
  <c r="I68" i="6"/>
  <c r="I92" i="6"/>
  <c r="I96" i="6"/>
  <c r="I43" i="20"/>
  <c r="I79" i="20"/>
  <c r="I25" i="16"/>
  <c r="I33" i="16"/>
  <c r="I41" i="16"/>
  <c r="I53" i="16"/>
  <c r="I69" i="14"/>
  <c r="I43" i="6"/>
  <c r="I83" i="6"/>
  <c r="I43" i="4"/>
  <c r="K23" i="6"/>
  <c r="K68" i="6"/>
  <c r="K19" i="6"/>
  <c r="I92" i="24"/>
  <c r="K92" i="24" s="1"/>
  <c r="I19" i="22"/>
  <c r="I23" i="22"/>
  <c r="I43" i="22"/>
  <c r="I63" i="22"/>
  <c r="I79" i="22"/>
  <c r="I57" i="18"/>
  <c r="I68" i="14"/>
  <c r="K68" i="14" s="1"/>
  <c r="I11" i="12"/>
  <c r="K11" i="12" s="1"/>
  <c r="I92" i="12"/>
  <c r="K92" i="12" s="1"/>
  <c r="I96" i="12"/>
  <c r="I46" i="6"/>
  <c r="I62" i="6"/>
  <c r="I74" i="6"/>
  <c r="I33" i="20"/>
  <c r="I37" i="20"/>
  <c r="I53" i="20"/>
  <c r="I44" i="18"/>
  <c r="I52" i="18"/>
  <c r="I84" i="18"/>
  <c r="K84" i="18" s="1"/>
  <c r="I92" i="18"/>
  <c r="K92" i="18" s="1"/>
  <c r="I100" i="18"/>
  <c r="I43" i="16"/>
  <c r="I14" i="10"/>
  <c r="I50" i="8"/>
  <c r="K50" i="8" s="1"/>
  <c r="K40" i="6"/>
  <c r="I49" i="6"/>
  <c r="I53" i="6"/>
  <c r="I69" i="6"/>
  <c r="K69" i="6" s="1"/>
  <c r="I93" i="6"/>
  <c r="I37" i="4"/>
  <c r="K80" i="20"/>
  <c r="K49" i="6"/>
  <c r="I74" i="4"/>
  <c r="I82" i="4"/>
  <c r="I13" i="2"/>
  <c r="I34" i="14"/>
  <c r="I101" i="24"/>
  <c r="I14" i="16"/>
  <c r="K58" i="8"/>
  <c r="F36" i="6"/>
  <c r="F10" i="4"/>
  <c r="F10" i="12"/>
  <c r="F39" i="24"/>
  <c r="F63" i="24"/>
  <c r="F83" i="20"/>
  <c r="F87" i="20"/>
  <c r="F91" i="20"/>
  <c r="F42" i="16"/>
  <c r="K42" i="16" s="1"/>
  <c r="F61" i="14"/>
  <c r="F78" i="14"/>
  <c r="F82" i="14"/>
  <c r="F13" i="12"/>
  <c r="F21" i="12"/>
  <c r="F25" i="12"/>
  <c r="F29" i="12"/>
  <c r="F33" i="12"/>
  <c r="F61" i="10"/>
  <c r="K61" i="10" s="1"/>
  <c r="F40" i="8"/>
  <c r="F69" i="8"/>
  <c r="F73" i="8"/>
  <c r="F85" i="8"/>
  <c r="F93" i="8"/>
  <c r="F101" i="8"/>
  <c r="F20" i="6"/>
  <c r="F24" i="6"/>
  <c r="K24" i="6" s="1"/>
  <c r="F32" i="6"/>
  <c r="F101" i="6"/>
  <c r="F53" i="4"/>
  <c r="K53" i="4" s="1"/>
  <c r="F24" i="2"/>
  <c r="F32" i="2"/>
  <c r="F40" i="2"/>
  <c r="F64" i="2"/>
  <c r="F68" i="2"/>
  <c r="F72" i="2"/>
  <c r="F81" i="2"/>
  <c r="F97" i="12"/>
  <c r="F12" i="10"/>
  <c r="F14" i="20"/>
  <c r="F102" i="20"/>
  <c r="F20" i="10"/>
  <c r="F100" i="6"/>
  <c r="F92" i="2"/>
  <c r="F12" i="12"/>
  <c r="F60" i="6"/>
  <c r="F32" i="12"/>
  <c r="F52" i="12"/>
  <c r="F64" i="12"/>
  <c r="F68" i="12"/>
  <c r="F72" i="12"/>
  <c r="K96" i="12"/>
  <c r="F68" i="10"/>
  <c r="F72" i="4"/>
  <c r="F88" i="4"/>
  <c r="F104" i="6"/>
  <c r="F13" i="24"/>
  <c r="K13" i="24" s="1"/>
  <c r="F25" i="24"/>
  <c r="K25" i="24" s="1"/>
  <c r="F29" i="24"/>
  <c r="F37" i="24"/>
  <c r="F41" i="24"/>
  <c r="F49" i="24"/>
  <c r="K31" i="22"/>
  <c r="F94" i="22"/>
  <c r="K24" i="18"/>
  <c r="F49" i="18"/>
  <c r="F53" i="18"/>
  <c r="F85" i="18"/>
  <c r="F72" i="16"/>
  <c r="F80" i="16"/>
  <c r="F84" i="16"/>
  <c r="F88" i="16"/>
  <c r="F92" i="16"/>
  <c r="F55" i="14"/>
  <c r="F59" i="14"/>
  <c r="F63" i="14"/>
  <c r="F79" i="12"/>
  <c r="K79" i="12" s="1"/>
  <c r="F84" i="12"/>
  <c r="F88" i="12"/>
  <c r="F92" i="12"/>
  <c r="F59" i="10"/>
  <c r="K59" i="10" s="1"/>
  <c r="F63" i="10"/>
  <c r="F75" i="10"/>
  <c r="F79" i="10"/>
  <c r="F83" i="10"/>
  <c r="F87" i="10"/>
  <c r="F91" i="10"/>
  <c r="F99" i="10"/>
  <c r="F14" i="8"/>
  <c r="F39" i="6"/>
  <c r="F55" i="6"/>
  <c r="F59" i="6"/>
  <c r="F79" i="4"/>
  <c r="F83" i="4"/>
  <c r="F87" i="4"/>
  <c r="F91" i="4"/>
  <c r="F81" i="12"/>
  <c r="F48" i="6"/>
  <c r="F20" i="24"/>
  <c r="F24" i="24"/>
  <c r="F20" i="22"/>
  <c r="F24" i="22"/>
  <c r="F61" i="22"/>
  <c r="K61" i="22" s="1"/>
  <c r="F85" i="22"/>
  <c r="F68" i="18"/>
  <c r="F72" i="18"/>
  <c r="F88" i="18"/>
  <c r="F91" i="12"/>
  <c r="F82" i="2"/>
  <c r="K82" i="2" s="1"/>
  <c r="F104" i="2"/>
  <c r="F76" i="6"/>
  <c r="F10" i="20"/>
  <c r="F72" i="24"/>
  <c r="K72" i="24" s="1"/>
  <c r="F80" i="24"/>
  <c r="F84" i="24"/>
  <c r="F88" i="24"/>
  <c r="F11" i="18"/>
  <c r="F21" i="6"/>
  <c r="F25" i="6"/>
  <c r="F29" i="6"/>
  <c r="F33" i="6"/>
  <c r="I46" i="2"/>
  <c r="K96" i="2"/>
  <c r="I33" i="2"/>
  <c r="K33" i="2" s="1"/>
  <c r="I37" i="2"/>
  <c r="I53" i="2"/>
  <c r="I59" i="2"/>
  <c r="I19" i="24"/>
  <c r="K19" i="24" s="1"/>
  <c r="I23" i="24"/>
  <c r="I24" i="22"/>
  <c r="I69" i="22"/>
  <c r="I85" i="22"/>
  <c r="I93" i="22"/>
  <c r="I85" i="20"/>
  <c r="I42" i="18"/>
  <c r="I66" i="18"/>
  <c r="I50" i="16"/>
  <c r="K50" i="16" s="1"/>
  <c r="I83" i="14"/>
  <c r="I83" i="12"/>
  <c r="K83" i="12" s="1"/>
  <c r="I55" i="10"/>
  <c r="K55" i="10" s="1"/>
  <c r="I59" i="10"/>
  <c r="I63" i="10"/>
  <c r="I87" i="10"/>
  <c r="K87" i="10" s="1"/>
  <c r="I91" i="10"/>
  <c r="K91" i="10" s="1"/>
  <c r="I99" i="10"/>
  <c r="I42" i="8"/>
  <c r="I87" i="8"/>
  <c r="I91" i="8"/>
  <c r="I99" i="8"/>
  <c r="I33" i="4"/>
  <c r="I54" i="4"/>
  <c r="I75" i="2"/>
  <c r="K75" i="2" s="1"/>
  <c r="I58" i="12"/>
  <c r="I13" i="8"/>
  <c r="K13" i="8" s="1"/>
  <c r="I21" i="8"/>
  <c r="I49" i="8"/>
  <c r="K49" i="8" s="1"/>
  <c r="I62" i="8"/>
  <c r="I66" i="8"/>
  <c r="K66" i="8" s="1"/>
  <c r="I94" i="8"/>
  <c r="K94" i="8" s="1"/>
  <c r="I102" i="8"/>
  <c r="I62" i="2"/>
  <c r="K62" i="2" s="1"/>
  <c r="I13" i="24"/>
  <c r="I50" i="24"/>
  <c r="I91" i="24"/>
  <c r="K91" i="24" s="1"/>
  <c r="I39" i="20"/>
  <c r="K39" i="20" s="1"/>
  <c r="I55" i="20"/>
  <c r="I63" i="20"/>
  <c r="I11" i="18"/>
  <c r="K11" i="18" s="1"/>
  <c r="I24" i="16"/>
  <c r="K24" i="16" s="1"/>
  <c r="I32" i="16"/>
  <c r="K32" i="16" s="1"/>
  <c r="I13" i="14"/>
  <c r="I98" i="14"/>
  <c r="I53" i="12"/>
  <c r="K53" i="12" s="1"/>
  <c r="I69" i="12"/>
  <c r="K69" i="12" s="1"/>
  <c r="I13" i="10"/>
  <c r="K20" i="6"/>
  <c r="K53" i="6"/>
  <c r="I23" i="4"/>
  <c r="I40" i="4"/>
  <c r="K40" i="4" s="1"/>
  <c r="K44" i="2"/>
  <c r="K23" i="24"/>
  <c r="K88" i="16"/>
  <c r="K88" i="10"/>
  <c r="I20" i="8"/>
  <c r="I24" i="8"/>
  <c r="K24" i="8" s="1"/>
  <c r="I69" i="8"/>
  <c r="I37" i="6"/>
  <c r="K37" i="6" s="1"/>
  <c r="I52" i="4"/>
  <c r="I64" i="4"/>
  <c r="K64" i="4" s="1"/>
  <c r="K58" i="14"/>
  <c r="I21" i="24"/>
  <c r="I57" i="24"/>
  <c r="I69" i="24"/>
  <c r="K69" i="24" s="1"/>
  <c r="I94" i="24"/>
  <c r="I102" i="24"/>
  <c r="K102" i="24" s="1"/>
  <c r="I14" i="20"/>
  <c r="K14" i="20" s="1"/>
  <c r="I22" i="20"/>
  <c r="I74" i="20"/>
  <c r="I72" i="18"/>
  <c r="K72" i="18" s="1"/>
  <c r="K14" i="16"/>
  <c r="I15" i="16"/>
  <c r="I19" i="16"/>
  <c r="K19" i="16" s="1"/>
  <c r="K22" i="16"/>
  <c r="I73" i="16"/>
  <c r="I64" i="14"/>
  <c r="K64" i="14" s="1"/>
  <c r="I68" i="12"/>
  <c r="I20" i="10"/>
  <c r="I72" i="10"/>
  <c r="K72" i="10" s="1"/>
  <c r="I88" i="10"/>
  <c r="I92" i="10"/>
  <c r="I96" i="10"/>
  <c r="K96" i="10" s="1"/>
  <c r="K99" i="10"/>
  <c r="I19" i="8"/>
  <c r="I23" i="8"/>
  <c r="I92" i="8"/>
  <c r="K92" i="8" s="1"/>
  <c r="I34" i="4"/>
  <c r="I63" i="4"/>
  <c r="K63" i="4" s="1"/>
  <c r="I79" i="4"/>
  <c r="I83" i="4"/>
  <c r="K83" i="4" s="1"/>
  <c r="I20" i="2"/>
  <c r="K20" i="2" s="1"/>
  <c r="I32" i="2"/>
  <c r="K32" i="2" s="1"/>
  <c r="K83" i="14"/>
  <c r="I10" i="18"/>
  <c r="I10" i="4"/>
  <c r="K10" i="4" s="1"/>
  <c r="I11" i="24"/>
  <c r="I40" i="24"/>
  <c r="I52" i="24"/>
  <c r="K52" i="24" s="1"/>
  <c r="I93" i="24"/>
  <c r="K93" i="24" s="1"/>
  <c r="I13" i="22"/>
  <c r="K13" i="22" s="1"/>
  <c r="I41" i="20"/>
  <c r="I49" i="20"/>
  <c r="I57" i="20"/>
  <c r="I61" i="20"/>
  <c r="I69" i="20"/>
  <c r="I73" i="20"/>
  <c r="I21" i="18"/>
  <c r="K21" i="18" s="1"/>
  <c r="I25" i="18"/>
  <c r="I22" i="16"/>
  <c r="I59" i="16"/>
  <c r="K59" i="16" s="1"/>
  <c r="I55" i="14"/>
  <c r="K55" i="14" s="1"/>
  <c r="I63" i="14"/>
  <c r="K63" i="14" s="1"/>
  <c r="I11" i="10"/>
  <c r="K11" i="10" s="1"/>
  <c r="I96" i="2"/>
  <c r="I83" i="2"/>
  <c r="K83" i="2" s="1"/>
  <c r="I20" i="20"/>
  <c r="K20" i="20" s="1"/>
  <c r="I41" i="14"/>
  <c r="I22" i="22"/>
  <c r="I11" i="20"/>
  <c r="I72" i="20"/>
  <c r="K72" i="20" s="1"/>
  <c r="I88" i="6"/>
  <c r="K88" i="6" s="1"/>
  <c r="I50" i="4"/>
  <c r="I62" i="4"/>
  <c r="K93" i="22"/>
  <c r="I66" i="16"/>
  <c r="K66" i="16" s="1"/>
  <c r="I32" i="12"/>
  <c r="K32" i="12" s="1"/>
  <c r="K11" i="20"/>
  <c r="K72" i="22"/>
  <c r="K20" i="8"/>
  <c r="K24" i="22"/>
  <c r="I32" i="18"/>
  <c r="K32" i="18" s="1"/>
  <c r="K68" i="16"/>
  <c r="I82" i="14"/>
  <c r="K82" i="14" s="1"/>
  <c r="I22" i="12"/>
  <c r="K88" i="12"/>
  <c r="I15" i="8"/>
  <c r="I32" i="8"/>
  <c r="K32" i="8" s="1"/>
  <c r="I40" i="8"/>
  <c r="K40" i="8" s="1"/>
  <c r="I42" i="6"/>
  <c r="I54" i="6"/>
  <c r="I20" i="4"/>
  <c r="K20" i="4" s="1"/>
  <c r="K11" i="24"/>
  <c r="K75" i="18"/>
  <c r="K100" i="18"/>
  <c r="K94" i="22"/>
  <c r="I100" i="4"/>
  <c r="K100" i="4" s="1"/>
  <c r="K64" i="22"/>
  <c r="K21" i="8"/>
  <c r="K88" i="18"/>
  <c r="I88" i="12"/>
  <c r="I58" i="10"/>
  <c r="I57" i="6"/>
  <c r="I93" i="2"/>
  <c r="I20" i="16"/>
  <c r="K20" i="16" s="1"/>
  <c r="I87" i="16"/>
  <c r="I54" i="8"/>
  <c r="K54" i="8" s="1"/>
  <c r="K79" i="14"/>
  <c r="I79" i="14"/>
  <c r="I101" i="6"/>
  <c r="K62" i="14"/>
  <c r="K20" i="14"/>
  <c r="K62" i="8"/>
  <c r="K93" i="6"/>
  <c r="I10" i="8"/>
  <c r="K10" i="8" s="1"/>
  <c r="I20" i="22"/>
  <c r="I62" i="20"/>
  <c r="I66" i="20"/>
  <c r="F76" i="14"/>
  <c r="F77" i="22"/>
  <c r="F51" i="14"/>
  <c r="F83" i="6"/>
  <c r="F28" i="2"/>
  <c r="F97" i="22"/>
  <c r="F36" i="22"/>
  <c r="F69" i="18"/>
  <c r="F16" i="12"/>
  <c r="F36" i="10"/>
  <c r="F36" i="4"/>
  <c r="F56" i="2"/>
  <c r="F58" i="24"/>
  <c r="K58" i="24" s="1"/>
  <c r="K30" i="22"/>
  <c r="K93" i="18"/>
  <c r="F101" i="16"/>
  <c r="K101" i="16" s="1"/>
  <c r="F37" i="10"/>
  <c r="K37" i="10" s="1"/>
  <c r="F69" i="22"/>
  <c r="K69" i="22" s="1"/>
  <c r="F107" i="10"/>
  <c r="F28" i="24"/>
  <c r="F56" i="22"/>
  <c r="F95" i="20"/>
  <c r="F76" i="18"/>
  <c r="F67" i="14"/>
  <c r="F60" i="14"/>
  <c r="F104" i="12"/>
  <c r="F18" i="8"/>
  <c r="F95" i="4"/>
  <c r="F105" i="4"/>
  <c r="F105" i="2"/>
  <c r="F76" i="2"/>
  <c r="F12" i="2"/>
  <c r="F49" i="20"/>
  <c r="K25" i="18"/>
  <c r="K92" i="14"/>
  <c r="F57" i="6"/>
  <c r="F97" i="18"/>
  <c r="K26" i="8"/>
  <c r="F65" i="22"/>
  <c r="F67" i="16"/>
  <c r="F31" i="14"/>
  <c r="F56" i="14"/>
  <c r="F16" i="14"/>
  <c r="F28" i="10"/>
  <c r="F69" i="6"/>
  <c r="F96" i="6"/>
  <c r="F28" i="6"/>
  <c r="F27" i="4"/>
  <c r="F104" i="4"/>
  <c r="F49" i="16"/>
  <c r="F28" i="22"/>
  <c r="F81" i="22"/>
  <c r="F48" i="22"/>
  <c r="F16" i="22"/>
  <c r="F60" i="16"/>
  <c r="F12" i="14"/>
  <c r="F28" i="12"/>
  <c r="F92" i="10"/>
  <c r="K92" i="10" s="1"/>
  <c r="F105" i="8"/>
  <c r="F65" i="6"/>
  <c r="F36" i="2"/>
  <c r="K26" i="2"/>
  <c r="F105" i="22"/>
  <c r="F12" i="22"/>
  <c r="F16" i="20"/>
  <c r="F48" i="14"/>
  <c r="F21" i="22"/>
  <c r="F34" i="22"/>
  <c r="K34" i="22" s="1"/>
  <c r="F78" i="16"/>
  <c r="F42" i="10"/>
  <c r="F21" i="4"/>
  <c r="I92" i="2"/>
  <c r="K92" i="2" s="1"/>
  <c r="I69" i="2"/>
  <c r="K87" i="16"/>
  <c r="K42" i="8"/>
  <c r="F45" i="8"/>
  <c r="K52" i="4"/>
  <c r="K106" i="14"/>
  <c r="F106" i="14"/>
  <c r="K96" i="22"/>
  <c r="F71" i="20"/>
  <c r="F45" i="18"/>
  <c r="I11" i="8"/>
  <c r="F67" i="20"/>
  <c r="I20" i="24"/>
  <c r="K20" i="24" s="1"/>
  <c r="F38" i="18"/>
  <c r="K38" i="18"/>
  <c r="K12" i="6"/>
  <c r="F12" i="6"/>
  <c r="K64" i="20"/>
  <c r="K44" i="10"/>
  <c r="K56" i="6"/>
  <c r="F56" i="6"/>
  <c r="F47" i="24"/>
  <c r="I80" i="16"/>
  <c r="K80" i="16" s="1"/>
  <c r="I32" i="14"/>
  <c r="I73" i="14"/>
  <c r="I39" i="12"/>
  <c r="K39" i="12" s="1"/>
  <c r="I52" i="12"/>
  <c r="I64" i="12"/>
  <c r="I72" i="12"/>
  <c r="K72" i="12" s="1"/>
  <c r="I80" i="10"/>
  <c r="K80" i="10" s="1"/>
  <c r="I84" i="10"/>
  <c r="K84" i="10" s="1"/>
  <c r="I34" i="8"/>
  <c r="K34" i="8" s="1"/>
  <c r="F75" i="8"/>
  <c r="I85" i="8"/>
  <c r="K85" i="8" s="1"/>
  <c r="I41" i="6"/>
  <c r="I72" i="6"/>
  <c r="K72" i="6" s="1"/>
  <c r="I26" i="4"/>
  <c r="I42" i="4"/>
  <c r="I72" i="4"/>
  <c r="K72" i="4" s="1"/>
  <c r="I80" i="4"/>
  <c r="K80" i="4" s="1"/>
  <c r="F10" i="14"/>
  <c r="I15" i="24"/>
  <c r="K15" i="24" s="1"/>
  <c r="I33" i="24"/>
  <c r="I42" i="24"/>
  <c r="I62" i="24"/>
  <c r="K62" i="24" s="1"/>
  <c r="F74" i="24"/>
  <c r="I79" i="24"/>
  <c r="I87" i="24"/>
  <c r="I100" i="24"/>
  <c r="I41" i="22"/>
  <c r="F91" i="22"/>
  <c r="F50" i="20"/>
  <c r="I83" i="20"/>
  <c r="K83" i="20" s="1"/>
  <c r="K70" i="18"/>
  <c r="F94" i="18"/>
  <c r="I46" i="16"/>
  <c r="K46" i="16" s="1"/>
  <c r="I79" i="16"/>
  <c r="K79" i="16" s="1"/>
  <c r="I40" i="14"/>
  <c r="I49" i="14"/>
  <c r="I53" i="14"/>
  <c r="I57" i="14"/>
  <c r="I87" i="14"/>
  <c r="K87" i="14" s="1"/>
  <c r="I42" i="12"/>
  <c r="F102" i="12"/>
  <c r="K102" i="12" s="1"/>
  <c r="I15" i="10"/>
  <c r="K15" i="10" s="1"/>
  <c r="I52" i="10"/>
  <c r="K52" i="10" s="1"/>
  <c r="F74" i="10"/>
  <c r="F78" i="10"/>
  <c r="I52" i="8"/>
  <c r="K52" i="8" s="1"/>
  <c r="I57" i="8"/>
  <c r="K57" i="8" s="1"/>
  <c r="I80" i="8"/>
  <c r="I22" i="6"/>
  <c r="I26" i="6"/>
  <c r="I58" i="6"/>
  <c r="I85" i="6"/>
  <c r="K85" i="6" s="1"/>
  <c r="I46" i="4"/>
  <c r="F65" i="4"/>
  <c r="I75" i="4"/>
  <c r="K75" i="4" s="1"/>
  <c r="K81" i="4"/>
  <c r="I10" i="2"/>
  <c r="K10" i="2" s="1"/>
  <c r="I14" i="24"/>
  <c r="I37" i="24"/>
  <c r="F55" i="24"/>
  <c r="I66" i="24"/>
  <c r="I78" i="24"/>
  <c r="I82" i="24"/>
  <c r="I99" i="24"/>
  <c r="K99" i="24" s="1"/>
  <c r="I32" i="22"/>
  <c r="K32" i="22" s="1"/>
  <c r="I49" i="22"/>
  <c r="K49" i="22" s="1"/>
  <c r="I100" i="22"/>
  <c r="K100" i="22" s="1"/>
  <c r="I34" i="20"/>
  <c r="I46" i="20"/>
  <c r="I59" i="20"/>
  <c r="K59" i="20" s="1"/>
  <c r="I68" i="20"/>
  <c r="K68" i="20" s="1"/>
  <c r="F81" i="20"/>
  <c r="I94" i="20"/>
  <c r="I73" i="18"/>
  <c r="K73" i="18" s="1"/>
  <c r="I94" i="18"/>
  <c r="I11" i="16"/>
  <c r="K11" i="16" s="1"/>
  <c r="I40" i="16"/>
  <c r="K40" i="16" s="1"/>
  <c r="I44" i="16"/>
  <c r="K44" i="16" s="1"/>
  <c r="I82" i="16"/>
  <c r="I91" i="16"/>
  <c r="K91" i="16" s="1"/>
  <c r="I99" i="16"/>
  <c r="K99" i="16" s="1"/>
  <c r="F102" i="16"/>
  <c r="I11" i="14"/>
  <c r="K11" i="14" s="1"/>
  <c r="F29" i="14"/>
  <c r="I39" i="14"/>
  <c r="K39" i="14" s="1"/>
  <c r="I52" i="14"/>
  <c r="K52" i="14" s="1"/>
  <c r="K86" i="14"/>
  <c r="I94" i="14"/>
  <c r="K94" i="14" s="1"/>
  <c r="I23" i="12"/>
  <c r="K23" i="12" s="1"/>
  <c r="I62" i="12"/>
  <c r="I74" i="10"/>
  <c r="I82" i="10"/>
  <c r="I61" i="8"/>
  <c r="K61" i="8" s="1"/>
  <c r="I74" i="8"/>
  <c r="K74" i="8" s="1"/>
  <c r="I79" i="8"/>
  <c r="I96" i="8"/>
  <c r="I100" i="8"/>
  <c r="I21" i="6"/>
  <c r="K21" i="6" s="1"/>
  <c r="I29" i="6"/>
  <c r="I84" i="6"/>
  <c r="K84" i="6" s="1"/>
  <c r="F54" i="4"/>
  <c r="I55" i="4"/>
  <c r="K55" i="4" s="1"/>
  <c r="I88" i="4"/>
  <c r="K88" i="4" s="1"/>
  <c r="I22" i="2"/>
  <c r="I91" i="2"/>
  <c r="I10" i="22"/>
  <c r="I10" i="16"/>
  <c r="I11" i="22"/>
  <c r="I25" i="22"/>
  <c r="K25" i="22" s="1"/>
  <c r="I73" i="22"/>
  <c r="K73" i="22" s="1"/>
  <c r="I99" i="22"/>
  <c r="I24" i="20"/>
  <c r="K24" i="20" s="1"/>
  <c r="I82" i="20"/>
  <c r="I54" i="18"/>
  <c r="I102" i="18"/>
  <c r="I14" i="12"/>
  <c r="I74" i="12"/>
  <c r="F21" i="10"/>
  <c r="K21" i="10" s="1"/>
  <c r="F34" i="10"/>
  <c r="F58" i="10"/>
  <c r="K58" i="10" s="1"/>
  <c r="I64" i="10"/>
  <c r="K64" i="10" s="1"/>
  <c r="I94" i="10"/>
  <c r="I55" i="8"/>
  <c r="I15" i="4"/>
  <c r="I26" i="2"/>
  <c r="I39" i="2"/>
  <c r="K39" i="2" s="1"/>
  <c r="I73" i="2"/>
  <c r="F101" i="2"/>
  <c r="K101" i="2" s="1"/>
  <c r="F82" i="4"/>
  <c r="I10" i="14"/>
  <c r="F30" i="24"/>
  <c r="I73" i="24"/>
  <c r="K73" i="24" s="1"/>
  <c r="I39" i="22"/>
  <c r="I102" i="22"/>
  <c r="K102" i="22" s="1"/>
  <c r="I19" i="20"/>
  <c r="K19" i="20" s="1"/>
  <c r="I23" i="20"/>
  <c r="K23" i="20" s="1"/>
  <c r="I75" i="20"/>
  <c r="I101" i="20"/>
  <c r="I26" i="18"/>
  <c r="F43" i="18"/>
  <c r="I53" i="18"/>
  <c r="K53" i="18" s="1"/>
  <c r="I61" i="18"/>
  <c r="K61" i="18" s="1"/>
  <c r="I101" i="18"/>
  <c r="K101" i="18" s="1"/>
  <c r="I13" i="16"/>
  <c r="I72" i="16"/>
  <c r="I102" i="16"/>
  <c r="I29" i="14"/>
  <c r="K29" i="14" s="1"/>
  <c r="I46" i="14"/>
  <c r="K46" i="14" s="1"/>
  <c r="I74" i="14"/>
  <c r="K74" i="14" s="1"/>
  <c r="I88" i="14"/>
  <c r="K88" i="14" s="1"/>
  <c r="I101" i="14"/>
  <c r="I13" i="12"/>
  <c r="K13" i="12" s="1"/>
  <c r="I29" i="12"/>
  <c r="K29" i="12" s="1"/>
  <c r="I61" i="12"/>
  <c r="I82" i="12"/>
  <c r="I91" i="12"/>
  <c r="K91" i="12" s="1"/>
  <c r="I100" i="12"/>
  <c r="K100" i="12" s="1"/>
  <c r="F33" i="10"/>
  <c r="K33" i="10" s="1"/>
  <c r="I34" i="10"/>
  <c r="I93" i="10"/>
  <c r="K93" i="10" s="1"/>
  <c r="F39" i="8"/>
  <c r="I59" i="8"/>
  <c r="I64" i="8"/>
  <c r="I82" i="8"/>
  <c r="K82" i="8" s="1"/>
  <c r="I15" i="6"/>
  <c r="K15" i="6" s="1"/>
  <c r="I32" i="6"/>
  <c r="K32" i="6" s="1"/>
  <c r="F50" i="6"/>
  <c r="I64" i="6"/>
  <c r="K64" i="6" s="1"/>
  <c r="I73" i="6"/>
  <c r="K73" i="6" s="1"/>
  <c r="I91" i="6"/>
  <c r="K91" i="6" s="1"/>
  <c r="F94" i="6"/>
  <c r="I80" i="2"/>
  <c r="K80" i="2" s="1"/>
  <c r="K15" i="4"/>
  <c r="K91" i="2"/>
  <c r="I26" i="24"/>
  <c r="I39" i="24"/>
  <c r="F53" i="24"/>
  <c r="I54" i="24"/>
  <c r="I80" i="24"/>
  <c r="I84" i="24"/>
  <c r="K84" i="24" s="1"/>
  <c r="I88" i="24"/>
  <c r="F50" i="22"/>
  <c r="K50" i="22" s="1"/>
  <c r="I80" i="22"/>
  <c r="K80" i="22" s="1"/>
  <c r="I40" i="20"/>
  <c r="K40" i="20" s="1"/>
  <c r="I84" i="20"/>
  <c r="K84" i="20" s="1"/>
  <c r="I79" i="18"/>
  <c r="K79" i="18" s="1"/>
  <c r="I21" i="16"/>
  <c r="F31" i="6"/>
  <c r="F93" i="4"/>
  <c r="K93" i="4" s="1"/>
  <c r="I94" i="4"/>
  <c r="I99" i="4"/>
  <c r="K99" i="4" s="1"/>
  <c r="I24" i="2"/>
  <c r="K24" i="2" s="1"/>
  <c r="I29" i="2"/>
  <c r="K29" i="2" s="1"/>
  <c r="I55" i="2"/>
  <c r="K55" i="2" s="1"/>
  <c r="I63" i="2"/>
  <c r="K63" i="2" s="1"/>
  <c r="K46" i="2"/>
  <c r="I11" i="2"/>
  <c r="K11" i="2" s="1"/>
  <c r="I64" i="2"/>
  <c r="K64" i="2" s="1"/>
  <c r="I66" i="2"/>
  <c r="K66" i="2" s="1"/>
  <c r="I68" i="2"/>
  <c r="K68" i="2" s="1"/>
  <c r="I72" i="2"/>
  <c r="K72" i="2" s="1"/>
  <c r="K59" i="2"/>
  <c r="K87" i="2"/>
  <c r="K22" i="2"/>
  <c r="I21" i="2"/>
  <c r="I23" i="2"/>
  <c r="K23" i="2" s="1"/>
  <c r="I25" i="2"/>
  <c r="I34" i="2"/>
  <c r="K34" i="2" s="1"/>
  <c r="I54" i="2"/>
  <c r="K54" i="2" s="1"/>
  <c r="I58" i="2"/>
  <c r="K58" i="2" s="1"/>
  <c r="I88" i="2"/>
  <c r="K88" i="2" s="1"/>
  <c r="I94" i="2"/>
  <c r="K94" i="2" s="1"/>
  <c r="I102" i="2"/>
  <c r="K102" i="2" s="1"/>
  <c r="I15" i="2"/>
  <c r="I41" i="2"/>
  <c r="K41" i="2" s="1"/>
  <c r="I50" i="2"/>
  <c r="K50" i="2" s="1"/>
  <c r="I52" i="2"/>
  <c r="K52" i="2" s="1"/>
  <c r="I61" i="2"/>
  <c r="I74" i="2"/>
  <c r="K74" i="2" s="1"/>
  <c r="I78" i="2"/>
  <c r="K78" i="2" s="1"/>
  <c r="I84" i="2"/>
  <c r="K84" i="2" s="1"/>
  <c r="I14" i="2"/>
  <c r="K14" i="2" s="1"/>
  <c r="I19" i="2"/>
  <c r="K19" i="2" s="1"/>
  <c r="I40" i="2"/>
  <c r="K40" i="2" s="1"/>
  <c r="I42" i="2"/>
  <c r="K42" i="2" s="1"/>
  <c r="I79" i="2"/>
  <c r="K79" i="2" s="1"/>
  <c r="I85" i="2"/>
  <c r="K15" i="2"/>
  <c r="F49" i="2"/>
  <c r="F53" i="2"/>
  <c r="F10" i="2"/>
  <c r="F21" i="2"/>
  <c r="F37" i="2"/>
  <c r="F41" i="2"/>
  <c r="K100" i="24"/>
  <c r="I44" i="24"/>
  <c r="K44" i="24" s="1"/>
  <c r="I61" i="24"/>
  <c r="K61" i="24" s="1"/>
  <c r="I63" i="24"/>
  <c r="I68" i="24"/>
  <c r="K68" i="24" s="1"/>
  <c r="I37" i="22"/>
  <c r="K37" i="22" s="1"/>
  <c r="I44" i="22"/>
  <c r="I88" i="22"/>
  <c r="K88" i="22" s="1"/>
  <c r="I44" i="20"/>
  <c r="K44" i="20" s="1"/>
  <c r="I50" i="20"/>
  <c r="I10" i="20"/>
  <c r="K10" i="20" s="1"/>
  <c r="I24" i="24"/>
  <c r="I29" i="24"/>
  <c r="I34" i="24"/>
  <c r="I41" i="24"/>
  <c r="K41" i="24" s="1"/>
  <c r="I46" i="24"/>
  <c r="I53" i="24"/>
  <c r="I58" i="24"/>
  <c r="I64" i="24"/>
  <c r="K64" i="24" s="1"/>
  <c r="I29" i="22"/>
  <c r="K29" i="22" s="1"/>
  <c r="I53" i="22"/>
  <c r="K53" i="22" s="1"/>
  <c r="I55" i="22"/>
  <c r="I59" i="22"/>
  <c r="I83" i="22"/>
  <c r="K39" i="24"/>
  <c r="I49" i="24"/>
  <c r="K49" i="24" s="1"/>
  <c r="I75" i="24"/>
  <c r="K75" i="24" s="1"/>
  <c r="I83" i="24"/>
  <c r="K83" i="24" s="1"/>
  <c r="I96" i="24"/>
  <c r="K96" i="24" s="1"/>
  <c r="I15" i="22"/>
  <c r="I21" i="22"/>
  <c r="I33" i="22"/>
  <c r="K33" i="22" s="1"/>
  <c r="I40" i="22"/>
  <c r="K40" i="22" s="1"/>
  <c r="I52" i="22"/>
  <c r="K52" i="22" s="1"/>
  <c r="I54" i="22"/>
  <c r="I68" i="22"/>
  <c r="K68" i="22" s="1"/>
  <c r="I78" i="20"/>
  <c r="I87" i="20"/>
  <c r="K87" i="20" s="1"/>
  <c r="I91" i="20"/>
  <c r="K91" i="20" s="1"/>
  <c r="I96" i="20"/>
  <c r="K96" i="20" s="1"/>
  <c r="I100" i="20"/>
  <c r="K100" i="20" s="1"/>
  <c r="I102" i="20"/>
  <c r="I58" i="18"/>
  <c r="I68" i="18"/>
  <c r="K68" i="18" s="1"/>
  <c r="I91" i="18"/>
  <c r="K91" i="18" s="1"/>
  <c r="I23" i="16"/>
  <c r="K23" i="16" s="1"/>
  <c r="I26" i="16"/>
  <c r="I29" i="16"/>
  <c r="I39" i="16"/>
  <c r="K39" i="16" s="1"/>
  <c r="I42" i="16"/>
  <c r="I54" i="16"/>
  <c r="K54" i="16" s="1"/>
  <c r="I58" i="16"/>
  <c r="K58" i="16" s="1"/>
  <c r="I63" i="16"/>
  <c r="K63" i="16" s="1"/>
  <c r="I74" i="16"/>
  <c r="K74" i="16" s="1"/>
  <c r="I84" i="16"/>
  <c r="K84" i="16" s="1"/>
  <c r="I94" i="16"/>
  <c r="I14" i="14"/>
  <c r="K14" i="14" s="1"/>
  <c r="I50" i="14"/>
  <c r="K50" i="14" s="1"/>
  <c r="I66" i="14"/>
  <c r="K66" i="14" s="1"/>
  <c r="I72" i="14"/>
  <c r="K72" i="14" s="1"/>
  <c r="I80" i="14"/>
  <c r="K80" i="14" s="1"/>
  <c r="I96" i="14"/>
  <c r="K96" i="14" s="1"/>
  <c r="I100" i="14"/>
  <c r="K100" i="14" s="1"/>
  <c r="I15" i="12"/>
  <c r="K15" i="12" s="1"/>
  <c r="I19" i="12"/>
  <c r="K19" i="12" s="1"/>
  <c r="I21" i="12"/>
  <c r="K21" i="12" s="1"/>
  <c r="I25" i="12"/>
  <c r="K25" i="12" s="1"/>
  <c r="I40" i="12"/>
  <c r="K40" i="12" s="1"/>
  <c r="I50" i="12"/>
  <c r="I63" i="12"/>
  <c r="K63" i="12" s="1"/>
  <c r="I75" i="12"/>
  <c r="K75" i="12" s="1"/>
  <c r="I80" i="12"/>
  <c r="K80" i="12" s="1"/>
  <c r="I84" i="12"/>
  <c r="K84" i="12" s="1"/>
  <c r="I26" i="10"/>
  <c r="I66" i="10"/>
  <c r="I14" i="8"/>
  <c r="I75" i="22"/>
  <c r="I32" i="20"/>
  <c r="K32" i="20" s="1"/>
  <c r="I42" i="20"/>
  <c r="K42" i="20" s="1"/>
  <c r="I54" i="20"/>
  <c r="I93" i="20"/>
  <c r="K93" i="20" s="1"/>
  <c r="I23" i="18"/>
  <c r="K23" i="18" s="1"/>
  <c r="I78" i="18"/>
  <c r="I83" i="18"/>
  <c r="K83" i="18" s="1"/>
  <c r="I85" i="18"/>
  <c r="K85" i="18" s="1"/>
  <c r="I99" i="18"/>
  <c r="I55" i="16"/>
  <c r="K55" i="16" s="1"/>
  <c r="I75" i="16"/>
  <c r="K75" i="16" s="1"/>
  <c r="I78" i="16"/>
  <c r="I100" i="16"/>
  <c r="K100" i="16" s="1"/>
  <c r="I15" i="14"/>
  <c r="K15" i="14" s="1"/>
  <c r="I24" i="14"/>
  <c r="K24" i="14" s="1"/>
  <c r="I37" i="14"/>
  <c r="I54" i="14"/>
  <c r="K54" i="14" s="1"/>
  <c r="I85" i="14"/>
  <c r="I102" i="14"/>
  <c r="K102" i="14" s="1"/>
  <c r="I44" i="12"/>
  <c r="K44" i="12" s="1"/>
  <c r="I55" i="12"/>
  <c r="I66" i="12"/>
  <c r="I93" i="12"/>
  <c r="I19" i="10"/>
  <c r="K19" i="10" s="1"/>
  <c r="I49" i="10"/>
  <c r="I75" i="10"/>
  <c r="K75" i="10" s="1"/>
  <c r="I100" i="10"/>
  <c r="K100" i="10" s="1"/>
  <c r="I15" i="20"/>
  <c r="K15" i="20" s="1"/>
  <c r="I58" i="20"/>
  <c r="I88" i="20"/>
  <c r="K88" i="20" s="1"/>
  <c r="I99" i="20"/>
  <c r="K99" i="20" s="1"/>
  <c r="I49" i="18"/>
  <c r="I74" i="18"/>
  <c r="I80" i="18"/>
  <c r="K80" i="18" s="1"/>
  <c r="I49" i="16"/>
  <c r="I52" i="16"/>
  <c r="K52" i="16" s="1"/>
  <c r="I57" i="16"/>
  <c r="I62" i="16"/>
  <c r="I64" i="16"/>
  <c r="K64" i="16" s="1"/>
  <c r="I21" i="14"/>
  <c r="I26" i="14"/>
  <c r="I33" i="14"/>
  <c r="K33" i="14" s="1"/>
  <c r="I44" i="14"/>
  <c r="K44" i="14" s="1"/>
  <c r="I61" i="14"/>
  <c r="I75" i="14"/>
  <c r="K75" i="14" s="1"/>
  <c r="I78" i="14"/>
  <c r="K78" i="14" s="1"/>
  <c r="I91" i="14"/>
  <c r="K91" i="14" s="1"/>
  <c r="I99" i="14"/>
  <c r="K99" i="14" s="1"/>
  <c r="I20" i="12"/>
  <c r="K20" i="12" s="1"/>
  <c r="I24" i="12"/>
  <c r="K24" i="12" s="1"/>
  <c r="I26" i="12"/>
  <c r="I34" i="12"/>
  <c r="I37" i="12"/>
  <c r="K37" i="12" s="1"/>
  <c r="I46" i="12"/>
  <c r="I49" i="12"/>
  <c r="I57" i="12"/>
  <c r="I73" i="12"/>
  <c r="K73" i="12" s="1"/>
  <c r="I78" i="12"/>
  <c r="I85" i="12"/>
  <c r="K85" i="12" s="1"/>
  <c r="I101" i="12"/>
  <c r="K101" i="12" s="1"/>
  <c r="I39" i="10"/>
  <c r="K39" i="10" s="1"/>
  <c r="I62" i="10"/>
  <c r="I79" i="10"/>
  <c r="K79" i="10" s="1"/>
  <c r="K34" i="10"/>
  <c r="I40" i="10"/>
  <c r="K40" i="10" s="1"/>
  <c r="K42" i="10"/>
  <c r="I68" i="10"/>
  <c r="K74" i="10"/>
  <c r="I78" i="10"/>
  <c r="I85" i="10"/>
  <c r="K85" i="10" s="1"/>
  <c r="I22" i="8"/>
  <c r="I63" i="8"/>
  <c r="I84" i="8"/>
  <c r="K84" i="8" s="1"/>
  <c r="I88" i="8"/>
  <c r="K88" i="8" s="1"/>
  <c r="I93" i="8"/>
  <c r="K93" i="8" s="1"/>
  <c r="I14" i="6"/>
  <c r="I33" i="6"/>
  <c r="I39" i="6"/>
  <c r="I44" i="6"/>
  <c r="K44" i="6" s="1"/>
  <c r="I50" i="6"/>
  <c r="I59" i="6"/>
  <c r="K59" i="6" s="1"/>
  <c r="I61" i="6"/>
  <c r="K61" i="6" s="1"/>
  <c r="I66" i="6"/>
  <c r="I75" i="6"/>
  <c r="K75" i="6" s="1"/>
  <c r="I82" i="6"/>
  <c r="I99" i="6"/>
  <c r="K99" i="6" s="1"/>
  <c r="I24" i="4"/>
  <c r="K24" i="4" s="1"/>
  <c r="I32" i="4"/>
  <c r="K32" i="4" s="1"/>
  <c r="I39" i="4"/>
  <c r="K39" i="4" s="1"/>
  <c r="I58" i="4"/>
  <c r="I78" i="4"/>
  <c r="I87" i="4"/>
  <c r="K87" i="4" s="1"/>
  <c r="I91" i="4"/>
  <c r="K91" i="4" s="1"/>
  <c r="I102" i="4"/>
  <c r="I49" i="2"/>
  <c r="I100" i="2"/>
  <c r="K100" i="2" s="1"/>
  <c r="I46" i="8"/>
  <c r="K46" i="8" s="1"/>
  <c r="I75" i="8"/>
  <c r="I78" i="8"/>
  <c r="K78" i="8" s="1"/>
  <c r="I83" i="8"/>
  <c r="I66" i="4"/>
  <c r="I99" i="2"/>
  <c r="K99" i="2" s="1"/>
  <c r="I29" i="8"/>
  <c r="K29" i="8" s="1"/>
  <c r="I13" i="6"/>
  <c r="K13" i="6" s="1"/>
  <c r="I25" i="6"/>
  <c r="K25" i="6" s="1"/>
  <c r="I55" i="6"/>
  <c r="K55" i="6" s="1"/>
  <c r="I100" i="6"/>
  <c r="K100" i="6" s="1"/>
  <c r="I59" i="4"/>
  <c r="K59" i="4" s="1"/>
  <c r="I68" i="4"/>
  <c r="K68" i="4" s="1"/>
  <c r="F54" i="22"/>
  <c r="K54" i="22" s="1"/>
  <c r="F17" i="20"/>
  <c r="F33" i="20"/>
  <c r="K33" i="20" s="1"/>
  <c r="F54" i="20"/>
  <c r="F54" i="18"/>
  <c r="F66" i="18"/>
  <c r="F106" i="18"/>
  <c r="K92" i="16"/>
  <c r="F94" i="16"/>
  <c r="F21" i="14"/>
  <c r="K21" i="14" s="1"/>
  <c r="F73" i="14"/>
  <c r="K73" i="14" s="1"/>
  <c r="F30" i="12"/>
  <c r="F58" i="12"/>
  <c r="K89" i="12"/>
  <c r="F14" i="10"/>
  <c r="K14" i="10" s="1"/>
  <c r="F73" i="10"/>
  <c r="K73" i="10" s="1"/>
  <c r="F19" i="8"/>
  <c r="K19" i="8" s="1"/>
  <c r="F48" i="8"/>
  <c r="F37" i="4"/>
  <c r="K37" i="4" s="1"/>
  <c r="F13" i="2"/>
  <c r="K13" i="2" s="1"/>
  <c r="F61" i="2"/>
  <c r="K61" i="2" s="1"/>
  <c r="F73" i="2"/>
  <c r="F93" i="2"/>
  <c r="F34" i="24"/>
  <c r="K34" i="24" s="1"/>
  <c r="F22" i="22"/>
  <c r="K22" i="22" s="1"/>
  <c r="F85" i="20"/>
  <c r="K105" i="20"/>
  <c r="F83" i="8"/>
  <c r="F102" i="6"/>
  <c r="K102" i="6" s="1"/>
  <c r="F66" i="4"/>
  <c r="K89" i="24"/>
  <c r="F102" i="24"/>
  <c r="F11" i="22"/>
  <c r="F63" i="22"/>
  <c r="F66" i="22"/>
  <c r="K66" i="22" s="1"/>
  <c r="F82" i="22"/>
  <c r="K82" i="22" s="1"/>
  <c r="F53" i="20"/>
  <c r="F61" i="20"/>
  <c r="K61" i="20" s="1"/>
  <c r="F65" i="20"/>
  <c r="F15" i="18"/>
  <c r="K52" i="18"/>
  <c r="F98" i="18"/>
  <c r="K98" i="18" s="1"/>
  <c r="F17" i="16"/>
  <c r="F34" i="12"/>
  <c r="F31" i="8"/>
  <c r="F56" i="8"/>
  <c r="F103" i="8"/>
  <c r="F71" i="6"/>
  <c r="K92" i="4"/>
  <c r="F31" i="24"/>
  <c r="F39" i="22"/>
  <c r="F71" i="22"/>
  <c r="F74" i="20"/>
  <c r="F27" i="18"/>
  <c r="F89" i="16"/>
  <c r="F37" i="14"/>
  <c r="K37" i="14" s="1"/>
  <c r="F43" i="12"/>
  <c r="F51" i="12"/>
  <c r="F103" i="12"/>
  <c r="F46" i="10"/>
  <c r="F53" i="10"/>
  <c r="K53" i="10" s="1"/>
  <c r="F22" i="6"/>
  <c r="F35" i="6"/>
  <c r="K41" i="6"/>
  <c r="K92" i="6"/>
  <c r="F46" i="4"/>
  <c r="F74" i="4"/>
  <c r="F101" i="4"/>
  <c r="K101" i="4" s="1"/>
  <c r="K65" i="14"/>
  <c r="F61" i="4"/>
  <c r="K61" i="4" s="1"/>
  <c r="K18" i="2"/>
  <c r="F46" i="24"/>
  <c r="K86" i="24"/>
  <c r="F87" i="24"/>
  <c r="F42" i="20"/>
  <c r="K38" i="12"/>
  <c r="K106" i="12"/>
  <c r="F62" i="10"/>
  <c r="K95" i="10"/>
  <c r="K16" i="8"/>
  <c r="K38" i="4"/>
  <c r="F14" i="24"/>
  <c r="K14" i="24" s="1"/>
  <c r="F35" i="24"/>
  <c r="F62" i="24"/>
  <c r="F98" i="24"/>
  <c r="F23" i="22"/>
  <c r="K23" i="22" s="1"/>
  <c r="F47" i="22"/>
  <c r="F74" i="22"/>
  <c r="K74" i="22" s="1"/>
  <c r="F87" i="22"/>
  <c r="K92" i="22"/>
  <c r="F22" i="20"/>
  <c r="F41" i="20"/>
  <c r="K41" i="20" s="1"/>
  <c r="F46" i="20"/>
  <c r="K13" i="18"/>
  <c r="K22" i="18"/>
  <c r="F82" i="18"/>
  <c r="F25" i="16"/>
  <c r="K25" i="16" s="1"/>
  <c r="F37" i="16"/>
  <c r="F85" i="16"/>
  <c r="K85" i="16" s="1"/>
  <c r="F86" i="16"/>
  <c r="F13" i="14"/>
  <c r="K45" i="14"/>
  <c r="F85" i="14"/>
  <c r="K97" i="14"/>
  <c r="F22" i="12"/>
  <c r="F27" i="12"/>
  <c r="F46" i="12"/>
  <c r="K46" i="12" s="1"/>
  <c r="F94" i="12"/>
  <c r="F30" i="10"/>
  <c r="F69" i="10"/>
  <c r="K69" i="10" s="1"/>
  <c r="K78" i="10"/>
  <c r="F36" i="8"/>
  <c r="F59" i="8"/>
  <c r="K59" i="8" s="1"/>
  <c r="F91" i="8"/>
  <c r="F86" i="6"/>
  <c r="F30" i="2"/>
  <c r="F10" i="6"/>
  <c r="K10" i="6" s="1"/>
  <c r="F10" i="16"/>
  <c r="K10" i="16" s="1"/>
  <c r="F10" i="18"/>
  <c r="K10" i="18" s="1"/>
  <c r="F10" i="24"/>
  <c r="K10" i="24" s="1"/>
  <c r="K57" i="24"/>
  <c r="F59" i="24"/>
  <c r="K59" i="24" s="1"/>
  <c r="K71" i="24"/>
  <c r="F59" i="22"/>
  <c r="F62" i="22"/>
  <c r="K62" i="22" s="1"/>
  <c r="F21" i="20"/>
  <c r="K21" i="20" s="1"/>
  <c r="F73" i="20"/>
  <c r="K55" i="18"/>
  <c r="K95" i="18"/>
  <c r="K99" i="18"/>
  <c r="K103" i="18"/>
  <c r="K65" i="16"/>
  <c r="F50" i="12"/>
  <c r="K50" i="12" s="1"/>
  <c r="F26" i="10"/>
  <c r="K26" i="10" s="1"/>
  <c r="F12" i="8"/>
  <c r="K12" i="8"/>
  <c r="F54" i="6"/>
  <c r="F42" i="4"/>
  <c r="F98" i="4"/>
  <c r="K98" i="4" s="1"/>
  <c r="K27" i="24"/>
  <c r="K29" i="24"/>
  <c r="F33" i="24"/>
  <c r="K40" i="24"/>
  <c r="K43" i="24"/>
  <c r="F14" i="22"/>
  <c r="K14" i="22" s="1"/>
  <c r="F19" i="22"/>
  <c r="K51" i="22"/>
  <c r="F103" i="22"/>
  <c r="K22" i="20"/>
  <c r="F25" i="20"/>
  <c r="K25" i="20" s="1"/>
  <c r="F29" i="20"/>
  <c r="K29" i="20" s="1"/>
  <c r="K54" i="18"/>
  <c r="F67" i="18"/>
  <c r="K26" i="16"/>
  <c r="F38" i="16"/>
  <c r="F57" i="16"/>
  <c r="F70" i="16"/>
  <c r="F77" i="16"/>
  <c r="F93" i="16"/>
  <c r="K93" i="16" s="1"/>
  <c r="K18" i="14"/>
  <c r="F18" i="14"/>
  <c r="F49" i="14"/>
  <c r="K17" i="10"/>
  <c r="F17" i="10"/>
  <c r="K45" i="10"/>
  <c r="F45" i="10"/>
  <c r="K27" i="8"/>
  <c r="F27" i="8"/>
  <c r="K96" i="8"/>
  <c r="K18" i="4"/>
  <c r="F18" i="4"/>
  <c r="F85" i="4"/>
  <c r="K85" i="4" s="1"/>
  <c r="F38" i="24"/>
  <c r="F42" i="24"/>
  <c r="F78" i="24"/>
  <c r="K98" i="24"/>
  <c r="F106" i="24"/>
  <c r="K41" i="22"/>
  <c r="F42" i="22"/>
  <c r="K42" i="22" s="1"/>
  <c r="K44" i="22"/>
  <c r="F78" i="22"/>
  <c r="K78" i="22" s="1"/>
  <c r="F104" i="22"/>
  <c r="F37" i="20"/>
  <c r="K37" i="20" s="1"/>
  <c r="F38" i="20"/>
  <c r="F57" i="20"/>
  <c r="K57" i="20" s="1"/>
  <c r="F70" i="20"/>
  <c r="F77" i="20"/>
  <c r="K102" i="20"/>
  <c r="F14" i="18"/>
  <c r="F30" i="18"/>
  <c r="F46" i="18"/>
  <c r="K15" i="16"/>
  <c r="F53" i="16"/>
  <c r="K53" i="16" s="1"/>
  <c r="F90" i="16"/>
  <c r="F26" i="14"/>
  <c r="K26" i="14" s="1"/>
  <c r="F89" i="14"/>
  <c r="K89" i="14"/>
  <c r="K47" i="6"/>
  <c r="F47" i="6"/>
  <c r="F41" i="4"/>
  <c r="K41" i="4"/>
  <c r="F50" i="4"/>
  <c r="K50" i="4" s="1"/>
  <c r="K38" i="2"/>
  <c r="F38" i="2"/>
  <c r="K49" i="2"/>
  <c r="F97" i="16"/>
  <c r="K97" i="16"/>
  <c r="F38" i="10"/>
  <c r="K38" i="10"/>
  <c r="K90" i="6"/>
  <c r="F90" i="6"/>
  <c r="F103" i="6"/>
  <c r="K103" i="6"/>
  <c r="F98" i="16"/>
  <c r="K98" i="16" s="1"/>
  <c r="F106" i="16"/>
  <c r="K13" i="14"/>
  <c r="F17" i="14"/>
  <c r="K22" i="14"/>
  <c r="F33" i="14"/>
  <c r="F53" i="14"/>
  <c r="K69" i="14"/>
  <c r="F70" i="14"/>
  <c r="F77" i="14"/>
  <c r="F35" i="12"/>
  <c r="F13" i="10"/>
  <c r="K13" i="10" s="1"/>
  <c r="K46" i="10"/>
  <c r="F63" i="8"/>
  <c r="K63" i="8" s="1"/>
  <c r="K22" i="6"/>
  <c r="F58" i="6"/>
  <c r="K58" i="6" s="1"/>
  <c r="F17" i="4"/>
  <c r="F29" i="4"/>
  <c r="K29" i="4" s="1"/>
  <c r="F30" i="4"/>
  <c r="F34" i="4"/>
  <c r="F73" i="4"/>
  <c r="K73" i="4" s="1"/>
  <c r="F54" i="12"/>
  <c r="K57" i="12"/>
  <c r="F61" i="12"/>
  <c r="K61" i="12" s="1"/>
  <c r="F66" i="10"/>
  <c r="K86" i="10"/>
  <c r="K43" i="8"/>
  <c r="F55" i="8"/>
  <c r="K55" i="8" s="1"/>
  <c r="K75" i="8"/>
  <c r="F87" i="8"/>
  <c r="K43" i="6"/>
  <c r="K54" i="4"/>
  <c r="F32" i="14"/>
  <c r="F34" i="14"/>
  <c r="F47" i="12"/>
  <c r="K49" i="12"/>
  <c r="F82" i="12"/>
  <c r="F18" i="10"/>
  <c r="F65" i="10"/>
  <c r="F70" i="10"/>
  <c r="F90" i="10"/>
  <c r="K98" i="10"/>
  <c r="F28" i="8"/>
  <c r="F35" i="8"/>
  <c r="F60" i="8"/>
  <c r="F38" i="6"/>
  <c r="F46" i="6"/>
  <c r="K46" i="6" s="1"/>
  <c r="F82" i="6"/>
  <c r="F25" i="4"/>
  <c r="K25" i="4" s="1"/>
  <c r="F26" i="4"/>
  <c r="K26" i="4" s="1"/>
  <c r="F33" i="4"/>
  <c r="F49" i="4"/>
  <c r="K49" i="4" s="1"/>
  <c r="F57" i="4"/>
  <c r="K57" i="4" s="1"/>
  <c r="F62" i="4"/>
  <c r="F70" i="4"/>
  <c r="F77" i="4"/>
  <c r="F78" i="4"/>
  <c r="F25" i="2"/>
  <c r="K18" i="16"/>
  <c r="F18" i="16"/>
  <c r="K10" i="22"/>
  <c r="K55" i="24"/>
  <c r="K37" i="24"/>
  <c r="K79" i="24"/>
  <c r="K101" i="24"/>
  <c r="F104" i="24"/>
  <c r="F57" i="18"/>
  <c r="F28" i="18"/>
  <c r="F42" i="14"/>
  <c r="K42" i="14" s="1"/>
  <c r="F40" i="14"/>
  <c r="K40" i="14" s="1"/>
  <c r="F59" i="12"/>
  <c r="F93" i="12"/>
  <c r="I32" i="24"/>
  <c r="K32" i="24" s="1"/>
  <c r="F54" i="24"/>
  <c r="F94" i="24"/>
  <c r="K107" i="24"/>
  <c r="F107" i="24"/>
  <c r="F55" i="22"/>
  <c r="K55" i="22" s="1"/>
  <c r="F34" i="18"/>
  <c r="K34" i="18" s="1"/>
  <c r="K71" i="18"/>
  <c r="F71" i="18"/>
  <c r="F13" i="18"/>
  <c r="F16" i="16"/>
  <c r="I10" i="12"/>
  <c r="K10" i="12" s="1"/>
  <c r="F50" i="24"/>
  <c r="K50" i="24" s="1"/>
  <c r="F15" i="22"/>
  <c r="K15" i="22" s="1"/>
  <c r="F27" i="22"/>
  <c r="K27" i="22"/>
  <c r="K18" i="20"/>
  <c r="F18" i="20"/>
  <c r="F26" i="20"/>
  <c r="K26" i="20" s="1"/>
  <c r="K30" i="20"/>
  <c r="F30" i="20"/>
  <c r="F66" i="20"/>
  <c r="K66" i="20" s="1"/>
  <c r="F69" i="20"/>
  <c r="F82" i="20"/>
  <c r="K82" i="20" s="1"/>
  <c r="K89" i="20"/>
  <c r="F89" i="20"/>
  <c r="F94" i="20"/>
  <c r="F58" i="18"/>
  <c r="K58" i="18" s="1"/>
  <c r="F78" i="18"/>
  <c r="K78" i="18" s="1"/>
  <c r="K107" i="18"/>
  <c r="F107" i="18"/>
  <c r="F106" i="20"/>
  <c r="K101" i="20"/>
  <c r="F77" i="18"/>
  <c r="F44" i="18"/>
  <c r="F22" i="24"/>
  <c r="K22" i="24" s="1"/>
  <c r="K51" i="24"/>
  <c r="F51" i="24"/>
  <c r="F66" i="24"/>
  <c r="F82" i="24"/>
  <c r="K82" i="24" s="1"/>
  <c r="K43" i="22"/>
  <c r="F43" i="22"/>
  <c r="F18" i="24"/>
  <c r="F26" i="24"/>
  <c r="K26" i="24" s="1"/>
  <c r="F67" i="24"/>
  <c r="F70" i="24"/>
  <c r="F90" i="24"/>
  <c r="F95" i="24"/>
  <c r="K103" i="24"/>
  <c r="F18" i="22"/>
  <c r="I57" i="22"/>
  <c r="K57" i="22" s="1"/>
  <c r="F58" i="22"/>
  <c r="K58" i="22" s="1"/>
  <c r="F83" i="22"/>
  <c r="F34" i="20"/>
  <c r="F62" i="20"/>
  <c r="K62" i="20" s="1"/>
  <c r="F78" i="20"/>
  <c r="K78" i="20" s="1"/>
  <c r="K18" i="18"/>
  <c r="F18" i="18"/>
  <c r="K31" i="18"/>
  <c r="F31" i="18"/>
  <c r="K47" i="18"/>
  <c r="F47" i="18"/>
  <c r="K50" i="18"/>
  <c r="F50" i="18"/>
  <c r="K86" i="18"/>
  <c r="F86" i="18"/>
  <c r="F57" i="14"/>
  <c r="K57" i="14" s="1"/>
  <c r="K26" i="22"/>
  <c r="F26" i="22"/>
  <c r="K35" i="22"/>
  <c r="F35" i="22"/>
  <c r="K38" i="22"/>
  <c r="F38" i="22"/>
  <c r="F46" i="22"/>
  <c r="K46" i="22" s="1"/>
  <c r="F79" i="22"/>
  <c r="K79" i="22" s="1"/>
  <c r="I87" i="22"/>
  <c r="I91" i="22"/>
  <c r="K91" i="22" s="1"/>
  <c r="I101" i="22"/>
  <c r="K101" i="22" s="1"/>
  <c r="K107" i="22"/>
  <c r="F107" i="22"/>
  <c r="F13" i="20"/>
  <c r="K13" i="20" s="1"/>
  <c r="F58" i="20"/>
  <c r="K58" i="20" s="1"/>
  <c r="K97" i="20"/>
  <c r="F97" i="20"/>
  <c r="K59" i="18"/>
  <c r="F59" i="18"/>
  <c r="K62" i="18"/>
  <c r="F62" i="18"/>
  <c r="F74" i="18"/>
  <c r="K74" i="18" s="1"/>
  <c r="F13" i="16"/>
  <c r="F21" i="16"/>
  <c r="F29" i="16"/>
  <c r="F75" i="22"/>
  <c r="K75" i="22" s="1"/>
  <c r="F99" i="22"/>
  <c r="K99" i="22" s="1"/>
  <c r="I82" i="18"/>
  <c r="K30" i="16"/>
  <c r="F30" i="16"/>
  <c r="F33" i="16"/>
  <c r="I37" i="16"/>
  <c r="K37" i="16" s="1"/>
  <c r="F101" i="14"/>
  <c r="K101" i="14" s="1"/>
  <c r="F67" i="22"/>
  <c r="F70" i="22"/>
  <c r="F95" i="22"/>
  <c r="F45" i="20"/>
  <c r="F86" i="20"/>
  <c r="F90" i="20"/>
  <c r="F98" i="20"/>
  <c r="K98" i="20" s="1"/>
  <c r="F19" i="18"/>
  <c r="F22" i="18"/>
  <c r="F26" i="18"/>
  <c r="K26" i="18" s="1"/>
  <c r="F35" i="18"/>
  <c r="F42" i="18"/>
  <c r="K42" i="18" s="1"/>
  <c r="F51" i="18"/>
  <c r="F63" i="18"/>
  <c r="F87" i="18"/>
  <c r="F90" i="18"/>
  <c r="F102" i="18"/>
  <c r="K102" i="18" s="1"/>
  <c r="I34" i="16"/>
  <c r="K34" i="16" s="1"/>
  <c r="F41" i="16"/>
  <c r="K41" i="16" s="1"/>
  <c r="F61" i="16"/>
  <c r="K61" i="16" s="1"/>
  <c r="F82" i="16"/>
  <c r="K82" i="16" s="1"/>
  <c r="I83" i="16"/>
  <c r="K83" i="16" s="1"/>
  <c r="K38" i="14"/>
  <c r="F38" i="14"/>
  <c r="I59" i="14"/>
  <c r="K59" i="14" s="1"/>
  <c r="K105" i="14"/>
  <c r="F105" i="14"/>
  <c r="F14" i="12"/>
  <c r="F26" i="12"/>
  <c r="K26" i="12" s="1"/>
  <c r="F42" i="12"/>
  <c r="K42" i="12" s="1"/>
  <c r="F66" i="12"/>
  <c r="K66" i="12" s="1"/>
  <c r="F25" i="14"/>
  <c r="K25" i="14" s="1"/>
  <c r="K67" i="12"/>
  <c r="F67" i="12"/>
  <c r="K86" i="12"/>
  <c r="F86" i="12"/>
  <c r="F50" i="10"/>
  <c r="K50" i="10" s="1"/>
  <c r="I39" i="8"/>
  <c r="K39" i="8" s="1"/>
  <c r="I94" i="6"/>
  <c r="K94" i="6" s="1"/>
  <c r="K95" i="6"/>
  <c r="F95" i="6"/>
  <c r="K45" i="16"/>
  <c r="F45" i="16"/>
  <c r="K57" i="16"/>
  <c r="K73" i="16"/>
  <c r="K102" i="16"/>
  <c r="K18" i="12"/>
  <c r="F18" i="12"/>
  <c r="K22" i="12"/>
  <c r="K41" i="10"/>
  <c r="F41" i="10"/>
  <c r="F82" i="10"/>
  <c r="K82" i="10" s="1"/>
  <c r="F94" i="10"/>
  <c r="K94" i="10" s="1"/>
  <c r="F74" i="12"/>
  <c r="F11" i="8"/>
  <c r="K11" i="8" s="1"/>
  <c r="K30" i="6"/>
  <c r="F30" i="6"/>
  <c r="F69" i="16"/>
  <c r="K69" i="16" s="1"/>
  <c r="F69" i="14"/>
  <c r="F62" i="12"/>
  <c r="K62" i="12" s="1"/>
  <c r="K71" i="12"/>
  <c r="F71" i="12"/>
  <c r="F78" i="12"/>
  <c r="I89" i="12"/>
  <c r="K90" i="12"/>
  <c r="F90" i="12"/>
  <c r="F22" i="10"/>
  <c r="K22" i="10" s="1"/>
  <c r="I23" i="10"/>
  <c r="K23" i="10" s="1"/>
  <c r="F57" i="10"/>
  <c r="K57" i="10" s="1"/>
  <c r="I101" i="10"/>
  <c r="K101" i="10" s="1"/>
  <c r="F102" i="10"/>
  <c r="K102" i="10" s="1"/>
  <c r="F23" i="8"/>
  <c r="F81" i="16"/>
  <c r="F30" i="14"/>
  <c r="F41" i="14"/>
  <c r="K41" i="14" s="1"/>
  <c r="F81" i="14"/>
  <c r="F90" i="14"/>
  <c r="F93" i="14"/>
  <c r="K93" i="14" s="1"/>
  <c r="I54" i="12"/>
  <c r="K54" i="12" s="1"/>
  <c r="I59" i="12"/>
  <c r="K70" i="12"/>
  <c r="F70" i="12"/>
  <c r="I87" i="12"/>
  <c r="K87" i="12" s="1"/>
  <c r="I94" i="12"/>
  <c r="K94" i="12" s="1"/>
  <c r="K95" i="12"/>
  <c r="F95" i="12"/>
  <c r="K98" i="12"/>
  <c r="I99" i="12"/>
  <c r="K99" i="12" s="1"/>
  <c r="I24" i="10"/>
  <c r="K24" i="10" s="1"/>
  <c r="F25" i="10"/>
  <c r="K25" i="10" s="1"/>
  <c r="F29" i="10"/>
  <c r="K29" i="10" s="1"/>
  <c r="I83" i="10"/>
  <c r="K15" i="8"/>
  <c r="F15" i="8"/>
  <c r="F54" i="10"/>
  <c r="K54" i="10" s="1"/>
  <c r="K103" i="10"/>
  <c r="I25" i="8"/>
  <c r="K25" i="8" s="1"/>
  <c r="I33" i="8"/>
  <c r="K33" i="8" s="1"/>
  <c r="F79" i="8"/>
  <c r="K79" i="8" s="1"/>
  <c r="K95" i="8"/>
  <c r="F95" i="8"/>
  <c r="I101" i="8"/>
  <c r="K101" i="8" s="1"/>
  <c r="F14" i="6"/>
  <c r="K27" i="6"/>
  <c r="F27" i="6"/>
  <c r="F34" i="6"/>
  <c r="K50" i="6"/>
  <c r="I52" i="6"/>
  <c r="K52" i="6" s="1"/>
  <c r="I63" i="6"/>
  <c r="K63" i="6" s="1"/>
  <c r="F78" i="6"/>
  <c r="K78" i="6" s="1"/>
  <c r="F98" i="6"/>
  <c r="K98" i="6" s="1"/>
  <c r="K71" i="8"/>
  <c r="F71" i="8"/>
  <c r="I72" i="8"/>
  <c r="K72" i="8" s="1"/>
  <c r="F99" i="8"/>
  <c r="K99" i="8" s="1"/>
  <c r="F66" i="6"/>
  <c r="F74" i="6"/>
  <c r="K74" i="6" s="1"/>
  <c r="I79" i="6"/>
  <c r="I21" i="4"/>
  <c r="F49" i="10"/>
  <c r="K49" i="10" s="1"/>
  <c r="F106" i="10"/>
  <c r="I37" i="8"/>
  <c r="K37" i="8" s="1"/>
  <c r="I41" i="8"/>
  <c r="K41" i="8" s="1"/>
  <c r="I44" i="8"/>
  <c r="K44" i="8" s="1"/>
  <c r="K67" i="8"/>
  <c r="F67" i="8"/>
  <c r="I68" i="8"/>
  <c r="K68" i="8" s="1"/>
  <c r="I73" i="8"/>
  <c r="K73" i="8" s="1"/>
  <c r="K107" i="8"/>
  <c r="F107" i="8"/>
  <c r="I11" i="6"/>
  <c r="K11" i="6" s="1"/>
  <c r="F42" i="6"/>
  <c r="K42" i="6" s="1"/>
  <c r="F62" i="6"/>
  <c r="K67" i="6"/>
  <c r="F67" i="6"/>
  <c r="K70" i="6"/>
  <c r="F70" i="6"/>
  <c r="I80" i="6"/>
  <c r="K80" i="6" s="1"/>
  <c r="K82" i="6"/>
  <c r="I87" i="6"/>
  <c r="K87" i="6" s="1"/>
  <c r="I11" i="4"/>
  <c r="K11" i="4" s="1"/>
  <c r="F13" i="4"/>
  <c r="K13" i="4" s="1"/>
  <c r="K37" i="2"/>
  <c r="F47" i="8"/>
  <c r="F51" i="8"/>
  <c r="F76" i="8"/>
  <c r="F104" i="8"/>
  <c r="F18" i="6"/>
  <c r="F26" i="6"/>
  <c r="K26" i="6" s="1"/>
  <c r="F51" i="6"/>
  <c r="I19" i="4"/>
  <c r="F45" i="4"/>
  <c r="F58" i="4"/>
  <c r="F86" i="4"/>
  <c r="F90" i="4"/>
  <c r="F94" i="4"/>
  <c r="K94" i="4" s="1"/>
  <c r="F97" i="4"/>
  <c r="F102" i="4"/>
  <c r="F106" i="4"/>
  <c r="F17" i="2"/>
  <c r="F45" i="2"/>
  <c r="K93" i="2"/>
  <c r="K62" i="4"/>
  <c r="K66" i="4"/>
  <c r="F69" i="4"/>
  <c r="K69" i="4" s="1"/>
  <c r="K78" i="4"/>
  <c r="K82" i="4"/>
  <c r="F57" i="2"/>
  <c r="K57" i="2" s="1"/>
  <c r="F69" i="2"/>
  <c r="K69" i="2" s="1"/>
  <c r="F77" i="2"/>
  <c r="F85" i="2"/>
  <c r="F89" i="2"/>
  <c r="F97" i="2"/>
  <c r="F89" i="4"/>
  <c r="F26" i="2"/>
  <c r="F65" i="2"/>
  <c r="F70" i="2"/>
  <c r="F86" i="2"/>
  <c r="F90" i="2"/>
  <c r="F106" i="2"/>
  <c r="K25" i="2" l="1"/>
  <c r="K85" i="2"/>
  <c r="J10" i="26"/>
  <c r="K54" i="6"/>
  <c r="K87" i="24"/>
  <c r="K80" i="8"/>
  <c r="K83" i="6"/>
  <c r="K79" i="4"/>
  <c r="K63" i="20"/>
  <c r="K100" i="8"/>
  <c r="K83" i="10"/>
  <c r="K58" i="4"/>
  <c r="K34" i="6"/>
  <c r="K33" i="16"/>
  <c r="K13" i="16"/>
  <c r="K87" i="8"/>
  <c r="K63" i="22"/>
  <c r="K49" i="18"/>
  <c r="K55" i="20"/>
  <c r="K79" i="20"/>
  <c r="K19" i="4"/>
  <c r="K21" i="4"/>
  <c r="K82" i="18"/>
  <c r="K94" i="20"/>
  <c r="K93" i="12"/>
  <c r="K34" i="14"/>
  <c r="K33" i="6"/>
  <c r="K55" i="12"/>
  <c r="K64" i="8"/>
  <c r="K82" i="12"/>
  <c r="K11" i="22"/>
  <c r="K20" i="10"/>
  <c r="K23" i="4"/>
  <c r="K63" i="10"/>
  <c r="K34" i="4"/>
  <c r="K39" i="6"/>
  <c r="K62" i="16"/>
  <c r="K80" i="24"/>
  <c r="K102" i="4"/>
  <c r="K79" i="6"/>
  <c r="K78" i="12"/>
  <c r="K32" i="14"/>
  <c r="K59" i="22"/>
  <c r="K74" i="20"/>
  <c r="K66" i="18"/>
  <c r="K61" i="14"/>
  <c r="K63" i="24"/>
  <c r="K85" i="14"/>
  <c r="K62" i="6"/>
  <c r="K66" i="10"/>
  <c r="K53" i="20"/>
  <c r="K68" i="10"/>
  <c r="K72" i="16"/>
  <c r="K75" i="20"/>
  <c r="K20" i="22"/>
  <c r="K68" i="12"/>
  <c r="K21" i="24"/>
  <c r="K34" i="20"/>
  <c r="K62" i="10"/>
  <c r="K50" i="20"/>
  <c r="K85" i="22"/>
  <c r="K14" i="12"/>
  <c r="K49" i="14"/>
  <c r="K19" i="22"/>
  <c r="K74" i="4"/>
  <c r="K49" i="20"/>
  <c r="K54" i="24"/>
  <c r="K91" i="8"/>
  <c r="K69" i="8"/>
  <c r="K33" i="24"/>
  <c r="K14" i="8"/>
  <c r="K24" i="24"/>
  <c r="K88" i="24"/>
  <c r="K73" i="2"/>
  <c r="K42" i="4"/>
  <c r="K64" i="12"/>
  <c r="K94" i="16"/>
  <c r="K46" i="24"/>
  <c r="K10" i="14"/>
  <c r="K29" i="6"/>
  <c r="K52" i="12"/>
  <c r="K101" i="6"/>
  <c r="K53" i="2"/>
  <c r="K14" i="6"/>
  <c r="K29" i="16"/>
  <c r="K46" i="20"/>
  <c r="K21" i="22"/>
  <c r="K66" i="24"/>
  <c r="K33" i="4"/>
  <c r="K46" i="4"/>
  <c r="K83" i="8"/>
  <c r="K54" i="20"/>
  <c r="K57" i="6"/>
  <c r="K58" i="12"/>
  <c r="K83" i="22"/>
  <c r="K53" i="14"/>
  <c r="K49" i="16"/>
  <c r="K73" i="20"/>
  <c r="K23" i="8"/>
  <c r="K21" i="16"/>
  <c r="K85" i="20"/>
  <c r="K94" i="24"/>
  <c r="K78" i="24"/>
  <c r="K39" i="22"/>
  <c r="K66" i="6"/>
  <c r="K74" i="12"/>
  <c r="K69" i="20"/>
  <c r="K42" i="24"/>
  <c r="K94" i="18"/>
  <c r="K78" i="16"/>
  <c r="K53" i="24"/>
  <c r="K87" i="22"/>
  <c r="K21" i="2"/>
  <c r="K34" i="12"/>
  <c r="K59" i="12"/>
</calcChain>
</file>

<file path=xl/sharedStrings.xml><?xml version="1.0" encoding="utf-8"?>
<sst xmlns="http://schemas.openxmlformats.org/spreadsheetml/2006/main" count="472" uniqueCount="179">
  <si>
    <t>GROSS</t>
  </si>
  <si>
    <t>PER</t>
  </si>
  <si>
    <t>REVENUE</t>
  </si>
  <si>
    <t>U O M</t>
  </si>
  <si>
    <t>BK2.003</t>
  </si>
  <si>
    <t>OPERATING</t>
  </si>
  <si>
    <t>EXPENSE</t>
  </si>
  <si>
    <t>BK2.005</t>
  </si>
  <si>
    <t>SALARIES</t>
  </si>
  <si>
    <t>BK2.007</t>
  </si>
  <si>
    <t>EMPLOYEE</t>
  </si>
  <si>
    <t>BENEFITS</t>
  </si>
  <si>
    <t>BK2.009</t>
  </si>
  <si>
    <t>PRO</t>
  </si>
  <si>
    <t>FEES</t>
  </si>
  <si>
    <t>BK2.011</t>
  </si>
  <si>
    <t>SUPPLIES</t>
  </si>
  <si>
    <t>BK2.013</t>
  </si>
  <si>
    <t>PURCHASED</t>
  </si>
  <si>
    <t>SERVICES</t>
  </si>
  <si>
    <t>BK2.015</t>
  </si>
  <si>
    <t>DEPRE/RENT</t>
  </si>
  <si>
    <t>LEASE</t>
  </si>
  <si>
    <t>BK2.017</t>
  </si>
  <si>
    <t>OTHER DIR.</t>
  </si>
  <si>
    <t>BK2.019</t>
  </si>
  <si>
    <t>F T E's</t>
  </si>
  <si>
    <t>F T E</t>
  </si>
  <si>
    <t>BK2.021</t>
  </si>
  <si>
    <t>BK2.023</t>
  </si>
  <si>
    <t>PAID</t>
  </si>
  <si>
    <t>HOURS</t>
  </si>
  <si>
    <t>BK2.025</t>
  </si>
  <si>
    <t>PATIENT</t>
  </si>
  <si>
    <t>AVAIL PAT</t>
  </si>
  <si>
    <t>DAY</t>
  </si>
  <si>
    <t>LICNO</t>
  </si>
  <si>
    <t>HOSPITAL</t>
  </si>
  <si>
    <t>Page</t>
  </si>
  <si>
    <t>TOTAL OPERATING EXP/PATIENT DAY</t>
  </si>
  <si>
    <t>SALARIES &amp; WAGES/PATIENT DAY</t>
  </si>
  <si>
    <t>EMPLOYEE BENEFITS/PATIENT DAY</t>
  </si>
  <si>
    <t>PROFESSIONAL FEES/PATIENT DAY</t>
  </si>
  <si>
    <t>SUPPLIES EXPENSE/PATIENT DAY</t>
  </si>
  <si>
    <t>PURCHASED SERVICES/PATIENT DAY</t>
  </si>
  <si>
    <t>DEPRECIATION/RENTAL/LEASE / PATIENT DAY</t>
  </si>
  <si>
    <t>OTHER DIRECT EXPENSE/PATIENT DAY</t>
  </si>
  <si>
    <t>SALARIES &amp; WAGES/FTE</t>
  </si>
  <si>
    <t>EMPLOYEE BENEFITS/FTE</t>
  </si>
  <si>
    <t xml:space="preserve">PAID HOURS/PATIENT DAY      </t>
  </si>
  <si>
    <t>PERCENT OCCUPANCY IN INTENSIVE CARE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</si>
  <si>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</si>
  <si>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</si>
  <si>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</si>
  <si>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</si>
  <si>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</si>
  <si>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</si>
  <si>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</si>
  <si>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</si>
  <si>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</si>
  <si>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</si>
  <si>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</si>
  <si>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</si>
  <si>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</si>
  <si>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</si>
  <si>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</si>
  <si>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</si>
  <si>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</si>
  <si>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</si>
  <si>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</si>
  <si>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INTENSIVE CARE (ACCOUNTS 6010)</t>
  </si>
  <si>
    <t>YIC</t>
  </si>
  <si>
    <t>Available</t>
  </si>
  <si>
    <t>Beds</t>
  </si>
  <si>
    <t>ICU</t>
  </si>
  <si>
    <t>%</t>
  </si>
  <si>
    <t>OCCUP.</t>
  </si>
  <si>
    <t>CHANGE</t>
  </si>
  <si>
    <t>CAPITAL MEDICAL CENTER</t>
  </si>
  <si>
    <t>CASCADE VALLEY HOSPITAL</t>
  </si>
  <si>
    <t>CENTRAL WASHINGTON HOSPITAL</t>
  </si>
  <si>
    <t>FERRY COUNTY MEMORIAL HOSPITAL</t>
  </si>
  <si>
    <t>GRAYS HARBOR COMMUNITY HOSPITAL</t>
  </si>
  <si>
    <t>HARBORVIEW MEDICAL CENTER</t>
  </si>
  <si>
    <t>ISLAND HOSPITAL</t>
  </si>
  <si>
    <t>MASON GENERAL HOSPITAL</t>
  </si>
  <si>
    <t>NORTH VALLEY HOSPITAL</t>
  </si>
  <si>
    <t>OVERLAKE HOSPITAL MEDICAL CENTER</t>
  </si>
  <si>
    <t>PROVIDENCE CENTRALIA HOSPITAL</t>
  </si>
  <si>
    <t>SKYLINE HOSPITAL</t>
  </si>
  <si>
    <t>TRI-STATE MEMORIAL HOSPITAL</t>
  </si>
  <si>
    <t>VALLEY GENERAL HOSPITAL</t>
  </si>
  <si>
    <t>VIRGINIA MASON MEDICAL CENTER</t>
  </si>
  <si>
    <t>SEATTLE CANCER CARE ALLIANCE</t>
  </si>
  <si>
    <t>LEGACY SALMON CREEK HOSPITAL</t>
  </si>
  <si>
    <t>HARRISON MEDICAL CENTER</t>
  </si>
  <si>
    <t>HIGHLINE MEDICAL CENTER</t>
  </si>
  <si>
    <t>MID VALLEY HOSPITAL</t>
  </si>
  <si>
    <t>OLYMPIC MEDICAL CENTER</t>
  </si>
  <si>
    <t>PULLMAN REGIONAL HOSPITAL</t>
  </si>
  <si>
    <t>UNIVERSITY OF WASHINGTON MEDICAL CENTER</t>
  </si>
  <si>
    <t>PROVIDENCE HOLY FAMILY HOSPITAL</t>
  </si>
  <si>
    <t>PROVIDENCE MOUNT CARMEL HOSPITAL</t>
  </si>
  <si>
    <t>PROVIDENCE SACRED HEART MEDICAL CENTER</t>
  </si>
  <si>
    <t>BHC FAIRFAX HOSPITAL</t>
  </si>
  <si>
    <t>CASCADE MEDICAL CENTER</t>
  </si>
  <si>
    <t>COLUMBIA BASIN HOSPITAL</t>
  </si>
  <si>
    <t>DAYTON GENERAL HOSPITAL</t>
  </si>
  <si>
    <t>FORKS COMMUNITY HOSPITAL</t>
  </si>
  <si>
    <t>GARFIELD COUNTY MEMORIAL HOSPITAL</t>
  </si>
  <si>
    <t>LAKE CHELAN COMMUNITY HOSPITAL</t>
  </si>
  <si>
    <t>LINCOLN HOSPITAL</t>
  </si>
  <si>
    <t>LOURDES COUNSELING CENTER</t>
  </si>
  <si>
    <t>LOURDES MEDICAL CENTER</t>
  </si>
  <si>
    <t>MARY BRIDGE CHILDRENS HEALTH CENTER</t>
  </si>
  <si>
    <t>MORTON GENERAL HOSPITAL</t>
  </si>
  <si>
    <t>OCEAN BEACH HOSPITAL</t>
  </si>
  <si>
    <t>OTHELLO COMMUNITY HOSPITAL</t>
  </si>
  <si>
    <t>PROVIDENCE REGIONAL MEDICAL CENTER EVERETT</t>
  </si>
  <si>
    <t>QUINCY VALLEY MEDICAL CENTER</t>
  </si>
  <si>
    <t>SEATTLE CHILDRENS HOSPITAL</t>
  </si>
  <si>
    <t>SNOQUALMIE VALLEY HOSPITAL</t>
  </si>
  <si>
    <t>WHITMAN HOSPITAL AND MEDICAL CENTER</t>
  </si>
  <si>
    <t>WILLAPA HARBOR HOSPITAL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</si>
  <si>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</si>
  <si>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</si>
  <si>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</si>
  <si>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</si>
  <si>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</si>
  <si>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</si>
  <si>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</si>
  <si>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</si>
  <si>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</si>
  <si>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</si>
  <si>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</si>
  <si>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</si>
  <si>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</si>
  <si>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</si>
  <si>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</si>
  <si>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</si>
  <si>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</si>
  <si>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</si>
  <si>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</si>
  <si>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</si>
  <si>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</si>
  <si>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</si>
  <si>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</si>
  <si>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</si>
  <si>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</si>
  <si>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</si>
  <si>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</si>
  <si>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</si>
  <si>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</si>
  <si>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</si>
  <si>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</si>
  <si>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</si>
  <si>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</si>
  <si>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</si>
  <si>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</si>
  <si>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</si>
  <si>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</si>
  <si>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</si>
  <si>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</si>
  <si>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</si>
  <si>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</si>
  <si>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MULTICARE DEACONESS HOSPITAL</t>
  </si>
  <si>
    <t>SHRINERS HOSPITAL FOR CHILDREN</t>
  </si>
  <si>
    <t>VIRGINIA MASON MEMORIAL</t>
  </si>
  <si>
    <t>ASTRIA REGIONAL MEDICAL CENTER</t>
  </si>
  <si>
    <t>PEACEHEALTH ST JOSEPH MEDICAL CENTER</t>
  </si>
  <si>
    <t>WHIDBEYHEALTH MEDICAL CENTER</t>
  </si>
  <si>
    <t>MULTICARE VALLEY HOSPITAL</t>
  </si>
  <si>
    <t>ASTRIA SUNNYSIDE HOSPITAL</t>
  </si>
  <si>
    <t>ASTRIA TOPPENISH HOSPITAL</t>
  </si>
  <si>
    <t>SKAGIT REGIONAL HEALTH</t>
  </si>
  <si>
    <t>CASCADE BEHAVIORAL HOSPITAL</t>
  </si>
  <si>
    <t>BHC FAIRFAX HOSPITAL NORTH</t>
  </si>
  <si>
    <t>EVERGREENHEALTH MONROE</t>
  </si>
  <si>
    <t>FAIRFAX BEHAVIORAL HEALTH MONROE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</si>
</sst>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;;;"/>
    <numFmt numFmtId="165" formatCode="0_)"/>
  </numFmts>
  <fonts count="4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3" fontId="0" fillId="0" borderId="0" xfId="0" applyNumberFormat="1"/>
    <xf numFmtId="4" fontId="0" fillId="0" borderId="0" xfId="0" applyNumberFormat="1"/>
    <xf numFmtId="10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horizontal="center"/>
      <protection locked="0"/>
    </xf>
    <xf numFmtId="39" fontId="0" fillId="0" borderId="0" xfId="0" applyNumberFormat="1"/>
    <xf numFmtId="37" fontId="0" fillId="0" borderId="0" xfId="0" applyNumberFormat="1"/>
    <xf numFmtId="1" fontId="0" fillId="0" borderId="0" xfId="0" applyNumberFormat="1" applyAlignment="1">
      <alignment horizontal="center"/>
    </xf>
    <xf numFmtId="0" fontId="1" fillId="0" borderId="0" xfId="1"/>
    <xf numFmtId="39" fontId="1" fillId="0" borderId="0" xfId="1" applyNumberFormat="1"/>
    <xf numFmtId="37" fontId="1" fillId="0" borderId="0" xfId="1" applyNumberFormat="1"/>
    <xf numFmtId="165" fontId="3" fillId="0" borderId="0" xfId="0" applyNumberFormat="1" applyFont="1" applyProtection="1">
      <protection locked="0"/>
    </xf>
    <xf numFmtId="165" fontId="0" fillId="0" borderId="0" xfId="0" applyNumberFormat="1"/>
  </cellXfs>
  <cellStyles count="2">
    <cellStyle name="Normal" xfId="0" builtinId="0"/>
    <cellStyle name="Normal_DEP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2"/>
  <sheetViews>
    <sheetView tabSelected="1" zoomScale="75" workbookViewId="0">
      <selection activeCell="A67" sqref="A67"/>
    </sheetView>
  </sheetViews>
  <sheetFormatPr defaultRowHeight="12" x14ac:dyDescent="0.2"/>
  <cols>
    <col min="1" max="1" width="6.109375" bestFit="1" customWidth="1"/>
    <col min="2" max="2" width="41.88671875" bestFit="1" customWidth="1"/>
    <col min="3" max="3" width="10.88671875" bestFit="1" customWidth="1"/>
    <col min="4" max="4" width="6.88671875" bestFit="1" customWidth="1"/>
    <col min="5" max="5" width="8.88671875" bestFit="1" customWidth="1"/>
    <col min="6" max="6" width="10.88671875" bestFit="1" customWidth="1"/>
    <col min="7" max="7" width="6.88671875" bestFit="1" customWidth="1"/>
    <col min="8" max="8" width="8.88671875" bestFit="1" customWidth="1"/>
    <col min="9" max="9" width="2.6640625" customWidth="1"/>
    <col min="10" max="10" width="8.109375" bestFit="1" customWidth="1"/>
  </cols>
  <sheetData>
    <row r="1" spans="1:10" x14ac:dyDescent="0.2">
      <c r="A1" s="5"/>
      <c r="B1" s="5"/>
      <c r="C1" s="5"/>
      <c r="D1" s="5"/>
      <c r="E1" s="5"/>
      <c r="F1" s="5"/>
      <c r="G1" s="5"/>
      <c r="H1" s="5"/>
      <c r="I1" s="5"/>
    </row>
    <row r="2" spans="1:10" x14ac:dyDescent="0.2">
      <c r="A2" s="5"/>
      <c r="B2" s="5"/>
      <c r="C2" s="5"/>
      <c r="D2" s="5"/>
      <c r="E2" s="4"/>
      <c r="F2" s="5"/>
      <c r="G2" s="5"/>
      <c r="H2" s="5"/>
      <c r="I2" s="5"/>
      <c r="J2" s="3" t="s">
        <v>38</v>
      </c>
    </row>
    <row r="3" spans="1:10" x14ac:dyDescent="0.2">
      <c r="A3" s="5"/>
      <c r="B3" s="5"/>
      <c r="C3" s="5"/>
      <c r="D3" s="5"/>
      <c r="E3" s="4"/>
      <c r="F3" s="5"/>
      <c r="G3" s="5"/>
      <c r="H3" s="5"/>
      <c r="I3" s="5"/>
      <c r="J3">
        <v>36</v>
      </c>
    </row>
    <row r="4" spans="1:10" x14ac:dyDescent="0.2">
      <c r="A4" s="5"/>
      <c r="B4" s="5"/>
      <c r="C4" s="6"/>
      <c r="D4" s="5"/>
      <c r="E4" s="5"/>
      <c r="F4" s="5"/>
      <c r="G4" s="5"/>
      <c r="H4" s="5"/>
      <c r="I4" s="5"/>
    </row>
    <row r="5" spans="1:10" x14ac:dyDescent="0.2">
      <c r="A5" s="5"/>
      <c r="B5" s="5"/>
      <c r="C5" s="6"/>
      <c r="D5" s="5"/>
      <c r="E5" s="5"/>
      <c r="F5" s="5"/>
      <c r="G5" s="5"/>
      <c r="H5" s="5"/>
      <c r="I5" s="5"/>
    </row>
    <row r="7" spans="1:10" x14ac:dyDescent="0.2">
      <c r="D7" s="17">
        <f>ROUND(+ICU!D5,0)</f>
        <v>2015</v>
      </c>
      <c r="E7" s="17">
        <f>D7</f>
        <v>2015</v>
      </c>
      <c r="F7" s="3"/>
      <c r="G7" s="2">
        <f>+E7+1</f>
        <v>2016</v>
      </c>
      <c r="H7" s="3">
        <f>+G7</f>
        <v>2016</v>
      </c>
    </row>
    <row r="8" spans="1:10" x14ac:dyDescent="0.2">
      <c r="A8" s="3"/>
      <c r="B8" s="3"/>
      <c r="C8" s="2" t="s">
        <v>0</v>
      </c>
      <c r="E8" s="2" t="s">
        <v>1</v>
      </c>
      <c r="F8" s="2" t="s">
        <v>0</v>
      </c>
      <c r="H8" s="2" t="s">
        <v>1</v>
      </c>
      <c r="I8" s="2"/>
      <c r="J8" s="3" t="s">
        <v>75</v>
      </c>
    </row>
    <row r="9" spans="1:10" x14ac:dyDescent="0.2">
      <c r="A9" s="3" t="s">
        <v>36</v>
      </c>
      <c r="B9" s="3" t="s">
        <v>37</v>
      </c>
      <c r="C9" s="2" t="s">
        <v>2</v>
      </c>
      <c r="D9" s="2" t="s">
        <v>3</v>
      </c>
      <c r="E9" s="2" t="s">
        <v>3</v>
      </c>
      <c r="F9" s="2" t="s">
        <v>2</v>
      </c>
      <c r="G9" s="2" t="s">
        <v>3</v>
      </c>
      <c r="H9" s="2" t="s">
        <v>3</v>
      </c>
      <c r="I9" s="2"/>
      <c r="J9" s="3" t="s">
        <v>77</v>
      </c>
    </row>
    <row r="10" spans="1:10" x14ac:dyDescent="0.2">
      <c r="A10">
        <f>+ICU!A5</f>
        <v>1</v>
      </c>
      <c r="B10" t="str">
        <f>+ICU!B5</f>
        <v>SWEDISH MEDICAL CENTER - FIRST HILL</v>
      </c>
      <c r="C10" s="7">
        <f>ROUND(+ICU!S5,0)</f>
        <v>272913851</v>
      </c>
      <c r="D10" s="7">
        <f>ROUND(+ICU!F5,0)</f>
        <v>40978</v>
      </c>
      <c r="E10" s="8">
        <f>IF(C10=0,"",IF(D10=0,"",ROUND(C10/D10,2)))</f>
        <v>6660.01</v>
      </c>
      <c r="F10" s="7">
        <f>ROUND(+ICU!S107,0)</f>
        <v>194739784</v>
      </c>
      <c r="G10" s="7">
        <f>ROUND(+ICU!F107,0)</f>
        <v>30743</v>
      </c>
      <c r="H10" s="8">
        <f>IF(F10=0,"",IF(G10=0,"",ROUND(F10/G10,2)))</f>
        <v>6334.44</v>
      </c>
      <c r="I10" s="8"/>
      <c r="J10" s="9">
        <f>IF(C10=0,"",IF(D10=0,"",IF(F10=0,"",IF(G10=0,"",ROUND(H10/E10-1,4)))))</f>
        <v>-4.8899999999999999E-2</v>
      </c>
    </row>
    <row r="11" spans="1:10" x14ac:dyDescent="0.2">
      <c r="A11">
        <f>+ICU!A6</f>
        <v>3</v>
      </c>
      <c r="B11" t="str">
        <f>+ICU!B6</f>
        <v>SWEDISH MEDICAL CENTER - CHERRY HILL</v>
      </c>
      <c r="C11" s="7">
        <f>ROUND(+ICU!S6,0)</f>
        <v>79018204</v>
      </c>
      <c r="D11" s="7">
        <f>ROUND(+ICU!F6,0)</f>
        <v>22059</v>
      </c>
      <c r="E11" s="8">
        <f t="shared" ref="E11:E74" si="0">IF(C11=0,"",IF(D11=0,"",ROUND(C11/D11,2)))</f>
        <v>3582.13</v>
      </c>
      <c r="F11" s="7">
        <f>ROUND(+ICU!S108,0)</f>
        <v>90192640</v>
      </c>
      <c r="G11" s="7">
        <f>ROUND(+ICU!F108,0)</f>
        <v>14018</v>
      </c>
      <c r="H11" s="8">
        <f t="shared" ref="H11:H74" si="1">IF(F11=0,"",IF(G11=0,"",ROUND(F11/G11,2)))</f>
        <v>6434.06</v>
      </c>
      <c r="I11" s="8"/>
      <c r="J11" s="9">
        <f t="shared" ref="J11:J74" si="2">IF(C11=0,"",IF(D11=0,"",IF(F11=0,"",IF(G11=0,"",ROUND(H11/E11-1,4)))))</f>
        <v>0.79620000000000002</v>
      </c>
    </row>
    <row r="12" spans="1:10" x14ac:dyDescent="0.2">
      <c r="A12">
        <f>+ICU!A7</f>
        <v>8</v>
      </c>
      <c r="B12" t="str">
        <f>+ICU!B7</f>
        <v>KLICKITAT VALLEY HEALTH</v>
      </c>
      <c r="C12" s="7">
        <f>ROUND(+ICU!S7,0)</f>
        <v>0</v>
      </c>
      <c r="D12" s="7">
        <f>ROUND(+ICU!F7,0)</f>
        <v>0</v>
      </c>
      <c r="E12" s="8" t="str">
        <f t="shared" si="0"/>
        <v/>
      </c>
      <c r="F12" s="7">
        <f>ROUND(+ICU!S109,0)</f>
        <v>0</v>
      </c>
      <c r="G12" s="7">
        <f>ROUND(+ICU!F109,0)</f>
        <v>0</v>
      </c>
      <c r="H12" s="8" t="str">
        <f t="shared" si="1"/>
        <v/>
      </c>
      <c r="I12" s="8"/>
      <c r="J12" s="9" t="str">
        <f t="shared" si="2"/>
        <v/>
      </c>
    </row>
    <row r="13" spans="1:10" x14ac:dyDescent="0.2">
      <c r="A13">
        <f>+ICU!A8</f>
        <v>10</v>
      </c>
      <c r="B13" t="str">
        <f>+ICU!B8</f>
        <v>VIRGINIA MASON MEDICAL CENTER</v>
      </c>
      <c r="C13" s="7">
        <f>ROUND(+ICU!S8,0)</f>
        <v>38759356</v>
      </c>
      <c r="D13" s="7">
        <f>ROUND(+ICU!F8,0)</f>
        <v>6458</v>
      </c>
      <c r="E13" s="8">
        <f t="shared" si="0"/>
        <v>6001.76</v>
      </c>
      <c r="F13" s="7">
        <f>ROUND(+ICU!S110,0)</f>
        <v>39762931</v>
      </c>
      <c r="G13" s="7">
        <f>ROUND(+ICU!F110,0)</f>
        <v>7085</v>
      </c>
      <c r="H13" s="8">
        <f t="shared" si="1"/>
        <v>5612.27</v>
      </c>
      <c r="I13" s="8"/>
      <c r="J13" s="9">
        <f t="shared" si="2"/>
        <v>-6.4899999999999999E-2</v>
      </c>
    </row>
    <row r="14" spans="1:10" x14ac:dyDescent="0.2">
      <c r="A14">
        <f>+ICU!A9</f>
        <v>14</v>
      </c>
      <c r="B14" t="str">
        <f>+ICU!B9</f>
        <v>SEATTLE CHILDRENS HOSPITAL</v>
      </c>
      <c r="C14" s="7">
        <f>ROUND(+ICU!S9,0)</f>
        <v>233616934</v>
      </c>
      <c r="D14" s="7">
        <f>ROUND(+ICU!F9,0)</f>
        <v>18614</v>
      </c>
      <c r="E14" s="8">
        <f t="shared" si="0"/>
        <v>12550.6</v>
      </c>
      <c r="F14" s="7">
        <f>ROUND(+ICU!S111,0)</f>
        <v>284964184</v>
      </c>
      <c r="G14" s="7">
        <f>ROUND(+ICU!F111,0)</f>
        <v>20628</v>
      </c>
      <c r="H14" s="8">
        <f t="shared" si="1"/>
        <v>13814.44</v>
      </c>
      <c r="I14" s="8"/>
      <c r="J14" s="9">
        <f t="shared" si="2"/>
        <v>0.1007</v>
      </c>
    </row>
    <row r="15" spans="1:10" x14ac:dyDescent="0.2">
      <c r="A15">
        <f>+ICU!A10</f>
        <v>20</v>
      </c>
      <c r="B15" t="str">
        <f>+ICU!B10</f>
        <v>GROUP HEALTH CENTRAL HOSPITAL</v>
      </c>
      <c r="C15" s="7">
        <f>ROUND(+ICU!S10,0)</f>
        <v>1265568</v>
      </c>
      <c r="D15" s="7">
        <f>ROUND(+ICU!F10,0)</f>
        <v>0</v>
      </c>
      <c r="E15" s="8" t="str">
        <f t="shared" si="0"/>
        <v/>
      </c>
      <c r="F15" s="7">
        <f>ROUND(+ICU!S112,0)</f>
        <v>0</v>
      </c>
      <c r="G15" s="7">
        <f>ROUND(+ICU!F112,0)</f>
        <v>0</v>
      </c>
      <c r="H15" s="8" t="str">
        <f t="shared" si="1"/>
        <v/>
      </c>
      <c r="I15" s="8"/>
      <c r="J15" s="9" t="str">
        <f t="shared" si="2"/>
        <v/>
      </c>
    </row>
    <row r="16" spans="1:10" x14ac:dyDescent="0.2">
      <c r="A16">
        <f>+ICU!A11</f>
        <v>21</v>
      </c>
      <c r="B16" t="str">
        <f>+ICU!B11</f>
        <v>NEWPORT HOSPITAL AND HEALTH SERVICES</v>
      </c>
      <c r="C16" s="7">
        <f>ROUND(+ICU!S11,0)</f>
        <v>0</v>
      </c>
      <c r="D16" s="7">
        <f>ROUND(+ICU!F11,0)</f>
        <v>0</v>
      </c>
      <c r="E16" s="8" t="str">
        <f t="shared" si="0"/>
        <v/>
      </c>
      <c r="F16" s="7">
        <f>ROUND(+ICU!S113,0)</f>
        <v>0</v>
      </c>
      <c r="G16" s="7">
        <f>ROUND(+ICU!F113,0)</f>
        <v>0</v>
      </c>
      <c r="H16" s="8" t="str">
        <f t="shared" si="1"/>
        <v/>
      </c>
      <c r="I16" s="8"/>
      <c r="J16" s="9" t="str">
        <f t="shared" si="2"/>
        <v/>
      </c>
    </row>
    <row r="17" spans="1:10" x14ac:dyDescent="0.2">
      <c r="A17">
        <f>+ICU!A12</f>
        <v>22</v>
      </c>
      <c r="B17" t="str">
        <f>+ICU!B12</f>
        <v>LOURDES MEDICAL CENTER</v>
      </c>
      <c r="C17" s="7">
        <f>ROUND(+ICU!S12,0)</f>
        <v>0</v>
      </c>
      <c r="D17" s="7">
        <f>ROUND(+ICU!F12,0)</f>
        <v>0</v>
      </c>
      <c r="E17" s="8" t="str">
        <f t="shared" si="0"/>
        <v/>
      </c>
      <c r="F17" s="7">
        <f>ROUND(+ICU!S114,0)</f>
        <v>0</v>
      </c>
      <c r="G17" s="7">
        <f>ROUND(+ICU!F114,0)</f>
        <v>0</v>
      </c>
      <c r="H17" s="8" t="str">
        <f t="shared" si="1"/>
        <v/>
      </c>
      <c r="I17" s="8"/>
      <c r="J17" s="9" t="str">
        <f t="shared" si="2"/>
        <v/>
      </c>
    </row>
    <row r="18" spans="1:10" x14ac:dyDescent="0.2">
      <c r="A18">
        <f>+ICU!A13</f>
        <v>23</v>
      </c>
      <c r="B18" t="str">
        <f>+ICU!B13</f>
        <v>THREE RIVERS HOSPITAL</v>
      </c>
      <c r="C18" s="7">
        <f>ROUND(+ICU!S13,0)</f>
        <v>0</v>
      </c>
      <c r="D18" s="7">
        <f>ROUND(+ICU!F13,0)</f>
        <v>0</v>
      </c>
      <c r="E18" s="8" t="str">
        <f t="shared" si="0"/>
        <v/>
      </c>
      <c r="F18" s="7">
        <f>ROUND(+ICU!S115,0)</f>
        <v>0</v>
      </c>
      <c r="G18" s="7">
        <f>ROUND(+ICU!F115,0)</f>
        <v>0</v>
      </c>
      <c r="H18" s="8" t="str">
        <f t="shared" si="1"/>
        <v/>
      </c>
      <c r="I18" s="8"/>
      <c r="J18" s="9" t="str">
        <f t="shared" si="2"/>
        <v/>
      </c>
    </row>
    <row r="19" spans="1:10" x14ac:dyDescent="0.2">
      <c r="A19">
        <f>+ICU!A14</f>
        <v>26</v>
      </c>
      <c r="B19" t="str">
        <f>+ICU!B14</f>
        <v>PEACEHEALTH ST JOHN MEDICAL CENTER</v>
      </c>
      <c r="C19" s="7">
        <f>ROUND(+ICU!S14,0)</f>
        <v>29914269</v>
      </c>
      <c r="D19" s="7">
        <f>ROUND(+ICU!F14,0)</f>
        <v>7486</v>
      </c>
      <c r="E19" s="8">
        <f t="shared" si="0"/>
        <v>3996.03</v>
      </c>
      <c r="F19" s="7">
        <f>ROUND(+ICU!S116,0)</f>
        <v>39845174</v>
      </c>
      <c r="G19" s="7">
        <f>ROUND(+ICU!F116,0)</f>
        <v>8791</v>
      </c>
      <c r="H19" s="8">
        <f t="shared" si="1"/>
        <v>4532.5</v>
      </c>
      <c r="I19" s="8"/>
      <c r="J19" s="9">
        <f t="shared" si="2"/>
        <v>0.1343</v>
      </c>
    </row>
    <row r="20" spans="1:10" x14ac:dyDescent="0.2">
      <c r="A20">
        <f>+ICU!A15</f>
        <v>29</v>
      </c>
      <c r="B20" t="str">
        <f>+ICU!B15</f>
        <v>HARBORVIEW MEDICAL CENTER</v>
      </c>
      <c r="C20" s="7">
        <f>ROUND(+ICU!S15,0)</f>
        <v>167166755</v>
      </c>
      <c r="D20" s="7">
        <f>ROUND(+ICU!F15,0)</f>
        <v>27615</v>
      </c>
      <c r="E20" s="8">
        <f t="shared" si="0"/>
        <v>6053.48</v>
      </c>
      <c r="F20" s="7">
        <f>ROUND(+ICU!S117,0)</f>
        <v>179310997</v>
      </c>
      <c r="G20" s="7">
        <f>ROUND(+ICU!F117,0)</f>
        <v>28181</v>
      </c>
      <c r="H20" s="8">
        <f t="shared" si="1"/>
        <v>6362.83</v>
      </c>
      <c r="I20" s="8"/>
      <c r="J20" s="9">
        <f t="shared" si="2"/>
        <v>5.11E-2</v>
      </c>
    </row>
    <row r="21" spans="1:10" x14ac:dyDescent="0.2">
      <c r="A21">
        <f>+ICU!A16</f>
        <v>32</v>
      </c>
      <c r="B21" t="str">
        <f>+ICU!B16</f>
        <v>ST JOSEPH MEDICAL CENTER</v>
      </c>
      <c r="C21" s="7">
        <f>ROUND(+ICU!S16,0)</f>
        <v>83694514</v>
      </c>
      <c r="D21" s="7">
        <f>ROUND(+ICU!F16,0)</f>
        <v>17806</v>
      </c>
      <c r="E21" s="8">
        <f t="shared" si="0"/>
        <v>4700.3500000000004</v>
      </c>
      <c r="F21" s="7">
        <f>ROUND(+ICU!S118,0)</f>
        <v>86050461</v>
      </c>
      <c r="G21" s="7">
        <f>ROUND(+ICU!F118,0)</f>
        <v>18398</v>
      </c>
      <c r="H21" s="8">
        <f t="shared" si="1"/>
        <v>4677.16</v>
      </c>
      <c r="I21" s="8"/>
      <c r="J21" s="9">
        <f t="shared" si="2"/>
        <v>-4.8999999999999998E-3</v>
      </c>
    </row>
    <row r="22" spans="1:10" x14ac:dyDescent="0.2">
      <c r="A22">
        <f>+ICU!A17</f>
        <v>35</v>
      </c>
      <c r="B22" t="str">
        <f>+ICU!B17</f>
        <v>ST ELIZABETH HOSPITAL</v>
      </c>
      <c r="C22" s="7">
        <f>ROUND(+ICU!S17,0)</f>
        <v>0</v>
      </c>
      <c r="D22" s="7">
        <f>ROUND(+ICU!F17,0)</f>
        <v>0</v>
      </c>
      <c r="E22" s="8" t="str">
        <f t="shared" si="0"/>
        <v/>
      </c>
      <c r="F22" s="7">
        <f>ROUND(+ICU!S119,0)</f>
        <v>0</v>
      </c>
      <c r="G22" s="7">
        <f>ROUND(+ICU!F119,0)</f>
        <v>0</v>
      </c>
      <c r="H22" s="8" t="str">
        <f t="shared" si="1"/>
        <v/>
      </c>
      <c r="I22" s="8"/>
      <c r="J22" s="9" t="str">
        <f t="shared" si="2"/>
        <v/>
      </c>
    </row>
    <row r="23" spans="1:10" x14ac:dyDescent="0.2">
      <c r="A23">
        <f>+ICU!A18</f>
        <v>37</v>
      </c>
      <c r="B23" t="str">
        <f>+ICU!B18</f>
        <v>MULTICARE DEACONESS HOSPITAL</v>
      </c>
      <c r="C23" s="7">
        <f>ROUND(+ICU!S18,0)</f>
        <v>42191491</v>
      </c>
      <c r="D23" s="7">
        <f>ROUND(+ICU!F18,0)</f>
        <v>13655</v>
      </c>
      <c r="E23" s="8">
        <f t="shared" si="0"/>
        <v>3089.82</v>
      </c>
      <c r="F23" s="7">
        <f>ROUND(+ICU!S120,0)</f>
        <v>38692270</v>
      </c>
      <c r="G23" s="7">
        <f>ROUND(+ICU!F120,0)</f>
        <v>11391</v>
      </c>
      <c r="H23" s="8">
        <f t="shared" si="1"/>
        <v>3396.74</v>
      </c>
      <c r="I23" s="8"/>
      <c r="J23" s="9">
        <f t="shared" si="2"/>
        <v>9.9299999999999999E-2</v>
      </c>
    </row>
    <row r="24" spans="1:10" x14ac:dyDescent="0.2">
      <c r="A24">
        <f>+ICU!A19</f>
        <v>38</v>
      </c>
      <c r="B24" t="str">
        <f>+ICU!B19</f>
        <v>OLYMPIC MEDICAL CENTER</v>
      </c>
      <c r="C24" s="7">
        <f>ROUND(+ICU!S19,0)</f>
        <v>11754897</v>
      </c>
      <c r="D24" s="7">
        <f>ROUND(+ICU!F19,0)</f>
        <v>4230</v>
      </c>
      <c r="E24" s="8">
        <f t="shared" si="0"/>
        <v>2778.94</v>
      </c>
      <c r="F24" s="7">
        <f>ROUND(+ICU!S121,0)</f>
        <v>12280769</v>
      </c>
      <c r="G24" s="7">
        <f>ROUND(+ICU!F121,0)</f>
        <v>4264</v>
      </c>
      <c r="H24" s="8">
        <f t="shared" si="1"/>
        <v>2880.11</v>
      </c>
      <c r="I24" s="8"/>
      <c r="J24" s="9">
        <f t="shared" si="2"/>
        <v>3.6400000000000002E-2</v>
      </c>
    </row>
    <row r="25" spans="1:10" x14ac:dyDescent="0.2">
      <c r="A25">
        <f>+ICU!A20</f>
        <v>39</v>
      </c>
      <c r="B25" t="str">
        <f>+ICU!B20</f>
        <v>TRIOS HEALTH</v>
      </c>
      <c r="C25" s="7">
        <f>ROUND(+ICU!S20,0)</f>
        <v>6139223</v>
      </c>
      <c r="D25" s="7">
        <f>ROUND(+ICU!F20,0)</f>
        <v>1987</v>
      </c>
      <c r="E25" s="8">
        <f t="shared" si="0"/>
        <v>3089.69</v>
      </c>
      <c r="F25" s="7">
        <f>ROUND(+ICU!S122,0)</f>
        <v>6574829</v>
      </c>
      <c r="G25" s="7">
        <f>ROUND(+ICU!F122,0)</f>
        <v>2065</v>
      </c>
      <c r="H25" s="8">
        <f t="shared" si="1"/>
        <v>3183.94</v>
      </c>
      <c r="I25" s="8"/>
      <c r="J25" s="9">
        <f t="shared" si="2"/>
        <v>3.0499999999999999E-2</v>
      </c>
    </row>
    <row r="26" spans="1:10" x14ac:dyDescent="0.2">
      <c r="A26">
        <f>+ICU!A21</f>
        <v>42</v>
      </c>
      <c r="B26" t="str">
        <f>+ICU!B21</f>
        <v>SHRINERS HOSPITAL FOR CHILDREN</v>
      </c>
      <c r="C26" s="7">
        <f>ROUND(+ICU!S21,0)</f>
        <v>0</v>
      </c>
      <c r="D26" s="7">
        <f>ROUND(+ICU!F21,0)</f>
        <v>0</v>
      </c>
      <c r="E26" s="8" t="str">
        <f t="shared" si="0"/>
        <v/>
      </c>
      <c r="F26" s="7">
        <f>ROUND(+ICU!S123,0)</f>
        <v>0</v>
      </c>
      <c r="G26" s="7">
        <f>ROUND(+ICU!F123,0)</f>
        <v>0</v>
      </c>
      <c r="H26" s="8" t="str">
        <f t="shared" si="1"/>
        <v/>
      </c>
      <c r="I26" s="8"/>
      <c r="J26" s="9" t="str">
        <f t="shared" si="2"/>
        <v/>
      </c>
    </row>
    <row r="27" spans="1:10" x14ac:dyDescent="0.2">
      <c r="A27">
        <f>+ICU!A22</f>
        <v>45</v>
      </c>
      <c r="B27" t="str">
        <f>+ICU!B22</f>
        <v>COLUMBIA BASIN HOSPITAL</v>
      </c>
      <c r="C27" s="7">
        <f>ROUND(+ICU!S22,0)</f>
        <v>0</v>
      </c>
      <c r="D27" s="7">
        <f>ROUND(+ICU!F22,0)</f>
        <v>0</v>
      </c>
      <c r="E27" s="8" t="str">
        <f t="shared" si="0"/>
        <v/>
      </c>
      <c r="F27" s="7">
        <f>ROUND(+ICU!S124,0)</f>
        <v>0</v>
      </c>
      <c r="G27" s="7">
        <f>ROUND(+ICU!F124,0)</f>
        <v>0</v>
      </c>
      <c r="H27" s="8" t="str">
        <f t="shared" si="1"/>
        <v/>
      </c>
      <c r="I27" s="8"/>
      <c r="J27" s="9" t="str">
        <f t="shared" si="2"/>
        <v/>
      </c>
    </row>
    <row r="28" spans="1:10" x14ac:dyDescent="0.2">
      <c r="A28">
        <f>+ICU!A23</f>
        <v>46</v>
      </c>
      <c r="B28" t="str">
        <f>+ICU!B23</f>
        <v>PMH MEDICAL CENTER</v>
      </c>
      <c r="C28" s="7">
        <f>ROUND(+ICU!S23,0)</f>
        <v>0</v>
      </c>
      <c r="D28" s="7">
        <f>ROUND(+ICU!F23,0)</f>
        <v>0</v>
      </c>
      <c r="E28" s="8" t="str">
        <f t="shared" si="0"/>
        <v/>
      </c>
      <c r="F28" s="7">
        <f>ROUND(+ICU!S125,0)</f>
        <v>0</v>
      </c>
      <c r="G28" s="7">
        <f>ROUND(+ICU!F125,0)</f>
        <v>0</v>
      </c>
      <c r="H28" s="8" t="str">
        <f t="shared" si="1"/>
        <v/>
      </c>
      <c r="I28" s="8"/>
      <c r="J28" s="9" t="str">
        <f t="shared" si="2"/>
        <v/>
      </c>
    </row>
    <row r="29" spans="1:10" x14ac:dyDescent="0.2">
      <c r="A29">
        <f>+ICU!A24</f>
        <v>50</v>
      </c>
      <c r="B29" t="str">
        <f>+ICU!B24</f>
        <v>PROVIDENCE ST MARY MEDICAL CENTER</v>
      </c>
      <c r="C29" s="7">
        <f>ROUND(+ICU!S24,0)</f>
        <v>14642332</v>
      </c>
      <c r="D29" s="7">
        <f>ROUND(+ICU!F24,0)</f>
        <v>3080</v>
      </c>
      <c r="E29" s="8">
        <f t="shared" si="0"/>
        <v>4754</v>
      </c>
      <c r="F29" s="7">
        <f>ROUND(+ICU!S126,0)</f>
        <v>17437267</v>
      </c>
      <c r="G29" s="7">
        <f>ROUND(+ICU!F126,0)</f>
        <v>5309</v>
      </c>
      <c r="H29" s="8">
        <f t="shared" si="1"/>
        <v>3284.47</v>
      </c>
      <c r="I29" s="8"/>
      <c r="J29" s="9">
        <f t="shared" si="2"/>
        <v>-0.30909999999999999</v>
      </c>
    </row>
    <row r="30" spans="1:10" x14ac:dyDescent="0.2">
      <c r="A30">
        <f>+ICU!A25</f>
        <v>54</v>
      </c>
      <c r="B30" t="str">
        <f>+ICU!B25</f>
        <v>FORKS COMMUNITY HOSPITAL</v>
      </c>
      <c r="C30" s="7">
        <f>ROUND(+ICU!S25,0)</f>
        <v>0</v>
      </c>
      <c r="D30" s="7">
        <f>ROUND(+ICU!F25,0)</f>
        <v>0</v>
      </c>
      <c r="E30" s="8" t="str">
        <f t="shared" si="0"/>
        <v/>
      </c>
      <c r="F30" s="7">
        <f>ROUND(+ICU!S127,0)</f>
        <v>0</v>
      </c>
      <c r="G30" s="7">
        <f>ROUND(+ICU!F127,0)</f>
        <v>0</v>
      </c>
      <c r="H30" s="8" t="str">
        <f t="shared" si="1"/>
        <v/>
      </c>
      <c r="I30" s="8"/>
      <c r="J30" s="9" t="str">
        <f t="shared" si="2"/>
        <v/>
      </c>
    </row>
    <row r="31" spans="1:10" x14ac:dyDescent="0.2">
      <c r="A31">
        <f>+ICU!A26</f>
        <v>56</v>
      </c>
      <c r="B31" t="str">
        <f>+ICU!B26</f>
        <v>WILLAPA HARBOR HOSPITAL</v>
      </c>
      <c r="C31" s="7">
        <f>ROUND(+ICU!S26,0)</f>
        <v>0</v>
      </c>
      <c r="D31" s="7">
        <f>ROUND(+ICU!F26,0)</f>
        <v>0</v>
      </c>
      <c r="E31" s="8" t="str">
        <f t="shared" si="0"/>
        <v/>
      </c>
      <c r="F31" s="7">
        <f>ROUND(+ICU!S128,0)</f>
        <v>0</v>
      </c>
      <c r="G31" s="7">
        <f>ROUND(+ICU!F128,0)</f>
        <v>0</v>
      </c>
      <c r="H31" s="8" t="str">
        <f t="shared" si="1"/>
        <v/>
      </c>
      <c r="I31" s="8"/>
      <c r="J31" s="9" t="str">
        <f t="shared" si="2"/>
        <v/>
      </c>
    </row>
    <row r="32" spans="1:10" x14ac:dyDescent="0.2">
      <c r="A32">
        <f>+ICU!A27</f>
        <v>58</v>
      </c>
      <c r="B32" t="str">
        <f>+ICU!B27</f>
        <v>VIRGINIA MASON MEMORIAL</v>
      </c>
      <c r="C32" s="7">
        <f>ROUND(+ICU!S27,0)</f>
        <v>23777986</v>
      </c>
      <c r="D32" s="7">
        <f>ROUND(+ICU!F27,0)</f>
        <v>5924</v>
      </c>
      <c r="E32" s="8">
        <f t="shared" si="0"/>
        <v>4013.84</v>
      </c>
      <c r="F32" s="7">
        <f>ROUND(+ICU!S129,0)</f>
        <v>29355727</v>
      </c>
      <c r="G32" s="7">
        <f>ROUND(+ICU!F129,0)</f>
        <v>7373</v>
      </c>
      <c r="H32" s="8">
        <f t="shared" si="1"/>
        <v>3981.52</v>
      </c>
      <c r="I32" s="8"/>
      <c r="J32" s="9">
        <f t="shared" si="2"/>
        <v>-8.0999999999999996E-3</v>
      </c>
    </row>
    <row r="33" spans="1:10" x14ac:dyDescent="0.2">
      <c r="A33">
        <f>+ICU!A28</f>
        <v>63</v>
      </c>
      <c r="B33" t="str">
        <f>+ICU!B28</f>
        <v>GRAYS HARBOR COMMUNITY HOSPITAL</v>
      </c>
      <c r="C33" s="7">
        <f>ROUND(+ICU!S28,0)</f>
        <v>5239162</v>
      </c>
      <c r="D33" s="7">
        <f>ROUND(+ICU!F28,0)</f>
        <v>1570</v>
      </c>
      <c r="E33" s="8">
        <f t="shared" si="0"/>
        <v>3337.05</v>
      </c>
      <c r="F33" s="7">
        <f>ROUND(+ICU!S130,0)</f>
        <v>5401567</v>
      </c>
      <c r="G33" s="7">
        <f>ROUND(+ICU!F130,0)</f>
        <v>1543</v>
      </c>
      <c r="H33" s="8">
        <f t="shared" si="1"/>
        <v>3500.69</v>
      </c>
      <c r="I33" s="8"/>
      <c r="J33" s="9">
        <f t="shared" si="2"/>
        <v>4.9000000000000002E-2</v>
      </c>
    </row>
    <row r="34" spans="1:10" x14ac:dyDescent="0.2">
      <c r="A34">
        <f>+ICU!A29</f>
        <v>78</v>
      </c>
      <c r="B34" t="str">
        <f>+ICU!B29</f>
        <v>SAMARITAN HEALTHCARE</v>
      </c>
      <c r="C34" s="7">
        <f>ROUND(+ICU!S29,0)</f>
        <v>5787527</v>
      </c>
      <c r="D34" s="7">
        <f>ROUND(+ICU!F29,0)</f>
        <v>1880</v>
      </c>
      <c r="E34" s="8">
        <f t="shared" si="0"/>
        <v>3078.47</v>
      </c>
      <c r="F34" s="7">
        <f>ROUND(+ICU!S131,0)</f>
        <v>7821723</v>
      </c>
      <c r="G34" s="7">
        <f>ROUND(+ICU!F131,0)</f>
        <v>2494</v>
      </c>
      <c r="H34" s="8">
        <f t="shared" si="1"/>
        <v>3136.22</v>
      </c>
      <c r="I34" s="8"/>
      <c r="J34" s="9">
        <f t="shared" si="2"/>
        <v>1.8800000000000001E-2</v>
      </c>
    </row>
    <row r="35" spans="1:10" x14ac:dyDescent="0.2">
      <c r="A35">
        <f>+ICU!A30</f>
        <v>79</v>
      </c>
      <c r="B35" t="str">
        <f>+ICU!B30</f>
        <v>OCEAN BEACH HOSPITAL</v>
      </c>
      <c r="C35" s="7">
        <f>ROUND(+ICU!S30,0)</f>
        <v>0</v>
      </c>
      <c r="D35" s="7">
        <f>ROUND(+ICU!F30,0)</f>
        <v>0</v>
      </c>
      <c r="E35" s="8" t="str">
        <f t="shared" si="0"/>
        <v/>
      </c>
      <c r="F35" s="7">
        <f>ROUND(+ICU!S132,0)</f>
        <v>0</v>
      </c>
      <c r="G35" s="7">
        <f>ROUND(+ICU!F132,0)</f>
        <v>0</v>
      </c>
      <c r="H35" s="8" t="str">
        <f t="shared" si="1"/>
        <v/>
      </c>
      <c r="I35" s="8"/>
      <c r="J35" s="9" t="str">
        <f t="shared" si="2"/>
        <v/>
      </c>
    </row>
    <row r="36" spans="1:10" x14ac:dyDescent="0.2">
      <c r="A36">
        <f>+ICU!A31</f>
        <v>80</v>
      </c>
      <c r="B36" t="str">
        <f>+ICU!B31</f>
        <v>ODESSA MEMORIAL HEALTHCARE CENTER</v>
      </c>
      <c r="C36" s="7">
        <f>ROUND(+ICU!S31,0)</f>
        <v>0</v>
      </c>
      <c r="D36" s="7">
        <f>ROUND(+ICU!F31,0)</f>
        <v>0</v>
      </c>
      <c r="E36" s="8" t="str">
        <f t="shared" si="0"/>
        <v/>
      </c>
      <c r="F36" s="7">
        <f>ROUND(+ICU!S133,0)</f>
        <v>0</v>
      </c>
      <c r="G36" s="7">
        <f>ROUND(+ICU!F133,0)</f>
        <v>0</v>
      </c>
      <c r="H36" s="8" t="str">
        <f t="shared" si="1"/>
        <v/>
      </c>
      <c r="I36" s="8"/>
      <c r="J36" s="9" t="str">
        <f t="shared" si="2"/>
        <v/>
      </c>
    </row>
    <row r="37" spans="1:10" x14ac:dyDescent="0.2">
      <c r="A37">
        <f>+ICU!A32</f>
        <v>81</v>
      </c>
      <c r="B37" t="str">
        <f>+ICU!B32</f>
        <v>MULTICARE GOOD SAMARITAN</v>
      </c>
      <c r="C37" s="7">
        <f>ROUND(+ICU!S32,0)</f>
        <v>113926260</v>
      </c>
      <c r="D37" s="7">
        <f>ROUND(+ICU!F32,0)</f>
        <v>25395</v>
      </c>
      <c r="E37" s="8">
        <f t="shared" si="0"/>
        <v>4486.17</v>
      </c>
      <c r="F37" s="7">
        <f>ROUND(+ICU!S134,0)</f>
        <v>124100626</v>
      </c>
      <c r="G37" s="7">
        <f>ROUND(+ICU!F134,0)</f>
        <v>26420</v>
      </c>
      <c r="H37" s="8">
        <f t="shared" si="1"/>
        <v>4697.22</v>
      </c>
      <c r="I37" s="8"/>
      <c r="J37" s="9">
        <f t="shared" si="2"/>
        <v>4.7E-2</v>
      </c>
    </row>
    <row r="38" spans="1:10" x14ac:dyDescent="0.2">
      <c r="A38">
        <f>+ICU!A33</f>
        <v>82</v>
      </c>
      <c r="B38" t="str">
        <f>+ICU!B33</f>
        <v>GARFIELD COUNTY MEMORIAL HOSPITAL</v>
      </c>
      <c r="C38" s="7">
        <f>ROUND(+ICU!S33,0)</f>
        <v>0</v>
      </c>
      <c r="D38" s="7">
        <f>ROUND(+ICU!F33,0)</f>
        <v>0</v>
      </c>
      <c r="E38" s="8" t="str">
        <f t="shared" si="0"/>
        <v/>
      </c>
      <c r="F38" s="7">
        <f>ROUND(+ICU!S135,0)</f>
        <v>0</v>
      </c>
      <c r="G38" s="7">
        <f>ROUND(+ICU!F135,0)</f>
        <v>0</v>
      </c>
      <c r="H38" s="8" t="str">
        <f t="shared" si="1"/>
        <v/>
      </c>
      <c r="I38" s="8"/>
      <c r="J38" s="9" t="str">
        <f t="shared" si="2"/>
        <v/>
      </c>
    </row>
    <row r="39" spans="1:10" x14ac:dyDescent="0.2">
      <c r="A39">
        <f>+ICU!A34</f>
        <v>84</v>
      </c>
      <c r="B39" t="str">
        <f>+ICU!B34</f>
        <v>PROVIDENCE REGIONAL MEDICAL CENTER EVERETT</v>
      </c>
      <c r="C39" s="7">
        <f>ROUND(+ICU!S34,0)</f>
        <v>108388791</v>
      </c>
      <c r="D39" s="7">
        <f>ROUND(+ICU!F34,0)</f>
        <v>21294</v>
      </c>
      <c r="E39" s="8">
        <f t="shared" si="0"/>
        <v>5090.1099999999997</v>
      </c>
      <c r="F39" s="7">
        <f>ROUND(+ICU!S136,0)</f>
        <v>108235348</v>
      </c>
      <c r="G39" s="7">
        <f>ROUND(+ICU!F136,0)</f>
        <v>22462</v>
      </c>
      <c r="H39" s="8">
        <f t="shared" si="1"/>
        <v>4818.6000000000004</v>
      </c>
      <c r="I39" s="8"/>
      <c r="J39" s="9">
        <f t="shared" si="2"/>
        <v>-5.33E-2</v>
      </c>
    </row>
    <row r="40" spans="1:10" x14ac:dyDescent="0.2">
      <c r="A40">
        <f>+ICU!A35</f>
        <v>85</v>
      </c>
      <c r="B40" t="str">
        <f>+ICU!B35</f>
        <v>JEFFERSON HEALTHCARE</v>
      </c>
      <c r="C40" s="7">
        <f>ROUND(+ICU!S35,0)</f>
        <v>3016196</v>
      </c>
      <c r="D40" s="7">
        <f>ROUND(+ICU!F35,0)</f>
        <v>277</v>
      </c>
      <c r="E40" s="8">
        <f t="shared" si="0"/>
        <v>10888.79</v>
      </c>
      <c r="F40" s="7">
        <f>ROUND(+ICU!S137,0)</f>
        <v>3192030</v>
      </c>
      <c r="G40" s="7">
        <f>ROUND(+ICU!F137,0)</f>
        <v>312</v>
      </c>
      <c r="H40" s="8">
        <f t="shared" si="1"/>
        <v>10230.870000000001</v>
      </c>
      <c r="I40" s="8"/>
      <c r="J40" s="9">
        <f t="shared" si="2"/>
        <v>-6.0400000000000002E-2</v>
      </c>
    </row>
    <row r="41" spans="1:10" x14ac:dyDescent="0.2">
      <c r="A41">
        <f>+ICU!A36</f>
        <v>96</v>
      </c>
      <c r="B41" t="str">
        <f>+ICU!B36</f>
        <v>SKYLINE HOSPITAL</v>
      </c>
      <c r="C41" s="7">
        <f>ROUND(+ICU!S36,0)</f>
        <v>27302</v>
      </c>
      <c r="D41" s="7">
        <f>ROUND(+ICU!F36,0)</f>
        <v>9</v>
      </c>
      <c r="E41" s="8">
        <f t="shared" si="0"/>
        <v>3033.56</v>
      </c>
      <c r="F41" s="7">
        <f>ROUND(+ICU!S138,0)</f>
        <v>37494</v>
      </c>
      <c r="G41" s="7">
        <f>ROUND(+ICU!F138,0)</f>
        <v>12</v>
      </c>
      <c r="H41" s="8">
        <f t="shared" si="1"/>
        <v>3124.5</v>
      </c>
      <c r="I41" s="8"/>
      <c r="J41" s="9">
        <f t="shared" si="2"/>
        <v>0.03</v>
      </c>
    </row>
    <row r="42" spans="1:10" x14ac:dyDescent="0.2">
      <c r="A42">
        <f>+ICU!A37</f>
        <v>102</v>
      </c>
      <c r="B42" t="str">
        <f>+ICU!B37</f>
        <v>ASTRIA REGIONAL MEDICAL CENTER</v>
      </c>
      <c r="C42" s="7">
        <f>ROUND(+ICU!S37,0)</f>
        <v>9210843</v>
      </c>
      <c r="D42" s="7">
        <f>ROUND(+ICU!F37,0)</f>
        <v>3028</v>
      </c>
      <c r="E42" s="8">
        <f t="shared" si="0"/>
        <v>3041.89</v>
      </c>
      <c r="F42" s="7">
        <f>ROUND(+ICU!S139,0)</f>
        <v>6436016</v>
      </c>
      <c r="G42" s="7">
        <f>ROUND(+ICU!F139,0)</f>
        <v>1842</v>
      </c>
      <c r="H42" s="8">
        <f t="shared" si="1"/>
        <v>3494.04</v>
      </c>
      <c r="I42" s="8"/>
      <c r="J42" s="9">
        <f t="shared" si="2"/>
        <v>0.14860000000000001</v>
      </c>
    </row>
    <row r="43" spans="1:10" x14ac:dyDescent="0.2">
      <c r="A43">
        <f>+ICU!A38</f>
        <v>104</v>
      </c>
      <c r="B43" t="str">
        <f>+ICU!B38</f>
        <v>VALLEY GENERAL HOSPITAL</v>
      </c>
      <c r="C43" s="7">
        <f>ROUND(+ICU!S38,0)</f>
        <v>0</v>
      </c>
      <c r="D43" s="7">
        <f>ROUND(+ICU!F38,0)</f>
        <v>0</v>
      </c>
      <c r="E43" s="8" t="str">
        <f t="shared" si="0"/>
        <v/>
      </c>
      <c r="F43" s="7">
        <f>ROUND(+ICU!S140,0)</f>
        <v>2120454</v>
      </c>
      <c r="G43" s="7">
        <f>ROUND(+ICU!F140,0)</f>
        <v>721</v>
      </c>
      <c r="H43" s="8">
        <f t="shared" si="1"/>
        <v>2940.99</v>
      </c>
      <c r="I43" s="8"/>
      <c r="J43" s="9" t="str">
        <f t="shared" si="2"/>
        <v/>
      </c>
    </row>
    <row r="44" spans="1:10" x14ac:dyDescent="0.2">
      <c r="A44">
        <f>+ICU!A39</f>
        <v>106</v>
      </c>
      <c r="B44" t="str">
        <f>+ICU!B39</f>
        <v>CASCADE VALLEY HOSPITAL</v>
      </c>
      <c r="C44" s="7">
        <f>ROUND(+ICU!S39,0)</f>
        <v>0</v>
      </c>
      <c r="D44" s="7">
        <f>ROUND(+ICU!F39,0)</f>
        <v>0</v>
      </c>
      <c r="E44" s="8" t="str">
        <f t="shared" si="0"/>
        <v/>
      </c>
      <c r="F44" s="7">
        <f>ROUND(+ICU!S141,0)</f>
        <v>3173231</v>
      </c>
      <c r="G44" s="7">
        <f>ROUND(+ICU!F141,0)</f>
        <v>936</v>
      </c>
      <c r="H44" s="8">
        <f t="shared" si="1"/>
        <v>3390.2</v>
      </c>
      <c r="I44" s="8"/>
      <c r="J44" s="9" t="str">
        <f t="shared" si="2"/>
        <v/>
      </c>
    </row>
    <row r="45" spans="1:10" x14ac:dyDescent="0.2">
      <c r="A45">
        <f>+ICU!A40</f>
        <v>107</v>
      </c>
      <c r="B45" t="str">
        <f>+ICU!B40</f>
        <v>NORTH VALLEY HOSPITAL</v>
      </c>
      <c r="C45" s="7">
        <f>ROUND(+ICU!S40,0)</f>
        <v>0</v>
      </c>
      <c r="D45" s="7">
        <f>ROUND(+ICU!F40,0)</f>
        <v>0</v>
      </c>
      <c r="E45" s="8" t="str">
        <f t="shared" si="0"/>
        <v/>
      </c>
      <c r="F45" s="7">
        <f>ROUND(+ICU!S142,0)</f>
        <v>0</v>
      </c>
      <c r="G45" s="7">
        <f>ROUND(+ICU!F142,0)</f>
        <v>0</v>
      </c>
      <c r="H45" s="8" t="str">
        <f t="shared" si="1"/>
        <v/>
      </c>
      <c r="I45" s="8"/>
      <c r="J45" s="9" t="str">
        <f t="shared" si="2"/>
        <v/>
      </c>
    </row>
    <row r="46" spans="1:10" x14ac:dyDescent="0.2">
      <c r="A46">
        <f>+ICU!A41</f>
        <v>108</v>
      </c>
      <c r="B46" t="str">
        <f>+ICU!B41</f>
        <v>TRI-STATE MEMORIAL HOSPITAL</v>
      </c>
      <c r="C46" s="7">
        <f>ROUND(+ICU!S41,0)</f>
        <v>3653343</v>
      </c>
      <c r="D46" s="7">
        <f>ROUND(+ICU!F41,0)</f>
        <v>1393</v>
      </c>
      <c r="E46" s="8">
        <f t="shared" si="0"/>
        <v>2622.64</v>
      </c>
      <c r="F46" s="7">
        <f>ROUND(+ICU!S143,0)</f>
        <v>3613440</v>
      </c>
      <c r="G46" s="7">
        <f>ROUND(+ICU!F143,0)</f>
        <v>1284</v>
      </c>
      <c r="H46" s="8">
        <f t="shared" si="1"/>
        <v>2814.21</v>
      </c>
      <c r="I46" s="8"/>
      <c r="J46" s="9">
        <f t="shared" si="2"/>
        <v>7.2999999999999995E-2</v>
      </c>
    </row>
    <row r="47" spans="1:10" x14ac:dyDescent="0.2">
      <c r="A47">
        <f>+ICU!A42</f>
        <v>111</v>
      </c>
      <c r="B47" t="str">
        <f>+ICU!B42</f>
        <v>EAST ADAMS RURAL HEALTHCARE</v>
      </c>
      <c r="C47" s="7">
        <f>ROUND(+ICU!S42,0)</f>
        <v>0</v>
      </c>
      <c r="D47" s="7">
        <f>ROUND(+ICU!F42,0)</f>
        <v>0</v>
      </c>
      <c r="E47" s="8" t="str">
        <f t="shared" si="0"/>
        <v/>
      </c>
      <c r="F47" s="7">
        <f>ROUND(+ICU!S144,0)</f>
        <v>0</v>
      </c>
      <c r="G47" s="7">
        <f>ROUND(+ICU!F144,0)</f>
        <v>0</v>
      </c>
      <c r="H47" s="8" t="str">
        <f t="shared" si="1"/>
        <v/>
      </c>
      <c r="I47" s="8"/>
      <c r="J47" s="9" t="str">
        <f t="shared" si="2"/>
        <v/>
      </c>
    </row>
    <row r="48" spans="1:10" x14ac:dyDescent="0.2">
      <c r="A48">
        <f>+ICU!A43</f>
        <v>125</v>
      </c>
      <c r="B48" t="str">
        <f>+ICU!B43</f>
        <v>OTHELLO COMMUNITY HOSPITAL</v>
      </c>
      <c r="C48" s="7">
        <f>ROUND(+ICU!S43,0)</f>
        <v>0</v>
      </c>
      <c r="D48" s="7">
        <f>ROUND(+ICU!F43,0)</f>
        <v>0</v>
      </c>
      <c r="E48" s="8" t="str">
        <f t="shared" si="0"/>
        <v/>
      </c>
      <c r="F48" s="7">
        <f>ROUND(+ICU!S145,0)</f>
        <v>0</v>
      </c>
      <c r="G48" s="7">
        <f>ROUND(+ICU!F145,0)</f>
        <v>0</v>
      </c>
      <c r="H48" s="8" t="str">
        <f t="shared" si="1"/>
        <v/>
      </c>
      <c r="I48" s="8"/>
      <c r="J48" s="9" t="str">
        <f t="shared" si="2"/>
        <v/>
      </c>
    </row>
    <row r="49" spans="1:10" x14ac:dyDescent="0.2">
      <c r="A49">
        <f>+ICU!A44</f>
        <v>126</v>
      </c>
      <c r="B49" t="str">
        <f>+ICU!B44</f>
        <v>HIGHLINE MEDICAL CENTER</v>
      </c>
      <c r="C49" s="7">
        <f>ROUND(+ICU!S44,0)</f>
        <v>17721325</v>
      </c>
      <c r="D49" s="7">
        <f>ROUND(+ICU!F44,0)</f>
        <v>9060</v>
      </c>
      <c r="E49" s="8">
        <f t="shared" si="0"/>
        <v>1956</v>
      </c>
      <c r="F49" s="7">
        <f>ROUND(+ICU!S146,0)</f>
        <v>15952693</v>
      </c>
      <c r="G49" s="7">
        <f>ROUND(+ICU!F146,0)</f>
        <v>8841</v>
      </c>
      <c r="H49" s="8">
        <f t="shared" si="1"/>
        <v>1804.4</v>
      </c>
      <c r="I49" s="8"/>
      <c r="J49" s="9">
        <f t="shared" si="2"/>
        <v>-7.7499999999999999E-2</v>
      </c>
    </row>
    <row r="50" spans="1:10" x14ac:dyDescent="0.2">
      <c r="A50">
        <f>+ICU!A45</f>
        <v>128</v>
      </c>
      <c r="B50" t="str">
        <f>+ICU!B45</f>
        <v>UNIVERSITY OF WASHINGTON MEDICAL CENTER</v>
      </c>
      <c r="C50" s="7">
        <f>ROUND(+ICU!S45,0)</f>
        <v>177666361</v>
      </c>
      <c r="D50" s="7">
        <f>ROUND(+ICU!F45,0)</f>
        <v>36195</v>
      </c>
      <c r="E50" s="8">
        <f t="shared" si="0"/>
        <v>4908.59</v>
      </c>
      <c r="F50" s="7">
        <f>ROUND(+ICU!S147,0)</f>
        <v>200052415</v>
      </c>
      <c r="G50" s="7">
        <f>ROUND(+ICU!F147,0)</f>
        <v>38387</v>
      </c>
      <c r="H50" s="8">
        <f t="shared" si="1"/>
        <v>5211.46</v>
      </c>
      <c r="I50" s="8"/>
      <c r="J50" s="9">
        <f t="shared" si="2"/>
        <v>6.1699999999999998E-2</v>
      </c>
    </row>
    <row r="51" spans="1:10" x14ac:dyDescent="0.2">
      <c r="A51">
        <f>+ICU!A46</f>
        <v>129</v>
      </c>
      <c r="B51" t="str">
        <f>+ICU!B46</f>
        <v>QUINCY VALLEY MEDICAL CENTER</v>
      </c>
      <c r="C51" s="7">
        <f>ROUND(+ICU!S46,0)</f>
        <v>0</v>
      </c>
      <c r="D51" s="7">
        <f>ROUND(+ICU!F46,0)</f>
        <v>0</v>
      </c>
      <c r="E51" s="8" t="str">
        <f t="shared" si="0"/>
        <v/>
      </c>
      <c r="F51" s="7">
        <f>ROUND(+ICU!S148,0)</f>
        <v>0</v>
      </c>
      <c r="G51" s="7">
        <f>ROUND(+ICU!F148,0)</f>
        <v>0</v>
      </c>
      <c r="H51" s="8" t="str">
        <f t="shared" si="1"/>
        <v/>
      </c>
      <c r="I51" s="8"/>
      <c r="J51" s="9" t="str">
        <f t="shared" si="2"/>
        <v/>
      </c>
    </row>
    <row r="52" spans="1:10" x14ac:dyDescent="0.2">
      <c r="A52">
        <f>+ICU!A47</f>
        <v>130</v>
      </c>
      <c r="B52" t="str">
        <f>+ICU!B47</f>
        <v>UW MEDICINE/NORTHWEST HOSPITAL</v>
      </c>
      <c r="C52" s="7">
        <f>ROUND(+ICU!S47,0)</f>
        <v>24005337</v>
      </c>
      <c r="D52" s="7">
        <f>ROUND(+ICU!F47,0)</f>
        <v>3696</v>
      </c>
      <c r="E52" s="8">
        <f t="shared" si="0"/>
        <v>6494.95</v>
      </c>
      <c r="F52" s="7">
        <f>ROUND(+ICU!S149,0)</f>
        <v>23812179</v>
      </c>
      <c r="G52" s="7">
        <f>ROUND(+ICU!F149,0)</f>
        <v>3732</v>
      </c>
      <c r="H52" s="8">
        <f t="shared" si="1"/>
        <v>6380.54</v>
      </c>
      <c r="I52" s="8"/>
      <c r="J52" s="9">
        <f t="shared" si="2"/>
        <v>-1.7600000000000001E-2</v>
      </c>
    </row>
    <row r="53" spans="1:10" x14ac:dyDescent="0.2">
      <c r="A53">
        <f>+ICU!A48</f>
        <v>131</v>
      </c>
      <c r="B53" t="str">
        <f>+ICU!B48</f>
        <v>OVERLAKE HOSPITAL MEDICAL CENTER</v>
      </c>
      <c r="C53" s="7">
        <f>ROUND(+ICU!S48,0)</f>
        <v>59786232</v>
      </c>
      <c r="D53" s="7">
        <f>ROUND(+ICU!F48,0)</f>
        <v>10777</v>
      </c>
      <c r="E53" s="8">
        <f t="shared" si="0"/>
        <v>5547.58</v>
      </c>
      <c r="F53" s="7">
        <f>ROUND(+ICU!S150,0)</f>
        <v>67699562</v>
      </c>
      <c r="G53" s="7">
        <f>ROUND(+ICU!F150,0)</f>
        <v>11529</v>
      </c>
      <c r="H53" s="8">
        <f t="shared" si="1"/>
        <v>5872.11</v>
      </c>
      <c r="I53" s="8"/>
      <c r="J53" s="9">
        <f t="shared" si="2"/>
        <v>5.8500000000000003E-2</v>
      </c>
    </row>
    <row r="54" spans="1:10" x14ac:dyDescent="0.2">
      <c r="A54">
        <f>+ICU!A49</f>
        <v>132</v>
      </c>
      <c r="B54" t="str">
        <f>+ICU!B49</f>
        <v>ST CLARE HOSPITAL</v>
      </c>
      <c r="C54" s="7">
        <f>ROUND(+ICU!S49,0)</f>
        <v>13333761</v>
      </c>
      <c r="D54" s="7">
        <f>ROUND(+ICU!F49,0)</f>
        <v>2778</v>
      </c>
      <c r="E54" s="8">
        <f t="shared" si="0"/>
        <v>4799.7700000000004</v>
      </c>
      <c r="F54" s="7">
        <f>ROUND(+ICU!S151,0)</f>
        <v>11929663</v>
      </c>
      <c r="G54" s="7">
        <f>ROUND(+ICU!F151,0)</f>
        <v>2595</v>
      </c>
      <c r="H54" s="8">
        <f t="shared" si="1"/>
        <v>4597.17</v>
      </c>
      <c r="I54" s="8"/>
      <c r="J54" s="9">
        <f t="shared" si="2"/>
        <v>-4.2200000000000001E-2</v>
      </c>
    </row>
    <row r="55" spans="1:10" x14ac:dyDescent="0.2">
      <c r="A55">
        <f>+ICU!A50</f>
        <v>134</v>
      </c>
      <c r="B55" t="str">
        <f>+ICU!B50</f>
        <v>ISLAND HOSPITAL</v>
      </c>
      <c r="C55" s="7">
        <f>ROUND(+ICU!S50,0)</f>
        <v>2004550</v>
      </c>
      <c r="D55" s="7">
        <f>ROUND(+ICU!F50,0)</f>
        <v>1038</v>
      </c>
      <c r="E55" s="8">
        <f t="shared" si="0"/>
        <v>1931.17</v>
      </c>
      <c r="F55" s="7">
        <f>ROUND(+ICU!S152,0)</f>
        <v>1903417</v>
      </c>
      <c r="G55" s="7">
        <f>ROUND(+ICU!F152,0)</f>
        <v>896</v>
      </c>
      <c r="H55" s="8">
        <f t="shared" si="1"/>
        <v>2124.35</v>
      </c>
      <c r="I55" s="8"/>
      <c r="J55" s="9">
        <f t="shared" si="2"/>
        <v>0.1</v>
      </c>
    </row>
    <row r="56" spans="1:10" x14ac:dyDescent="0.2">
      <c r="A56">
        <f>+ICU!A51</f>
        <v>137</v>
      </c>
      <c r="B56" t="str">
        <f>+ICU!B51</f>
        <v>LINCOLN HOSPITAL</v>
      </c>
      <c r="C56" s="7">
        <f>ROUND(+ICU!S51,0)</f>
        <v>0</v>
      </c>
      <c r="D56" s="7">
        <f>ROUND(+ICU!F51,0)</f>
        <v>0</v>
      </c>
      <c r="E56" s="8" t="str">
        <f t="shared" si="0"/>
        <v/>
      </c>
      <c r="F56" s="7">
        <f>ROUND(+ICU!S153,0)</f>
        <v>0</v>
      </c>
      <c r="G56" s="7">
        <f>ROUND(+ICU!F153,0)</f>
        <v>0</v>
      </c>
      <c r="H56" s="8" t="str">
        <f t="shared" si="1"/>
        <v/>
      </c>
      <c r="I56" s="8"/>
      <c r="J56" s="9" t="str">
        <f t="shared" si="2"/>
        <v/>
      </c>
    </row>
    <row r="57" spans="1:10" x14ac:dyDescent="0.2">
      <c r="A57">
        <f>+ICU!A52</f>
        <v>138</v>
      </c>
      <c r="B57" t="str">
        <f>+ICU!B52</f>
        <v>SWEDISH EDMONDS</v>
      </c>
      <c r="C57" s="7">
        <f>ROUND(+ICU!S52,0)</f>
        <v>19558934</v>
      </c>
      <c r="D57" s="7">
        <f>ROUND(+ICU!F52,0)</f>
        <v>0</v>
      </c>
      <c r="E57" s="8" t="str">
        <f t="shared" si="0"/>
        <v/>
      </c>
      <c r="F57" s="7">
        <f>ROUND(+ICU!S154,0)</f>
        <v>17432976</v>
      </c>
      <c r="G57" s="7">
        <f>ROUND(+ICU!F154,0)</f>
        <v>4282</v>
      </c>
      <c r="H57" s="8">
        <f t="shared" si="1"/>
        <v>4071.22</v>
      </c>
      <c r="I57" s="8"/>
      <c r="J57" s="9" t="str">
        <f t="shared" si="2"/>
        <v/>
      </c>
    </row>
    <row r="58" spans="1:10" x14ac:dyDescent="0.2">
      <c r="A58">
        <f>+ICU!A53</f>
        <v>139</v>
      </c>
      <c r="B58" t="str">
        <f>+ICU!B53</f>
        <v>PROVIDENCE HOLY FAMILY HOSPITAL</v>
      </c>
      <c r="C58" s="7">
        <f>ROUND(+ICU!S53,0)</f>
        <v>8520418</v>
      </c>
      <c r="D58" s="7">
        <f>ROUND(+ICU!F53,0)</f>
        <v>3627</v>
      </c>
      <c r="E58" s="8">
        <f t="shared" si="0"/>
        <v>2349.16</v>
      </c>
      <c r="F58" s="7">
        <f>ROUND(+ICU!S155,0)</f>
        <v>9190024</v>
      </c>
      <c r="G58" s="7">
        <f>ROUND(+ICU!F155,0)</f>
        <v>2770</v>
      </c>
      <c r="H58" s="8">
        <f t="shared" si="1"/>
        <v>3317.7</v>
      </c>
      <c r="I58" s="8"/>
      <c r="J58" s="9">
        <f t="shared" si="2"/>
        <v>0.4123</v>
      </c>
    </row>
    <row r="59" spans="1:10" x14ac:dyDescent="0.2">
      <c r="A59">
        <f>+ICU!A54</f>
        <v>140</v>
      </c>
      <c r="B59" t="str">
        <f>+ICU!B54</f>
        <v>KITTITAS VALLEY HEALTHCARE</v>
      </c>
      <c r="C59" s="7">
        <f>ROUND(+ICU!S54,0)</f>
        <v>2305614</v>
      </c>
      <c r="D59" s="7">
        <f>ROUND(+ICU!F54,0)</f>
        <v>576</v>
      </c>
      <c r="E59" s="8">
        <f t="shared" si="0"/>
        <v>4002.8</v>
      </c>
      <c r="F59" s="7">
        <f>ROUND(+ICU!S156,0)</f>
        <v>966315</v>
      </c>
      <c r="G59" s="7">
        <f>ROUND(+ICU!F156,0)</f>
        <v>300</v>
      </c>
      <c r="H59" s="8">
        <f t="shared" si="1"/>
        <v>3221.05</v>
      </c>
      <c r="I59" s="8"/>
      <c r="J59" s="9">
        <f t="shared" si="2"/>
        <v>-0.1953</v>
      </c>
    </row>
    <row r="60" spans="1:10" x14ac:dyDescent="0.2">
      <c r="A60">
        <f>+ICU!A55</f>
        <v>141</v>
      </c>
      <c r="B60" t="str">
        <f>+ICU!B55</f>
        <v>DAYTON GENERAL HOSPITAL</v>
      </c>
      <c r="C60" s="7">
        <f>ROUND(+ICU!S55,0)</f>
        <v>0</v>
      </c>
      <c r="D60" s="7">
        <f>ROUND(+ICU!F55,0)</f>
        <v>0</v>
      </c>
      <c r="E60" s="8" t="str">
        <f t="shared" si="0"/>
        <v/>
      </c>
      <c r="F60" s="7">
        <f>ROUND(+ICU!S157,0)</f>
        <v>0</v>
      </c>
      <c r="G60" s="7">
        <f>ROUND(+ICU!F157,0)</f>
        <v>0</v>
      </c>
      <c r="H60" s="8" t="str">
        <f t="shared" si="1"/>
        <v/>
      </c>
      <c r="I60" s="8"/>
      <c r="J60" s="9" t="str">
        <f t="shared" si="2"/>
        <v/>
      </c>
    </row>
    <row r="61" spans="1:10" x14ac:dyDescent="0.2">
      <c r="A61">
        <f>+ICU!A56</f>
        <v>142</v>
      </c>
      <c r="B61" t="str">
        <f>+ICU!B56</f>
        <v>HARRISON MEDICAL CENTER</v>
      </c>
      <c r="C61" s="7">
        <f>ROUND(+ICU!S56,0)</f>
        <v>35238257</v>
      </c>
      <c r="D61" s="7">
        <f>ROUND(+ICU!F56,0)</f>
        <v>5079</v>
      </c>
      <c r="E61" s="8">
        <f t="shared" si="0"/>
        <v>6938.03</v>
      </c>
      <c r="F61" s="7">
        <f>ROUND(+ICU!S158,0)</f>
        <v>33496681</v>
      </c>
      <c r="G61" s="7">
        <f>ROUND(+ICU!F158,0)</f>
        <v>4843</v>
      </c>
      <c r="H61" s="8">
        <f t="shared" si="1"/>
        <v>6916.51</v>
      </c>
      <c r="I61" s="8"/>
      <c r="J61" s="9">
        <f t="shared" si="2"/>
        <v>-3.0999999999999999E-3</v>
      </c>
    </row>
    <row r="62" spans="1:10" x14ac:dyDescent="0.2">
      <c r="A62">
        <f>+ICU!A57</f>
        <v>145</v>
      </c>
      <c r="B62" t="str">
        <f>+ICU!B57</f>
        <v>PEACEHEALTH ST JOSEPH MEDICAL CENTER</v>
      </c>
      <c r="C62" s="7">
        <f>ROUND(+ICU!S57,0)</f>
        <v>36495994</v>
      </c>
      <c r="D62" s="7">
        <f>ROUND(+ICU!F57,0)</f>
        <v>5906</v>
      </c>
      <c r="E62" s="8">
        <f t="shared" si="0"/>
        <v>6179.48</v>
      </c>
      <c r="F62" s="7">
        <f>ROUND(+ICU!S159,0)</f>
        <v>35897415</v>
      </c>
      <c r="G62" s="7">
        <f>ROUND(+ICU!F159,0)</f>
        <v>5747</v>
      </c>
      <c r="H62" s="8">
        <f t="shared" si="1"/>
        <v>6246.29</v>
      </c>
      <c r="I62" s="8"/>
      <c r="J62" s="9">
        <f t="shared" si="2"/>
        <v>1.0800000000000001E-2</v>
      </c>
    </row>
    <row r="63" spans="1:10" x14ac:dyDescent="0.2">
      <c r="A63">
        <f>+ICU!A58</f>
        <v>147</v>
      </c>
      <c r="B63" t="str">
        <f>+ICU!B58</f>
        <v>MID VALLEY HOSPITAL</v>
      </c>
      <c r="C63" s="7">
        <f>ROUND(+ICU!S58,0)</f>
        <v>197324</v>
      </c>
      <c r="D63" s="7">
        <f>ROUND(+ICU!F58,0)</f>
        <v>65</v>
      </c>
      <c r="E63" s="8">
        <f t="shared" si="0"/>
        <v>3035.75</v>
      </c>
      <c r="F63" s="7">
        <f>ROUND(+ICU!S160,0)</f>
        <v>113950</v>
      </c>
      <c r="G63" s="7">
        <f>ROUND(+ICU!F160,0)</f>
        <v>37</v>
      </c>
      <c r="H63" s="8">
        <f t="shared" si="1"/>
        <v>3079.73</v>
      </c>
      <c r="I63" s="8"/>
      <c r="J63" s="9">
        <f t="shared" si="2"/>
        <v>1.4500000000000001E-2</v>
      </c>
    </row>
    <row r="64" spans="1:10" x14ac:dyDescent="0.2">
      <c r="A64">
        <f>+ICU!A59</f>
        <v>148</v>
      </c>
      <c r="B64" t="str">
        <f>+ICU!B59</f>
        <v>KINDRED HOSPITAL SEATTLE - NORTHGATE</v>
      </c>
      <c r="C64" s="7">
        <f>ROUND(+ICU!S59,0)</f>
        <v>5197209</v>
      </c>
      <c r="D64" s="7">
        <f>ROUND(+ICU!F59,0)</f>
        <v>1213</v>
      </c>
      <c r="E64" s="8">
        <f t="shared" si="0"/>
        <v>4284.59</v>
      </c>
      <c r="F64" s="7">
        <f>ROUND(+ICU!S161,0)</f>
        <v>4396525</v>
      </c>
      <c r="G64" s="7">
        <f>ROUND(+ICU!F161,0)</f>
        <v>887</v>
      </c>
      <c r="H64" s="8">
        <f t="shared" si="1"/>
        <v>4956.62</v>
      </c>
      <c r="I64" s="8"/>
      <c r="J64" s="9">
        <f t="shared" si="2"/>
        <v>0.15679999999999999</v>
      </c>
    </row>
    <row r="65" spans="1:10" x14ac:dyDescent="0.2">
      <c r="A65">
        <f>+ICU!A60</f>
        <v>150</v>
      </c>
      <c r="B65" t="str">
        <f>+ICU!B60</f>
        <v>COULEE MEDICAL CENTER</v>
      </c>
      <c r="C65" s="7">
        <f>ROUND(+ICU!S60,0)</f>
        <v>0</v>
      </c>
      <c r="D65" s="7">
        <f>ROUND(+ICU!F60,0)</f>
        <v>0</v>
      </c>
      <c r="E65" s="8" t="str">
        <f t="shared" si="0"/>
        <v/>
      </c>
      <c r="F65" s="7">
        <f>ROUND(+ICU!S162,0)</f>
        <v>0</v>
      </c>
      <c r="G65" s="7">
        <f>ROUND(+ICU!F162,0)</f>
        <v>0</v>
      </c>
      <c r="H65" s="8" t="str">
        <f t="shared" si="1"/>
        <v/>
      </c>
      <c r="I65" s="8"/>
      <c r="J65" s="9" t="str">
        <f t="shared" si="2"/>
        <v/>
      </c>
    </row>
    <row r="66" spans="1:10" x14ac:dyDescent="0.2">
      <c r="A66">
        <f>+ICU!A61</f>
        <v>152</v>
      </c>
      <c r="B66" t="str">
        <f>+ICU!B61</f>
        <v>MASON GENERAL HOSPITAL</v>
      </c>
      <c r="C66" s="7">
        <f>ROUND(+ICU!S61,0)</f>
        <v>8813423</v>
      </c>
      <c r="D66" s="7">
        <f>ROUND(+ICU!F61,0)</f>
        <v>1170</v>
      </c>
      <c r="E66" s="8">
        <f t="shared" si="0"/>
        <v>7532.84</v>
      </c>
      <c r="F66" s="7">
        <f>ROUND(+ICU!S163,0)</f>
        <v>8604021</v>
      </c>
      <c r="G66" s="7">
        <f>ROUND(+ICU!F163,0)</f>
        <v>1115</v>
      </c>
      <c r="H66" s="8">
        <f t="shared" si="1"/>
        <v>7716.61</v>
      </c>
      <c r="I66" s="8"/>
      <c r="J66" s="9">
        <f t="shared" si="2"/>
        <v>2.4400000000000002E-2</v>
      </c>
    </row>
    <row r="67" spans="1:10" x14ac:dyDescent="0.2">
      <c r="A67">
        <f>+ICU!A62</f>
        <v>153</v>
      </c>
      <c r="B67" t="str">
        <f>+ICU!B62</f>
        <v>WHITMAN HOSPITAL AND MEDICAL CENTER</v>
      </c>
      <c r="C67" s="7">
        <f>ROUND(+ICU!S62,0)</f>
        <v>0</v>
      </c>
      <c r="D67" s="7">
        <f>ROUND(+ICU!F62,0)</f>
        <v>0</v>
      </c>
      <c r="E67" s="8" t="str">
        <f t="shared" si="0"/>
        <v/>
      </c>
      <c r="F67" s="7">
        <f>ROUND(+ICU!S164,0)</f>
        <v>0</v>
      </c>
      <c r="G67" s="7">
        <f>ROUND(+ICU!F164,0)</f>
        <v>0</v>
      </c>
      <c r="H67" s="8" t="str">
        <f t="shared" si="1"/>
        <v/>
      </c>
      <c r="I67" s="8"/>
      <c r="J67" s="9" t="str">
        <f t="shared" si="2"/>
        <v/>
      </c>
    </row>
    <row r="68" spans="1:10" x14ac:dyDescent="0.2">
      <c r="A68">
        <f>+ICU!A63</f>
        <v>155</v>
      </c>
      <c r="B68" t="str">
        <f>+ICU!B63</f>
        <v>UW MEDICINE/VALLEY MEDICAL CENTER</v>
      </c>
      <c r="C68" s="7">
        <f>ROUND(+ICU!S63,0)</f>
        <v>76945895</v>
      </c>
      <c r="D68" s="7">
        <f>ROUND(+ICU!F63,0)</f>
        <v>12049</v>
      </c>
      <c r="E68" s="8">
        <f t="shared" si="0"/>
        <v>6386.08</v>
      </c>
      <c r="F68" s="7">
        <f>ROUND(+ICU!S165,0)</f>
        <v>94674775</v>
      </c>
      <c r="G68" s="7">
        <f>ROUND(+ICU!F165,0)</f>
        <v>12870</v>
      </c>
      <c r="H68" s="8">
        <f t="shared" si="1"/>
        <v>7356.24</v>
      </c>
      <c r="I68" s="8"/>
      <c r="J68" s="9">
        <f t="shared" si="2"/>
        <v>0.15190000000000001</v>
      </c>
    </row>
    <row r="69" spans="1:10" x14ac:dyDescent="0.2">
      <c r="A69">
        <f>+ICU!A64</f>
        <v>156</v>
      </c>
      <c r="B69" t="str">
        <f>+ICU!B64</f>
        <v>WHIDBEYHEALTH MEDICAL CENTER</v>
      </c>
      <c r="C69" s="7">
        <f>ROUND(+ICU!S64,0)</f>
        <v>2537795</v>
      </c>
      <c r="D69" s="7">
        <f>ROUND(+ICU!F64,0)</f>
        <v>707</v>
      </c>
      <c r="E69" s="8">
        <f t="shared" si="0"/>
        <v>3589.53</v>
      </c>
      <c r="F69" s="7">
        <f>ROUND(+ICU!S166,0)</f>
        <v>2466054</v>
      </c>
      <c r="G69" s="7">
        <f>ROUND(+ICU!F166,0)</f>
        <v>617</v>
      </c>
      <c r="H69" s="8">
        <f t="shared" si="1"/>
        <v>3996.85</v>
      </c>
      <c r="I69" s="8"/>
      <c r="J69" s="9">
        <f t="shared" si="2"/>
        <v>0.1135</v>
      </c>
    </row>
    <row r="70" spans="1:10" x14ac:dyDescent="0.2">
      <c r="A70">
        <f>+ICU!A65</f>
        <v>157</v>
      </c>
      <c r="B70" t="str">
        <f>+ICU!B65</f>
        <v>ST LUKES REHABILIATION INSTITUTE</v>
      </c>
      <c r="C70" s="7">
        <f>ROUND(+ICU!S65,0)</f>
        <v>0</v>
      </c>
      <c r="D70" s="7">
        <f>ROUND(+ICU!F65,0)</f>
        <v>0</v>
      </c>
      <c r="E70" s="8" t="str">
        <f t="shared" si="0"/>
        <v/>
      </c>
      <c r="F70" s="7">
        <f>ROUND(+ICU!S167,0)</f>
        <v>0</v>
      </c>
      <c r="G70" s="7">
        <f>ROUND(+ICU!F167,0)</f>
        <v>0</v>
      </c>
      <c r="H70" s="8" t="str">
        <f t="shared" si="1"/>
        <v/>
      </c>
      <c r="I70" s="8"/>
      <c r="J70" s="9" t="str">
        <f t="shared" si="2"/>
        <v/>
      </c>
    </row>
    <row r="71" spans="1:10" x14ac:dyDescent="0.2">
      <c r="A71">
        <f>+ICU!A66</f>
        <v>158</v>
      </c>
      <c r="B71" t="str">
        <f>+ICU!B66</f>
        <v>CASCADE MEDICAL CENTER</v>
      </c>
      <c r="C71" s="7">
        <f>ROUND(+ICU!S66,0)</f>
        <v>0</v>
      </c>
      <c r="D71" s="7">
        <f>ROUND(+ICU!F66,0)</f>
        <v>0</v>
      </c>
      <c r="E71" s="8" t="str">
        <f t="shared" si="0"/>
        <v/>
      </c>
      <c r="F71" s="7">
        <f>ROUND(+ICU!S168,0)</f>
        <v>0</v>
      </c>
      <c r="G71" s="7">
        <f>ROUND(+ICU!F168,0)</f>
        <v>0</v>
      </c>
      <c r="H71" s="8" t="str">
        <f t="shared" si="1"/>
        <v/>
      </c>
      <c r="I71" s="8"/>
      <c r="J71" s="9" t="str">
        <f t="shared" si="2"/>
        <v/>
      </c>
    </row>
    <row r="72" spans="1:10" x14ac:dyDescent="0.2">
      <c r="A72">
        <f>+ICU!A67</f>
        <v>159</v>
      </c>
      <c r="B72" t="str">
        <f>+ICU!B67</f>
        <v>PROVIDENCE ST PETER HOSPITAL</v>
      </c>
      <c r="C72" s="7">
        <f>ROUND(+ICU!S67,0)</f>
        <v>48367031</v>
      </c>
      <c r="D72" s="7">
        <f>ROUND(+ICU!F67,0)</f>
        <v>7669</v>
      </c>
      <c r="E72" s="8">
        <f t="shared" si="0"/>
        <v>6306.82</v>
      </c>
      <c r="F72" s="7">
        <f>ROUND(+ICU!S169,0)</f>
        <v>53847223</v>
      </c>
      <c r="G72" s="7">
        <f>ROUND(+ICU!F169,0)</f>
        <v>8774</v>
      </c>
      <c r="H72" s="8">
        <f t="shared" si="1"/>
        <v>6137.14</v>
      </c>
      <c r="I72" s="8"/>
      <c r="J72" s="9">
        <f t="shared" si="2"/>
        <v>-2.69E-2</v>
      </c>
    </row>
    <row r="73" spans="1:10" x14ac:dyDescent="0.2">
      <c r="A73">
        <f>+ICU!A68</f>
        <v>161</v>
      </c>
      <c r="B73" t="str">
        <f>+ICU!B68</f>
        <v>KADLEC REGIONAL MEDICAL CENTER</v>
      </c>
      <c r="C73" s="7">
        <f>ROUND(+ICU!S68,0)</f>
        <v>59032319</v>
      </c>
      <c r="D73" s="7">
        <f>ROUND(+ICU!F68,0)</f>
        <v>12133</v>
      </c>
      <c r="E73" s="8">
        <f t="shared" si="0"/>
        <v>4865.43</v>
      </c>
      <c r="F73" s="7">
        <f>ROUND(+ICU!S170,0)</f>
        <v>63709659</v>
      </c>
      <c r="G73" s="7">
        <f>ROUND(+ICU!F170,0)</f>
        <v>6590</v>
      </c>
      <c r="H73" s="8">
        <f t="shared" si="1"/>
        <v>9667.6299999999992</v>
      </c>
      <c r="I73" s="8"/>
      <c r="J73" s="9">
        <f t="shared" si="2"/>
        <v>0.98699999999999999</v>
      </c>
    </row>
    <row r="74" spans="1:10" x14ac:dyDescent="0.2">
      <c r="A74">
        <f>+ICU!A69</f>
        <v>162</v>
      </c>
      <c r="B74" t="str">
        <f>+ICU!B69</f>
        <v>PROVIDENCE SACRED HEART MEDICAL CENTER</v>
      </c>
      <c r="C74" s="7">
        <f>ROUND(+ICU!S69,0)</f>
        <v>230180838</v>
      </c>
      <c r="D74" s="7">
        <f>ROUND(+ICU!F69,0)</f>
        <v>35775</v>
      </c>
      <c r="E74" s="8">
        <f t="shared" si="0"/>
        <v>6434.13</v>
      </c>
      <c r="F74" s="7">
        <f>ROUND(+ICU!S171,0)</f>
        <v>215364323</v>
      </c>
      <c r="G74" s="7">
        <f>ROUND(+ICU!F171,0)</f>
        <v>28790</v>
      </c>
      <c r="H74" s="8">
        <f t="shared" si="1"/>
        <v>7480.53</v>
      </c>
      <c r="I74" s="8"/>
      <c r="J74" s="9">
        <f t="shared" si="2"/>
        <v>0.16259999999999999</v>
      </c>
    </row>
    <row r="75" spans="1:10" x14ac:dyDescent="0.2">
      <c r="A75">
        <f>+ICU!A70</f>
        <v>164</v>
      </c>
      <c r="B75" t="str">
        <f>+ICU!B70</f>
        <v>EVERGREENHEALTH MEDICAL CENTER</v>
      </c>
      <c r="C75" s="7">
        <f>ROUND(+ICU!S70,0)</f>
        <v>73040223</v>
      </c>
      <c r="D75" s="7">
        <f>ROUND(+ICU!F70,0)</f>
        <v>6268</v>
      </c>
      <c r="E75" s="8">
        <f t="shared" ref="E75:E109" si="3">IF(C75=0,"",IF(D75=0,"",ROUND(C75/D75,2)))</f>
        <v>11652.88</v>
      </c>
      <c r="F75" s="7">
        <f>ROUND(+ICU!S172,0)</f>
        <v>79301900</v>
      </c>
      <c r="G75" s="7">
        <f>ROUND(+ICU!F172,0)</f>
        <v>5971</v>
      </c>
      <c r="H75" s="8">
        <f t="shared" ref="H75:H109" si="4">IF(F75=0,"",IF(G75=0,"",ROUND(F75/G75,2)))</f>
        <v>13281.18</v>
      </c>
      <c r="I75" s="8"/>
      <c r="J75" s="9">
        <f t="shared" ref="J75:J109" si="5">IF(C75=0,"",IF(D75=0,"",IF(F75=0,"",IF(G75=0,"",ROUND(H75/E75-1,4)))))</f>
        <v>0.13969999999999999</v>
      </c>
    </row>
    <row r="76" spans="1:10" x14ac:dyDescent="0.2">
      <c r="A76">
        <f>+ICU!A71</f>
        <v>165</v>
      </c>
      <c r="B76" t="str">
        <f>+ICU!B71</f>
        <v>LAKE CHELAN COMMUNITY HOSPITAL</v>
      </c>
      <c r="C76" s="7">
        <f>ROUND(+ICU!S71,0)</f>
        <v>0</v>
      </c>
      <c r="D76" s="7">
        <f>ROUND(+ICU!F71,0)</f>
        <v>0</v>
      </c>
      <c r="E76" s="8" t="str">
        <f t="shared" si="3"/>
        <v/>
      </c>
      <c r="F76" s="7">
        <f>ROUND(+ICU!S173,0)</f>
        <v>0</v>
      </c>
      <c r="G76" s="7">
        <f>ROUND(+ICU!F173,0)</f>
        <v>0</v>
      </c>
      <c r="H76" s="8" t="str">
        <f t="shared" si="4"/>
        <v/>
      </c>
      <c r="I76" s="8"/>
      <c r="J76" s="9" t="str">
        <f t="shared" si="5"/>
        <v/>
      </c>
    </row>
    <row r="77" spans="1:10" x14ac:dyDescent="0.2">
      <c r="A77">
        <f>+ICU!A72</f>
        <v>167</v>
      </c>
      <c r="B77" t="str">
        <f>+ICU!B72</f>
        <v>FERRY COUNTY MEMORIAL HOSPITAL</v>
      </c>
      <c r="C77" s="7">
        <f>ROUND(+ICU!S72,0)</f>
        <v>0</v>
      </c>
      <c r="D77" s="7">
        <f>ROUND(+ICU!F72,0)</f>
        <v>0</v>
      </c>
      <c r="E77" s="8" t="str">
        <f t="shared" si="3"/>
        <v/>
      </c>
      <c r="F77" s="7">
        <f>ROUND(+ICU!S174,0)</f>
        <v>0</v>
      </c>
      <c r="G77" s="7">
        <f>ROUND(+ICU!F174,0)</f>
        <v>0</v>
      </c>
      <c r="H77" s="8" t="str">
        <f t="shared" si="4"/>
        <v/>
      </c>
      <c r="I77" s="8"/>
      <c r="J77" s="9" t="str">
        <f t="shared" si="5"/>
        <v/>
      </c>
    </row>
    <row r="78" spans="1:10" x14ac:dyDescent="0.2">
      <c r="A78">
        <f>+ICU!A73</f>
        <v>168</v>
      </c>
      <c r="B78" t="str">
        <f>+ICU!B73</f>
        <v>CENTRAL WASHINGTON HOSPITAL</v>
      </c>
      <c r="C78" s="7">
        <f>ROUND(+ICU!S73,0)</f>
        <v>29487509</v>
      </c>
      <c r="D78" s="7">
        <f>ROUND(+ICU!F73,0)</f>
        <v>4989</v>
      </c>
      <c r="E78" s="8">
        <f t="shared" si="3"/>
        <v>5910.5</v>
      </c>
      <c r="F78" s="7">
        <f>ROUND(+ICU!S175,0)</f>
        <v>30306426</v>
      </c>
      <c r="G78" s="7">
        <f>ROUND(+ICU!F175,0)</f>
        <v>4915</v>
      </c>
      <c r="H78" s="8">
        <f t="shared" si="4"/>
        <v>6166.11</v>
      </c>
      <c r="I78" s="8"/>
      <c r="J78" s="9">
        <f t="shared" si="5"/>
        <v>4.3200000000000002E-2</v>
      </c>
    </row>
    <row r="79" spans="1:10" x14ac:dyDescent="0.2">
      <c r="A79">
        <f>+ICU!A74</f>
        <v>170</v>
      </c>
      <c r="B79" t="str">
        <f>+ICU!B74</f>
        <v>PEACEHEALTH SOUTHWEST MEDICAL CENTER</v>
      </c>
      <c r="C79" s="7">
        <f>ROUND(+ICU!S74,0)</f>
        <v>68268667</v>
      </c>
      <c r="D79" s="7">
        <f>ROUND(+ICU!F74,0)</f>
        <v>15186</v>
      </c>
      <c r="E79" s="8">
        <f t="shared" si="3"/>
        <v>4495.5</v>
      </c>
      <c r="F79" s="7">
        <f>ROUND(+ICU!S176,0)</f>
        <v>84497475</v>
      </c>
      <c r="G79" s="7">
        <f>ROUND(+ICU!F176,0)</f>
        <v>16354</v>
      </c>
      <c r="H79" s="8">
        <f t="shared" si="4"/>
        <v>5166.78</v>
      </c>
      <c r="I79" s="8"/>
      <c r="J79" s="9">
        <f t="shared" si="5"/>
        <v>0.14929999999999999</v>
      </c>
    </row>
    <row r="80" spans="1:10" x14ac:dyDescent="0.2">
      <c r="A80">
        <f>+ICU!A75</f>
        <v>172</v>
      </c>
      <c r="B80" t="str">
        <f>+ICU!B75</f>
        <v>PULLMAN REGIONAL HOSPITAL</v>
      </c>
      <c r="C80" s="7">
        <f>ROUND(+ICU!S75,0)</f>
        <v>1478181</v>
      </c>
      <c r="D80" s="7">
        <f>ROUND(+ICU!F75,0)</f>
        <v>423</v>
      </c>
      <c r="E80" s="8">
        <f t="shared" si="3"/>
        <v>3494.52</v>
      </c>
      <c r="F80" s="7">
        <f>ROUND(+ICU!S177,0)</f>
        <v>1521911</v>
      </c>
      <c r="G80" s="7">
        <f>ROUND(+ICU!F177,0)</f>
        <v>414</v>
      </c>
      <c r="H80" s="8">
        <f t="shared" si="4"/>
        <v>3676.11</v>
      </c>
      <c r="I80" s="8"/>
      <c r="J80" s="9">
        <f t="shared" si="5"/>
        <v>5.1999999999999998E-2</v>
      </c>
    </row>
    <row r="81" spans="1:10" x14ac:dyDescent="0.2">
      <c r="A81">
        <f>+ICU!A76</f>
        <v>173</v>
      </c>
      <c r="B81" t="str">
        <f>+ICU!B76</f>
        <v>MORTON GENERAL HOSPITAL</v>
      </c>
      <c r="C81" s="7">
        <f>ROUND(+ICU!S76,0)</f>
        <v>0</v>
      </c>
      <c r="D81" s="7">
        <f>ROUND(+ICU!F76,0)</f>
        <v>0</v>
      </c>
      <c r="E81" s="8" t="str">
        <f t="shared" si="3"/>
        <v/>
      </c>
      <c r="F81" s="7">
        <f>ROUND(+ICU!S178,0)</f>
        <v>0</v>
      </c>
      <c r="G81" s="7">
        <f>ROUND(+ICU!F178,0)</f>
        <v>0</v>
      </c>
      <c r="H81" s="8" t="str">
        <f t="shared" si="4"/>
        <v/>
      </c>
      <c r="I81" s="8"/>
      <c r="J81" s="9" t="str">
        <f t="shared" si="5"/>
        <v/>
      </c>
    </row>
    <row r="82" spans="1:10" x14ac:dyDescent="0.2">
      <c r="A82">
        <f>+ICU!A77</f>
        <v>175</v>
      </c>
      <c r="B82" t="str">
        <f>+ICU!B77</f>
        <v>MARY BRIDGE CHILDRENS HEALTH CENTER</v>
      </c>
      <c r="C82" s="7">
        <f>ROUND(+ICU!S77,0)</f>
        <v>26546271</v>
      </c>
      <c r="D82" s="7">
        <f>ROUND(+ICU!F77,0)</f>
        <v>2481</v>
      </c>
      <c r="E82" s="8">
        <f t="shared" si="3"/>
        <v>10699.83</v>
      </c>
      <c r="F82" s="7">
        <f>ROUND(+ICU!S179,0)</f>
        <v>30672858</v>
      </c>
      <c r="G82" s="7">
        <f>ROUND(+ICU!F179,0)</f>
        <v>2741</v>
      </c>
      <c r="H82" s="8">
        <f t="shared" si="4"/>
        <v>11190.39</v>
      </c>
      <c r="I82" s="8"/>
      <c r="J82" s="9">
        <f t="shared" si="5"/>
        <v>4.58E-2</v>
      </c>
    </row>
    <row r="83" spans="1:10" x14ac:dyDescent="0.2">
      <c r="A83">
        <f>+ICU!A78</f>
        <v>176</v>
      </c>
      <c r="B83" t="str">
        <f>+ICU!B78</f>
        <v>TACOMA GENERAL/ALLENMORE HOSPITAL</v>
      </c>
      <c r="C83" s="7">
        <f>ROUND(+ICU!S78,0)</f>
        <v>285722426</v>
      </c>
      <c r="D83" s="7">
        <f>ROUND(+ICU!F78,0)</f>
        <v>43805</v>
      </c>
      <c r="E83" s="8">
        <f t="shared" si="3"/>
        <v>6522.6</v>
      </c>
      <c r="F83" s="7">
        <f>ROUND(+ICU!S180,0)</f>
        <v>288789090</v>
      </c>
      <c r="G83" s="7">
        <f>ROUND(+ICU!F180,0)</f>
        <v>45378</v>
      </c>
      <c r="H83" s="8">
        <f t="shared" si="4"/>
        <v>6364.08</v>
      </c>
      <c r="I83" s="8"/>
      <c r="J83" s="9">
        <f t="shared" si="5"/>
        <v>-2.4299999999999999E-2</v>
      </c>
    </row>
    <row r="84" spans="1:10" x14ac:dyDescent="0.2">
      <c r="A84">
        <f>+ICU!A79</f>
        <v>180</v>
      </c>
      <c r="B84" t="str">
        <f>+ICU!B79</f>
        <v>MULTICARE VALLEY HOSPITAL</v>
      </c>
      <c r="C84" s="7">
        <f>ROUND(+ICU!S79,0)</f>
        <v>6851092</v>
      </c>
      <c r="D84" s="7">
        <f>ROUND(+ICU!F79,0)</f>
        <v>2329</v>
      </c>
      <c r="E84" s="8">
        <f t="shared" si="3"/>
        <v>2941.65</v>
      </c>
      <c r="F84" s="7">
        <f>ROUND(+ICU!S181,0)</f>
        <v>8495409</v>
      </c>
      <c r="G84" s="7">
        <f>ROUND(+ICU!F181,0)</f>
        <v>3224</v>
      </c>
      <c r="H84" s="8">
        <f t="shared" si="4"/>
        <v>2635.05</v>
      </c>
      <c r="I84" s="8"/>
      <c r="J84" s="9">
        <f t="shared" si="5"/>
        <v>-0.1042</v>
      </c>
    </row>
    <row r="85" spans="1:10" x14ac:dyDescent="0.2">
      <c r="A85">
        <f>+ICU!A80</f>
        <v>183</v>
      </c>
      <c r="B85" t="str">
        <f>+ICU!B80</f>
        <v>MULTICARE AUBURN MEDICAL CENTER</v>
      </c>
      <c r="C85" s="7">
        <f>ROUND(+ICU!S80,0)</f>
        <v>24630058</v>
      </c>
      <c r="D85" s="7">
        <f>ROUND(+ICU!F80,0)</f>
        <v>4192</v>
      </c>
      <c r="E85" s="8">
        <f t="shared" si="3"/>
        <v>5875.49</v>
      </c>
      <c r="F85" s="7">
        <f>ROUND(+ICU!S182,0)</f>
        <v>30305346</v>
      </c>
      <c r="G85" s="7">
        <f>ROUND(+ICU!F182,0)</f>
        <v>5535</v>
      </c>
      <c r="H85" s="8">
        <f t="shared" si="4"/>
        <v>5475.22</v>
      </c>
      <c r="I85" s="8"/>
      <c r="J85" s="9">
        <f t="shared" si="5"/>
        <v>-6.8099999999999994E-2</v>
      </c>
    </row>
    <row r="86" spans="1:10" x14ac:dyDescent="0.2">
      <c r="A86">
        <f>+ICU!A81</f>
        <v>186</v>
      </c>
      <c r="B86" t="str">
        <f>+ICU!B81</f>
        <v>SUMMIT PACIFIC MEDICAL CENTER</v>
      </c>
      <c r="C86" s="7">
        <f>ROUND(+ICU!S81,0)</f>
        <v>0</v>
      </c>
      <c r="D86" s="7">
        <f>ROUND(+ICU!F81,0)</f>
        <v>0</v>
      </c>
      <c r="E86" s="8" t="str">
        <f t="shared" si="3"/>
        <v/>
      </c>
      <c r="F86" s="7">
        <f>ROUND(+ICU!S183,0)</f>
        <v>0</v>
      </c>
      <c r="G86" s="7">
        <f>ROUND(+ICU!F183,0)</f>
        <v>0</v>
      </c>
      <c r="H86" s="8" t="str">
        <f t="shared" si="4"/>
        <v/>
      </c>
      <c r="I86" s="8"/>
      <c r="J86" s="9" t="str">
        <f t="shared" si="5"/>
        <v/>
      </c>
    </row>
    <row r="87" spans="1:10" x14ac:dyDescent="0.2">
      <c r="A87">
        <f>+ICU!A82</f>
        <v>191</v>
      </c>
      <c r="B87" t="str">
        <f>+ICU!B82</f>
        <v>PROVIDENCE CENTRALIA HOSPITAL</v>
      </c>
      <c r="C87" s="7">
        <f>ROUND(+ICU!S82,0)</f>
        <v>8972579</v>
      </c>
      <c r="D87" s="7">
        <f>ROUND(+ICU!F82,0)</f>
        <v>1366</v>
      </c>
      <c r="E87" s="8">
        <f t="shared" si="3"/>
        <v>6568.51</v>
      </c>
      <c r="F87" s="7">
        <f>ROUND(+ICU!S184,0)</f>
        <v>8808760</v>
      </c>
      <c r="G87" s="7">
        <f>ROUND(+ICU!F184,0)</f>
        <v>1477</v>
      </c>
      <c r="H87" s="8">
        <f t="shared" si="4"/>
        <v>5963.95</v>
      </c>
      <c r="I87" s="8"/>
      <c r="J87" s="9">
        <f t="shared" si="5"/>
        <v>-9.1999999999999998E-2</v>
      </c>
    </row>
    <row r="88" spans="1:10" x14ac:dyDescent="0.2">
      <c r="A88">
        <f>+ICU!A83</f>
        <v>193</v>
      </c>
      <c r="B88" t="str">
        <f>+ICU!B83</f>
        <v>PROVIDENCE MOUNT CARMEL HOSPITAL</v>
      </c>
      <c r="C88" s="7">
        <f>ROUND(+ICU!S83,0)</f>
        <v>1773051</v>
      </c>
      <c r="D88" s="7">
        <f>ROUND(+ICU!F83,0)</f>
        <v>502</v>
      </c>
      <c r="E88" s="8">
        <f t="shared" si="3"/>
        <v>3531.97</v>
      </c>
      <c r="F88" s="7">
        <f>ROUND(+ICU!S185,0)</f>
        <v>0</v>
      </c>
      <c r="G88" s="7">
        <f>ROUND(+ICU!F185,0)</f>
        <v>0</v>
      </c>
      <c r="H88" s="8" t="str">
        <f t="shared" si="4"/>
        <v/>
      </c>
      <c r="I88" s="8"/>
      <c r="J88" s="9" t="str">
        <f t="shared" si="5"/>
        <v/>
      </c>
    </row>
    <row r="89" spans="1:10" x14ac:dyDescent="0.2">
      <c r="A89">
        <f>+ICU!A84</f>
        <v>194</v>
      </c>
      <c r="B89" t="str">
        <f>+ICU!B84</f>
        <v>PROVIDENCE ST JOSEPHS HOSPITAL</v>
      </c>
      <c r="C89" s="7">
        <f>ROUND(+ICU!S84,0)</f>
        <v>0</v>
      </c>
      <c r="D89" s="7">
        <f>ROUND(+ICU!F84,0)</f>
        <v>0</v>
      </c>
      <c r="E89" s="8" t="str">
        <f t="shared" si="3"/>
        <v/>
      </c>
      <c r="F89" s="7">
        <f>ROUND(+ICU!S186,0)</f>
        <v>0</v>
      </c>
      <c r="G89" s="7">
        <f>ROUND(+ICU!F186,0)</f>
        <v>0</v>
      </c>
      <c r="H89" s="8" t="str">
        <f t="shared" si="4"/>
        <v/>
      </c>
      <c r="I89" s="8"/>
      <c r="J89" s="9" t="str">
        <f t="shared" si="5"/>
        <v/>
      </c>
    </row>
    <row r="90" spans="1:10" x14ac:dyDescent="0.2">
      <c r="A90">
        <f>+ICU!A85</f>
        <v>195</v>
      </c>
      <c r="B90" t="str">
        <f>+ICU!B85</f>
        <v>SNOQUALMIE VALLEY HOSPITAL</v>
      </c>
      <c r="C90" s="7">
        <f>ROUND(+ICU!S85,0)</f>
        <v>0</v>
      </c>
      <c r="D90" s="7">
        <f>ROUND(+ICU!F85,0)</f>
        <v>0</v>
      </c>
      <c r="E90" s="8" t="str">
        <f t="shared" si="3"/>
        <v/>
      </c>
      <c r="F90" s="7">
        <f>ROUND(+ICU!S187,0)</f>
        <v>0</v>
      </c>
      <c r="G90" s="7">
        <f>ROUND(+ICU!F187,0)</f>
        <v>0</v>
      </c>
      <c r="H90" s="8" t="str">
        <f t="shared" si="4"/>
        <v/>
      </c>
      <c r="I90" s="8"/>
      <c r="J90" s="9" t="str">
        <f t="shared" si="5"/>
        <v/>
      </c>
    </row>
    <row r="91" spans="1:10" x14ac:dyDescent="0.2">
      <c r="A91">
        <f>+ICU!A86</f>
        <v>197</v>
      </c>
      <c r="B91" t="str">
        <f>+ICU!B86</f>
        <v>CAPITAL MEDICAL CENTER</v>
      </c>
      <c r="C91" s="7">
        <f>ROUND(+ICU!S86,0)</f>
        <v>26084549</v>
      </c>
      <c r="D91" s="7">
        <f>ROUND(+ICU!F86,0)</f>
        <v>6078</v>
      </c>
      <c r="E91" s="8">
        <f t="shared" si="3"/>
        <v>4291.63</v>
      </c>
      <c r="F91" s="7">
        <f>ROUND(+ICU!S188,0)</f>
        <v>27861305</v>
      </c>
      <c r="G91" s="7">
        <f>ROUND(+ICU!F188,0)</f>
        <v>6131</v>
      </c>
      <c r="H91" s="8">
        <f t="shared" si="4"/>
        <v>4544.33</v>
      </c>
      <c r="I91" s="8"/>
      <c r="J91" s="9">
        <f t="shared" si="5"/>
        <v>5.8900000000000001E-2</v>
      </c>
    </row>
    <row r="92" spans="1:10" x14ac:dyDescent="0.2">
      <c r="A92">
        <f>+ICU!A87</f>
        <v>198</v>
      </c>
      <c r="B92" t="str">
        <f>+ICU!B87</f>
        <v>ASTRIA SUNNYSIDE HOSPITAL</v>
      </c>
      <c r="C92" s="7">
        <f>ROUND(+ICU!S87,0)</f>
        <v>4258688</v>
      </c>
      <c r="D92" s="7">
        <f>ROUND(+ICU!F87,0)</f>
        <v>1117</v>
      </c>
      <c r="E92" s="8">
        <f t="shared" si="3"/>
        <v>3812.61</v>
      </c>
      <c r="F92" s="7">
        <f>ROUND(+ICU!S189,0)</f>
        <v>5298172</v>
      </c>
      <c r="G92" s="7">
        <f>ROUND(+ICU!F189,0)</f>
        <v>1447</v>
      </c>
      <c r="H92" s="8">
        <f t="shared" si="4"/>
        <v>3661.49</v>
      </c>
      <c r="I92" s="8"/>
      <c r="J92" s="9">
        <f t="shared" si="5"/>
        <v>-3.9600000000000003E-2</v>
      </c>
    </row>
    <row r="93" spans="1:10" x14ac:dyDescent="0.2">
      <c r="A93">
        <f>+ICU!A88</f>
        <v>199</v>
      </c>
      <c r="B93" t="str">
        <f>+ICU!B88</f>
        <v>ASTRIA TOPPENISH HOSPITAL</v>
      </c>
      <c r="C93" s="7">
        <f>ROUND(+ICU!S88,0)</f>
        <v>611990</v>
      </c>
      <c r="D93" s="7">
        <f>ROUND(+ICU!F88,0)</f>
        <v>266</v>
      </c>
      <c r="E93" s="8">
        <f t="shared" si="3"/>
        <v>2300.71</v>
      </c>
      <c r="F93" s="7">
        <f>ROUND(+ICU!S190,0)</f>
        <v>346885</v>
      </c>
      <c r="G93" s="7">
        <f>ROUND(+ICU!F190,0)</f>
        <v>138</v>
      </c>
      <c r="H93" s="8">
        <f t="shared" si="4"/>
        <v>2513.66</v>
      </c>
      <c r="I93" s="8"/>
      <c r="J93" s="9">
        <f t="shared" si="5"/>
        <v>9.2600000000000002E-2</v>
      </c>
    </row>
    <row r="94" spans="1:10" x14ac:dyDescent="0.2">
      <c r="A94">
        <f>+ICU!A89</f>
        <v>201</v>
      </c>
      <c r="B94" t="str">
        <f>+ICU!B89</f>
        <v>ST FRANCIS COMMUNITY HOSPITAL</v>
      </c>
      <c r="C94" s="7">
        <f>ROUND(+ICU!S89,0)</f>
        <v>21434736</v>
      </c>
      <c r="D94" s="7">
        <f>ROUND(+ICU!F89,0)</f>
        <v>4029</v>
      </c>
      <c r="E94" s="8">
        <f t="shared" si="3"/>
        <v>5320.11</v>
      </c>
      <c r="F94" s="7">
        <f>ROUND(+ICU!S191,0)</f>
        <v>22402075</v>
      </c>
      <c r="G94" s="7">
        <f>ROUND(+ICU!F191,0)</f>
        <v>4250</v>
      </c>
      <c r="H94" s="8">
        <f t="shared" si="4"/>
        <v>5271.08</v>
      </c>
      <c r="I94" s="8"/>
      <c r="J94" s="9">
        <f t="shared" si="5"/>
        <v>-9.1999999999999998E-3</v>
      </c>
    </row>
    <row r="95" spans="1:10" x14ac:dyDescent="0.2">
      <c r="A95">
        <f>+ICU!A90</f>
        <v>202</v>
      </c>
      <c r="B95" t="str">
        <f>+ICU!B90</f>
        <v>REGIONAL HOSPITAL</v>
      </c>
      <c r="C95" s="7">
        <f>ROUND(+ICU!S90,0)</f>
        <v>0</v>
      </c>
      <c r="D95" s="7">
        <f>ROUND(+ICU!F90,0)</f>
        <v>0</v>
      </c>
      <c r="E95" s="8" t="str">
        <f t="shared" si="3"/>
        <v/>
      </c>
      <c r="F95" s="7">
        <f>ROUND(+ICU!S192,0)</f>
        <v>0</v>
      </c>
      <c r="G95" s="7">
        <f>ROUND(+ICU!F192,0)</f>
        <v>0</v>
      </c>
      <c r="H95" s="8" t="str">
        <f t="shared" si="4"/>
        <v/>
      </c>
      <c r="I95" s="8"/>
      <c r="J95" s="9" t="str">
        <f t="shared" si="5"/>
        <v/>
      </c>
    </row>
    <row r="96" spans="1:10" x14ac:dyDescent="0.2">
      <c r="A96">
        <f>+ICU!A91</f>
        <v>204</v>
      </c>
      <c r="B96" t="str">
        <f>+ICU!B91</f>
        <v>SEATTLE CANCER CARE ALLIANCE</v>
      </c>
      <c r="C96" s="7">
        <f>ROUND(+ICU!S91,0)</f>
        <v>73673590</v>
      </c>
      <c r="D96" s="7">
        <f>ROUND(+ICU!F91,0)</f>
        <v>5979</v>
      </c>
      <c r="E96" s="8">
        <f t="shared" si="3"/>
        <v>12322.06</v>
      </c>
      <c r="F96" s="7">
        <f>ROUND(+ICU!S193,0)</f>
        <v>78996893</v>
      </c>
      <c r="G96" s="7">
        <f>ROUND(+ICU!F193,0)</f>
        <v>0</v>
      </c>
      <c r="H96" s="8" t="str">
        <f t="shared" si="4"/>
        <v/>
      </c>
      <c r="I96" s="8"/>
      <c r="J96" s="9" t="str">
        <f t="shared" si="5"/>
        <v/>
      </c>
    </row>
    <row r="97" spans="1:10" x14ac:dyDescent="0.2">
      <c r="A97">
        <f>+ICU!A92</f>
        <v>205</v>
      </c>
      <c r="B97" t="str">
        <f>+ICU!B92</f>
        <v>WENATCHEE VALLEY HOSPITAL</v>
      </c>
      <c r="C97" s="7">
        <f>ROUND(+ICU!S92,0)</f>
        <v>0</v>
      </c>
      <c r="D97" s="7">
        <f>ROUND(+ICU!F92,0)</f>
        <v>0</v>
      </c>
      <c r="E97" s="8" t="str">
        <f t="shared" si="3"/>
        <v/>
      </c>
      <c r="F97" s="7">
        <f>ROUND(+ICU!S194,0)</f>
        <v>0</v>
      </c>
      <c r="G97" s="7">
        <f>ROUND(+ICU!F194,0)</f>
        <v>0</v>
      </c>
      <c r="H97" s="8" t="str">
        <f t="shared" si="4"/>
        <v/>
      </c>
      <c r="I97" s="8"/>
      <c r="J97" s="9" t="str">
        <f t="shared" si="5"/>
        <v/>
      </c>
    </row>
    <row r="98" spans="1:10" x14ac:dyDescent="0.2">
      <c r="A98">
        <f>+ICU!A93</f>
        <v>206</v>
      </c>
      <c r="B98" t="str">
        <f>+ICU!B93</f>
        <v>PEACEHEALTH UNITED GENERAL MEDICAL CENTER</v>
      </c>
      <c r="C98" s="7">
        <f>ROUND(+ICU!S93,0)</f>
        <v>0</v>
      </c>
      <c r="D98" s="7">
        <f>ROUND(+ICU!F93,0)</f>
        <v>0</v>
      </c>
      <c r="E98" s="8" t="str">
        <f t="shared" si="3"/>
        <v/>
      </c>
      <c r="F98" s="7">
        <f>ROUND(+ICU!S195,0)</f>
        <v>0</v>
      </c>
      <c r="G98" s="7">
        <f>ROUND(+ICU!F195,0)</f>
        <v>0</v>
      </c>
      <c r="H98" s="8" t="str">
        <f t="shared" si="4"/>
        <v/>
      </c>
      <c r="I98" s="8"/>
      <c r="J98" s="9" t="str">
        <f t="shared" si="5"/>
        <v/>
      </c>
    </row>
    <row r="99" spans="1:10" x14ac:dyDescent="0.2">
      <c r="A99">
        <f>+ICU!A94</f>
        <v>207</v>
      </c>
      <c r="B99" t="str">
        <f>+ICU!B94</f>
        <v>SKAGIT REGIONAL HEALTH</v>
      </c>
      <c r="C99" s="7">
        <f>ROUND(+ICU!S94,0)</f>
        <v>13252157</v>
      </c>
      <c r="D99" s="7">
        <f>ROUND(+ICU!F94,0)</f>
        <v>0</v>
      </c>
      <c r="E99" s="8" t="str">
        <f t="shared" si="3"/>
        <v/>
      </c>
      <c r="F99" s="7">
        <f>ROUND(+ICU!S196,0)</f>
        <v>15087311</v>
      </c>
      <c r="G99" s="7">
        <f>ROUND(+ICU!F196,0)</f>
        <v>2630</v>
      </c>
      <c r="H99" s="8">
        <f t="shared" si="4"/>
        <v>5736.62</v>
      </c>
      <c r="I99" s="8"/>
      <c r="J99" s="9" t="str">
        <f t="shared" si="5"/>
        <v/>
      </c>
    </row>
    <row r="100" spans="1:10" x14ac:dyDescent="0.2">
      <c r="A100">
        <f>+ICU!A95</f>
        <v>208</v>
      </c>
      <c r="B100" t="str">
        <f>+ICU!B95</f>
        <v>LEGACY SALMON CREEK HOSPITAL</v>
      </c>
      <c r="C100" s="7">
        <f>ROUND(+ICU!S95,0)</f>
        <v>57500562</v>
      </c>
      <c r="D100" s="7">
        <f>ROUND(+ICU!F95,0)</f>
        <v>11826</v>
      </c>
      <c r="E100" s="8">
        <f t="shared" si="3"/>
        <v>4862.22</v>
      </c>
      <c r="F100" s="7">
        <f>ROUND(+ICU!S197,0)</f>
        <v>60516097</v>
      </c>
      <c r="G100" s="7">
        <f>ROUND(+ICU!F197,0)</f>
        <v>11992</v>
      </c>
      <c r="H100" s="8">
        <f t="shared" si="4"/>
        <v>5046.37</v>
      </c>
      <c r="I100" s="8"/>
      <c r="J100" s="9">
        <f t="shared" si="5"/>
        <v>3.7900000000000003E-2</v>
      </c>
    </row>
    <row r="101" spans="1:10" x14ac:dyDescent="0.2">
      <c r="A101">
        <f>+ICU!A96</f>
        <v>209</v>
      </c>
      <c r="B101" t="str">
        <f>+ICU!B96</f>
        <v>ST ANTHONY HOSPITAL</v>
      </c>
      <c r="C101" s="7">
        <f>ROUND(+ICU!S96,0)</f>
        <v>20737693</v>
      </c>
      <c r="D101" s="7">
        <f>ROUND(+ICU!F96,0)</f>
        <v>4883</v>
      </c>
      <c r="E101" s="8">
        <f t="shared" si="3"/>
        <v>4246.92</v>
      </c>
      <c r="F101" s="7">
        <f>ROUND(+ICU!S198,0)</f>
        <v>20760560</v>
      </c>
      <c r="G101" s="7">
        <f>ROUND(+ICU!F198,0)</f>
        <v>4715</v>
      </c>
      <c r="H101" s="8">
        <f t="shared" si="4"/>
        <v>4403.09</v>
      </c>
      <c r="I101" s="8"/>
      <c r="J101" s="9">
        <f t="shared" si="5"/>
        <v>3.6799999999999999E-2</v>
      </c>
    </row>
    <row r="102" spans="1:10" x14ac:dyDescent="0.2">
      <c r="A102">
        <f>+ICU!A97</f>
        <v>210</v>
      </c>
      <c r="B102" t="str">
        <f>+ICU!B97</f>
        <v>SWEDISH MEDICAL CENTER - ISSAQUAH CAMPUS</v>
      </c>
      <c r="C102" s="7">
        <f>ROUND(+ICU!S97,0)</f>
        <v>27879761</v>
      </c>
      <c r="D102" s="7">
        <f>ROUND(+ICU!F97,0)</f>
        <v>5610</v>
      </c>
      <c r="E102" s="8">
        <f t="shared" si="3"/>
        <v>4969.6499999999996</v>
      </c>
      <c r="F102" s="7">
        <f>ROUND(+ICU!S199,0)</f>
        <v>25489216</v>
      </c>
      <c r="G102" s="7">
        <f>ROUND(+ICU!F199,0)</f>
        <v>5025</v>
      </c>
      <c r="H102" s="8">
        <f t="shared" si="4"/>
        <v>5072.4799999999996</v>
      </c>
      <c r="I102" s="8"/>
      <c r="J102" s="9">
        <f t="shared" si="5"/>
        <v>2.07E-2</v>
      </c>
    </row>
    <row r="103" spans="1:10" x14ac:dyDescent="0.2">
      <c r="A103">
        <f>+ICU!A98</f>
        <v>211</v>
      </c>
      <c r="B103" t="str">
        <f>+ICU!B98</f>
        <v>PEACEHEALTH PEACE ISLAND MEDICAL CENTER</v>
      </c>
      <c r="C103" s="7">
        <f>ROUND(+ICU!S98,0)</f>
        <v>0</v>
      </c>
      <c r="D103" s="7">
        <f>ROUND(+ICU!F98,0)</f>
        <v>0</v>
      </c>
      <c r="E103" s="8" t="str">
        <f t="shared" si="3"/>
        <v/>
      </c>
      <c r="F103" s="7">
        <f>ROUND(+ICU!S200,0)</f>
        <v>0</v>
      </c>
      <c r="G103" s="7">
        <f>ROUND(+ICU!F200,0)</f>
        <v>0</v>
      </c>
      <c r="H103" s="8" t="str">
        <f t="shared" si="4"/>
        <v/>
      </c>
      <c r="I103" s="8"/>
      <c r="J103" s="9" t="str">
        <f t="shared" si="5"/>
        <v/>
      </c>
    </row>
    <row r="104" spans="1:10" x14ac:dyDescent="0.2">
      <c r="A104">
        <f>+ICU!A99</f>
        <v>904</v>
      </c>
      <c r="B104" t="str">
        <f>+ICU!B99</f>
        <v>BHC FAIRFAX HOSPITAL</v>
      </c>
      <c r="C104" s="7">
        <f>ROUND(+ICU!S99,0)</f>
        <v>0</v>
      </c>
      <c r="D104" s="7">
        <f>ROUND(+ICU!F99,0)</f>
        <v>0</v>
      </c>
      <c r="E104" s="8" t="str">
        <f t="shared" si="3"/>
        <v/>
      </c>
      <c r="F104" s="7">
        <f>ROUND(+ICU!S201,0)</f>
        <v>0</v>
      </c>
      <c r="G104" s="7">
        <f>ROUND(+ICU!F201,0)</f>
        <v>0</v>
      </c>
      <c r="H104" s="8" t="str">
        <f t="shared" si="4"/>
        <v/>
      </c>
      <c r="I104" s="8"/>
      <c r="J104" s="9" t="str">
        <f t="shared" si="5"/>
        <v/>
      </c>
    </row>
    <row r="105" spans="1:10" x14ac:dyDescent="0.2">
      <c r="A105">
        <f>+ICU!A100</f>
        <v>915</v>
      </c>
      <c r="B105" t="str">
        <f>+ICU!B100</f>
        <v>LOURDES COUNSELING CENTER</v>
      </c>
      <c r="C105" s="7">
        <f>ROUND(+ICU!S100,0)</f>
        <v>0</v>
      </c>
      <c r="D105" s="7">
        <f>ROUND(+ICU!F100,0)</f>
        <v>0</v>
      </c>
      <c r="E105" s="8" t="str">
        <f t="shared" si="3"/>
        <v/>
      </c>
      <c r="F105" s="7">
        <f>ROUND(+ICU!S202,0)</f>
        <v>0</v>
      </c>
      <c r="G105" s="7">
        <f>ROUND(+ICU!F202,0)</f>
        <v>0</v>
      </c>
      <c r="H105" s="8" t="str">
        <f t="shared" si="4"/>
        <v/>
      </c>
      <c r="I105" s="8"/>
      <c r="J105" s="9" t="str">
        <f t="shared" si="5"/>
        <v/>
      </c>
    </row>
    <row r="106" spans="1:10" x14ac:dyDescent="0.2">
      <c r="A106">
        <f>+ICU!A101</f>
        <v>919</v>
      </c>
      <c r="B106" t="str">
        <f>+ICU!B101</f>
        <v>NAVOS</v>
      </c>
      <c r="C106" s="7">
        <f>ROUND(+ICU!S101,0)</f>
        <v>0</v>
      </c>
      <c r="D106" s="7">
        <f>ROUND(+ICU!F101,0)</f>
        <v>0</v>
      </c>
      <c r="E106" s="8" t="str">
        <f t="shared" si="3"/>
        <v/>
      </c>
      <c r="F106" s="7">
        <f>ROUND(+ICU!S203,0)</f>
        <v>0</v>
      </c>
      <c r="G106" s="7">
        <f>ROUND(+ICU!F203,0)</f>
        <v>0</v>
      </c>
      <c r="H106" s="8" t="str">
        <f t="shared" si="4"/>
        <v/>
      </c>
      <c r="I106" s="8"/>
      <c r="J106" s="9" t="str">
        <f t="shared" si="5"/>
        <v/>
      </c>
    </row>
    <row r="107" spans="1:10" x14ac:dyDescent="0.2">
      <c r="A107">
        <f>+ICU!A102</f>
        <v>921</v>
      </c>
      <c r="B107" t="str">
        <f>+ICU!B102</f>
        <v>CASCADE BEHAVIORAL HOSPITAL</v>
      </c>
      <c r="C107" s="7">
        <f>ROUND(+ICU!S102,0)</f>
        <v>0</v>
      </c>
      <c r="D107" s="7">
        <f>ROUND(+ICU!F102,0)</f>
        <v>0</v>
      </c>
      <c r="E107" s="8" t="str">
        <f t="shared" si="3"/>
        <v/>
      </c>
      <c r="F107" s="7">
        <f>ROUND(+ICU!S204,0)</f>
        <v>0</v>
      </c>
      <c r="G107" s="7">
        <f>ROUND(+ICU!F204,0)</f>
        <v>0</v>
      </c>
      <c r="H107" s="8" t="str">
        <f t="shared" si="4"/>
        <v/>
      </c>
      <c r="I107" s="8"/>
      <c r="J107" s="9" t="str">
        <f t="shared" si="5"/>
        <v/>
      </c>
    </row>
    <row r="108" spans="1:10" x14ac:dyDescent="0.2">
      <c r="A108">
        <f>+ICU!A103</f>
        <v>922</v>
      </c>
      <c r="B108" t="str">
        <f>+ICU!B103</f>
        <v>BHC FAIRFAX HOSPITAL NORTH</v>
      </c>
      <c r="C108" s="7">
        <f>ROUND(+ICU!S103,0)</f>
        <v>0</v>
      </c>
      <c r="D108" s="7">
        <f>ROUND(+ICU!F103,0)</f>
        <v>0</v>
      </c>
      <c r="E108" s="8" t="str">
        <f t="shared" si="3"/>
        <v/>
      </c>
      <c r="F108" s="7">
        <f>ROUND(+ICU!S205,0)</f>
        <v>0</v>
      </c>
      <c r="G108" s="7">
        <f>ROUND(+ICU!F205,0)</f>
        <v>0</v>
      </c>
      <c r="H108" s="8" t="str">
        <f t="shared" si="4"/>
        <v/>
      </c>
      <c r="I108" s="8"/>
      <c r="J108" s="9" t="str">
        <f t="shared" si="5"/>
        <v/>
      </c>
    </row>
    <row r="109" spans="1:10" x14ac:dyDescent="0.2">
      <c r="A109">
        <f>+ICU!A104</f>
        <v>923</v>
      </c>
      <c r="B109" t="str">
        <f>+ICU!B104</f>
        <v>FAIRFAX BEHAVIORAL HEALTH MONROE</v>
      </c>
      <c r="C109" s="7">
        <f>ROUND(+ICU!S104,0)</f>
        <v>0</v>
      </c>
      <c r="D109" s="7">
        <f>ROUND(+ICU!F104,0)</f>
        <v>0</v>
      </c>
      <c r="E109" s="8" t="str">
        <f t="shared" si="3"/>
        <v/>
      </c>
      <c r="F109" s="7">
        <f>ROUND(+ICU!S206,0)</f>
        <v>0</v>
      </c>
      <c r="G109" s="7">
        <f>ROUND(+ICU!F206,0)</f>
        <v>0</v>
      </c>
      <c r="H109" s="8" t="str">
        <f t="shared" si="4"/>
        <v/>
      </c>
      <c r="I109" s="8"/>
      <c r="J109" s="9" t="str">
        <f t="shared" si="5"/>
        <v/>
      </c>
    </row>
    <row r="110" spans="1:10" x14ac:dyDescent="0.2">
      <c r="C110" s="7"/>
      <c r="D110" s="7"/>
      <c r="E110" s="8"/>
      <c r="F110" s="7"/>
      <c r="G110" s="7"/>
      <c r="H110" s="8"/>
      <c r="I110" s="8"/>
      <c r="J110" s="9"/>
    </row>
    <row r="111" spans="1:10" x14ac:dyDescent="0.2">
      <c r="C111" s="7"/>
      <c r="D111" s="7"/>
      <c r="E111" s="8"/>
      <c r="F111" s="7"/>
      <c r="G111" s="7"/>
      <c r="H111" s="8"/>
      <c r="I111" s="8"/>
      <c r="J111" s="9"/>
    </row>
    <row r="112" spans="1:10" x14ac:dyDescent="0.2">
      <c r="C112" s="7"/>
      <c r="D112" s="7"/>
      <c r="E112" s="8"/>
      <c r="F112" s="7"/>
      <c r="G112" s="7"/>
      <c r="H112" s="8"/>
      <c r="I112" s="8"/>
      <c r="J112" s="9"/>
    </row>
    <row r="113" spans="3:10" x14ac:dyDescent="0.2">
      <c r="C113" s="7"/>
      <c r="D113" s="7"/>
      <c r="E113" s="8"/>
      <c r="F113" s="7"/>
      <c r="G113" s="7"/>
      <c r="H113" s="8"/>
      <c r="I113" s="8"/>
      <c r="J113" s="9"/>
    </row>
    <row r="114" spans="3:10" x14ac:dyDescent="0.2">
      <c r="C114" s="7"/>
      <c r="D114" s="7"/>
      <c r="E114" s="8"/>
      <c r="F114" s="7"/>
      <c r="G114" s="7"/>
      <c r="H114" s="8"/>
      <c r="I114" s="8"/>
      <c r="J114" s="9"/>
    </row>
    <row r="115" spans="3:10" x14ac:dyDescent="0.2">
      <c r="C115" s="7"/>
      <c r="D115" s="7"/>
      <c r="E115" s="8"/>
      <c r="F115" s="7"/>
      <c r="G115" s="7"/>
      <c r="H115" s="8"/>
      <c r="I115" s="8"/>
      <c r="J115" s="9"/>
    </row>
    <row r="116" spans="3:10" x14ac:dyDescent="0.2">
      <c r="C116" s="7"/>
      <c r="D116" s="7"/>
      <c r="E116" s="8"/>
      <c r="F116" s="7"/>
      <c r="G116" s="7"/>
      <c r="H116" s="8"/>
      <c r="I116" s="8"/>
      <c r="J116" s="9"/>
    </row>
    <row r="117" spans="3:10" x14ac:dyDescent="0.2">
      <c r="C117" s="7"/>
      <c r="D117" s="7"/>
      <c r="E117" s="8"/>
      <c r="F117" s="7"/>
      <c r="G117" s="7"/>
      <c r="H117" s="8"/>
      <c r="I117" s="8"/>
      <c r="J117" s="9"/>
    </row>
    <row r="118" spans="3:10" x14ac:dyDescent="0.2">
      <c r="C118" s="7"/>
      <c r="D118" s="7"/>
      <c r="E118" s="8"/>
      <c r="F118" s="7"/>
      <c r="G118" s="7"/>
      <c r="H118" s="8"/>
      <c r="I118" s="8"/>
      <c r="J118" s="9"/>
    </row>
    <row r="119" spans="3:10" x14ac:dyDescent="0.2">
      <c r="C119" s="7"/>
      <c r="D119" s="7"/>
      <c r="E119" s="8"/>
      <c r="F119" s="7"/>
      <c r="G119" s="7"/>
      <c r="H119" s="8"/>
      <c r="I119" s="8"/>
      <c r="J119" s="9"/>
    </row>
    <row r="120" spans="3:10" x14ac:dyDescent="0.2">
      <c r="C120" s="7"/>
      <c r="D120" s="7"/>
      <c r="E120" s="8"/>
      <c r="F120" s="7"/>
      <c r="G120" s="7"/>
      <c r="H120" s="8"/>
      <c r="I120" s="8"/>
      <c r="J120" s="9"/>
    </row>
    <row r="121" spans="3:10" x14ac:dyDescent="0.2">
      <c r="C121" s="7"/>
      <c r="D121" s="7"/>
      <c r="E121" s="8"/>
      <c r="F121" s="7"/>
      <c r="G121" s="7"/>
      <c r="H121" s="8"/>
      <c r="I121" s="8"/>
      <c r="J121" s="9"/>
    </row>
    <row r="122" spans="3:10" x14ac:dyDescent="0.2">
      <c r="C122" s="7"/>
      <c r="D122" s="7"/>
      <c r="E122" s="8"/>
      <c r="F122" s="7"/>
      <c r="G122" s="7"/>
      <c r="H122" s="8"/>
      <c r="I122" s="8"/>
      <c r="J122" s="9"/>
    </row>
    <row r="123" spans="3:10" x14ac:dyDescent="0.2">
      <c r="C123" s="7"/>
      <c r="D123" s="7"/>
      <c r="E123" s="8"/>
      <c r="F123" s="7"/>
      <c r="G123" s="7"/>
      <c r="H123" s="8"/>
      <c r="I123" s="8"/>
      <c r="J123" s="9"/>
    </row>
    <row r="124" spans="3:10" x14ac:dyDescent="0.2">
      <c r="C124" s="7"/>
      <c r="D124" s="7"/>
      <c r="E124" s="8"/>
      <c r="F124" s="7"/>
      <c r="G124" s="7"/>
      <c r="H124" s="8"/>
      <c r="I124" s="8"/>
      <c r="J124" s="9"/>
    </row>
    <row r="125" spans="3:10" x14ac:dyDescent="0.2">
      <c r="C125" s="7"/>
      <c r="D125" s="7"/>
      <c r="E125" s="8"/>
      <c r="F125" s="7"/>
      <c r="G125" s="7"/>
      <c r="H125" s="8"/>
      <c r="I125" s="8"/>
      <c r="J125" s="9"/>
    </row>
    <row r="126" spans="3:10" x14ac:dyDescent="0.2">
      <c r="C126" s="7"/>
      <c r="D126" s="7"/>
      <c r="E126" s="8"/>
      <c r="F126" s="7"/>
      <c r="G126" s="7"/>
      <c r="H126" s="8"/>
      <c r="I126" s="8"/>
      <c r="J126" s="9"/>
    </row>
    <row r="127" spans="3:10" x14ac:dyDescent="0.2">
      <c r="C127" s="7"/>
      <c r="D127" s="7"/>
      <c r="E127" s="8"/>
      <c r="F127" s="7"/>
      <c r="G127" s="7"/>
      <c r="H127" s="8"/>
      <c r="I127" s="8"/>
      <c r="J127" s="9"/>
    </row>
    <row r="128" spans="3:10" x14ac:dyDescent="0.2">
      <c r="C128" s="7"/>
      <c r="D128" s="7"/>
      <c r="E128" s="8"/>
      <c r="F128" s="7"/>
      <c r="G128" s="7"/>
      <c r="H128" s="8"/>
      <c r="I128" s="8"/>
      <c r="J128" s="9"/>
    </row>
    <row r="129" spans="3:10" x14ac:dyDescent="0.2">
      <c r="C129" s="7"/>
      <c r="D129" s="7"/>
      <c r="E129" s="8"/>
      <c r="F129" s="7"/>
      <c r="G129" s="7"/>
      <c r="H129" s="8"/>
      <c r="I129" s="8"/>
      <c r="J129" s="9"/>
    </row>
    <row r="130" spans="3:10" x14ac:dyDescent="0.2">
      <c r="C130" s="7"/>
      <c r="D130" s="7"/>
      <c r="E130" s="8"/>
      <c r="F130" s="7"/>
      <c r="G130" s="7"/>
      <c r="H130" s="8"/>
      <c r="I130" s="8"/>
      <c r="J130" s="9"/>
    </row>
    <row r="131" spans="3:10" x14ac:dyDescent="0.2">
      <c r="C131" s="7"/>
      <c r="D131" s="7"/>
      <c r="E131" s="8"/>
      <c r="F131" s="7"/>
      <c r="G131" s="7"/>
      <c r="H131" s="8"/>
      <c r="I131" s="8"/>
      <c r="J131" s="9"/>
    </row>
    <row r="132" spans="3:10" x14ac:dyDescent="0.2">
      <c r="C132" s="7"/>
      <c r="D132" s="7"/>
      <c r="E132" s="8"/>
      <c r="F132" s="7"/>
      <c r="G132" s="7"/>
      <c r="H132" s="8"/>
      <c r="I132" s="8"/>
      <c r="J132" s="9"/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zoomScale="75" workbookViewId="0">
      <selection activeCell="B11" sqref="B1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7.88671875" bestFit="1" customWidth="1"/>
    <col min="6" max="6" width="9.88671875" bestFit="1" customWidth="1"/>
    <col min="7" max="7" width="10.8867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25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54</v>
      </c>
    </row>
    <row r="4" spans="1:11" x14ac:dyDescent="0.2">
      <c r="A4" s="4" t="s">
        <v>70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47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7">
        <f>ROUND(+ICU!D5,0)</f>
        <v>2015</v>
      </c>
      <c r="F7" s="17">
        <f>E7</f>
        <v>2015</v>
      </c>
      <c r="G7" s="3"/>
      <c r="H7" s="2">
        <f>+F7+1</f>
        <v>2016</v>
      </c>
      <c r="I7" s="3">
        <f>+H7</f>
        <v>2016</v>
      </c>
    </row>
    <row r="8" spans="1:11" x14ac:dyDescent="0.2">
      <c r="A8" s="3"/>
      <c r="B8" s="3"/>
      <c r="C8" s="3"/>
      <c r="F8" s="2" t="s">
        <v>1</v>
      </c>
      <c r="I8" s="2" t="s">
        <v>1</v>
      </c>
      <c r="J8" s="2"/>
      <c r="K8" s="3" t="s">
        <v>75</v>
      </c>
    </row>
    <row r="9" spans="1:11" x14ac:dyDescent="0.2">
      <c r="A9" s="3"/>
      <c r="B9" s="3" t="s">
        <v>36</v>
      </c>
      <c r="C9" s="3" t="s">
        <v>37</v>
      </c>
      <c r="D9" s="2" t="s">
        <v>8</v>
      </c>
      <c r="E9" s="2" t="s">
        <v>26</v>
      </c>
      <c r="F9" s="2" t="s">
        <v>27</v>
      </c>
      <c r="G9" s="2" t="s">
        <v>8</v>
      </c>
      <c r="H9" s="2" t="s">
        <v>26</v>
      </c>
      <c r="I9" s="2" t="s">
        <v>27</v>
      </c>
      <c r="J9" s="2"/>
      <c r="K9" s="3" t="s">
        <v>77</v>
      </c>
    </row>
    <row r="10" spans="1:11" x14ac:dyDescent="0.2">
      <c r="B10">
        <f>+ICU!A5</f>
        <v>1</v>
      </c>
      <c r="C10" t="str">
        <f>+ICU!B5</f>
        <v>SWEDISH MEDICAL CENTER - FIRST HILL</v>
      </c>
      <c r="D10" s="7">
        <f>ROUND(+ICU!G5,0)</f>
        <v>35829752</v>
      </c>
      <c r="E10" s="8">
        <f>ROUND(+ICU!E5,2)</f>
        <v>325</v>
      </c>
      <c r="F10" s="8">
        <f>IF(D10=0,"",IF(E10=0,"",ROUND(D10/E10,2)))</f>
        <v>110245.39</v>
      </c>
      <c r="G10" s="7">
        <f>ROUND(+ICU!G107,0)</f>
        <v>29506531</v>
      </c>
      <c r="H10" s="8">
        <f>ROUND(+ICU!E107,2)</f>
        <v>0.43</v>
      </c>
      <c r="I10" s="8">
        <f>IF(G10=0,"",IF(H10=0,"",ROUND(G10/H10,2)))</f>
        <v>68619839.530000001</v>
      </c>
      <c r="J10" s="8"/>
      <c r="K10" s="9">
        <f>IF(D10=0,"",IF(E10=0,"",IF(G10=0,"",IF(H10=0,"",ROUND(I10/F10-1,4)))))</f>
        <v>621.42819999999995</v>
      </c>
    </row>
    <row r="11" spans="1:11" x14ac:dyDescent="0.2">
      <c r="B11">
        <f>+ICU!A6</f>
        <v>3</v>
      </c>
      <c r="C11" t="str">
        <f>+ICU!B6</f>
        <v>SWEDISH MEDICAL CENTER - CHERRY HILL</v>
      </c>
      <c r="D11" s="7">
        <f>ROUND(+ICU!G6,0)</f>
        <v>17601507</v>
      </c>
      <c r="E11" s="8">
        <f>ROUND(+ICU!E6,2)</f>
        <v>148.03</v>
      </c>
      <c r="F11" s="8">
        <f t="shared" ref="F11:F74" si="0">IF(D11=0,"",IF(E11=0,"",ROUND(D11/E11,2)))</f>
        <v>118905</v>
      </c>
      <c r="G11" s="7">
        <f>ROUND(+ICU!G108,0)</f>
        <v>18873325</v>
      </c>
      <c r="H11" s="8">
        <f>ROUND(+ICU!E108,2)</f>
        <v>167.03</v>
      </c>
      <c r="I11" s="8">
        <f t="shared" ref="I11:I74" si="1">IF(G11=0,"",IF(H11=0,"",ROUND(G11/H11,2)))</f>
        <v>112993.62</v>
      </c>
      <c r="J11" s="8"/>
      <c r="K11" s="9">
        <f t="shared" ref="K11:K74" si="2">IF(D11=0,"",IF(E11=0,"",IF(G11=0,"",IF(H11=0,"",ROUND(I11/F11-1,4)))))</f>
        <v>-4.9700000000000001E-2</v>
      </c>
    </row>
    <row r="12" spans="1:11" x14ac:dyDescent="0.2">
      <c r="B12">
        <f>+ICU!A7</f>
        <v>8</v>
      </c>
      <c r="C12" t="str">
        <f>+ICU!B7</f>
        <v>KLICKITAT VALLEY HEALTH</v>
      </c>
      <c r="D12" s="7">
        <f>ROUND(+ICU!G7,0)</f>
        <v>0</v>
      </c>
      <c r="E12" s="8">
        <f>ROUND(+ICU!E7,2)</f>
        <v>0</v>
      </c>
      <c r="F12" s="8" t="str">
        <f t="shared" si="0"/>
        <v/>
      </c>
      <c r="G12" s="7">
        <f>ROUND(+ICU!G109,0)</f>
        <v>0</v>
      </c>
      <c r="H12" s="8">
        <f>ROUND(+ICU!E109,2)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+ICU!A8</f>
        <v>10</v>
      </c>
      <c r="C13" t="str">
        <f>+ICU!B8</f>
        <v>VIRGINIA MASON MEDICAL CENTER</v>
      </c>
      <c r="D13" s="7">
        <f>ROUND(+ICU!G8,0)</f>
        <v>8388125</v>
      </c>
      <c r="E13" s="8">
        <f>ROUND(+ICU!E8,2)</f>
        <v>92.86</v>
      </c>
      <c r="F13" s="8">
        <f t="shared" si="0"/>
        <v>90330.87</v>
      </c>
      <c r="G13" s="7">
        <f>ROUND(+ICU!G110,0)</f>
        <v>8875019</v>
      </c>
      <c r="H13" s="8">
        <f>ROUND(+ICU!E110,2)</f>
        <v>92.67</v>
      </c>
      <c r="I13" s="8">
        <f t="shared" si="1"/>
        <v>95770.14</v>
      </c>
      <c r="J13" s="8"/>
      <c r="K13" s="9">
        <f t="shared" si="2"/>
        <v>6.0199999999999997E-2</v>
      </c>
    </row>
    <row r="14" spans="1:11" x14ac:dyDescent="0.2">
      <c r="B14">
        <f>+ICU!A9</f>
        <v>14</v>
      </c>
      <c r="C14" t="str">
        <f>+ICU!B9</f>
        <v>SEATTLE CHILDRENS HOSPITAL</v>
      </c>
      <c r="D14" s="7">
        <f>ROUND(+ICU!G9,0)</f>
        <v>25193647</v>
      </c>
      <c r="E14" s="8">
        <f>ROUND(+ICU!E9,2)</f>
        <v>272.01</v>
      </c>
      <c r="F14" s="8">
        <f t="shared" si="0"/>
        <v>92620.3</v>
      </c>
      <c r="G14" s="7">
        <f>ROUND(+ICU!G111,0)</f>
        <v>27912763</v>
      </c>
      <c r="H14" s="8">
        <f>ROUND(+ICU!E111,2)</f>
        <v>293.64</v>
      </c>
      <c r="I14" s="8">
        <f t="shared" si="1"/>
        <v>95057.77</v>
      </c>
      <c r="J14" s="8"/>
      <c r="K14" s="9">
        <f t="shared" si="2"/>
        <v>2.63E-2</v>
      </c>
    </row>
    <row r="15" spans="1:11" x14ac:dyDescent="0.2">
      <c r="B15">
        <f>+ICU!A10</f>
        <v>20</v>
      </c>
      <c r="C15" t="str">
        <f>+ICU!B10</f>
        <v>GROUP HEALTH CENTRAL HOSPITAL</v>
      </c>
      <c r="D15" s="7">
        <f>ROUND(+ICU!G10,0)</f>
        <v>874221</v>
      </c>
      <c r="E15" s="8">
        <f>ROUND(+ICU!E10,2)</f>
        <v>2.5</v>
      </c>
      <c r="F15" s="8">
        <f t="shared" si="0"/>
        <v>349688.4</v>
      </c>
      <c r="G15" s="7">
        <f>ROUND(+ICU!G112,0)</f>
        <v>-1450</v>
      </c>
      <c r="H15" s="8">
        <f>ROUND(+ICU!E112,2)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+ICU!A11</f>
        <v>21</v>
      </c>
      <c r="C16" t="str">
        <f>+ICU!B11</f>
        <v>NEWPORT HOSPITAL AND HEALTH SERVICES</v>
      </c>
      <c r="D16" s="7">
        <f>ROUND(+ICU!G11,0)</f>
        <v>0</v>
      </c>
      <c r="E16" s="8">
        <f>ROUND(+ICU!E11,2)</f>
        <v>0</v>
      </c>
      <c r="F16" s="8" t="str">
        <f t="shared" si="0"/>
        <v/>
      </c>
      <c r="G16" s="7">
        <f>ROUND(+ICU!G113,0)</f>
        <v>0</v>
      </c>
      <c r="H16" s="8">
        <f>ROUND(+ICU!E113,2)</f>
        <v>0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+ICU!A12</f>
        <v>22</v>
      </c>
      <c r="C17" t="str">
        <f>+ICU!B12</f>
        <v>LOURDES MEDICAL CENTER</v>
      </c>
      <c r="D17" s="7">
        <f>ROUND(+ICU!G12,0)</f>
        <v>0</v>
      </c>
      <c r="E17" s="8">
        <f>ROUND(+ICU!E12,2)</f>
        <v>0</v>
      </c>
      <c r="F17" s="8" t="str">
        <f t="shared" si="0"/>
        <v/>
      </c>
      <c r="G17" s="7">
        <f>ROUND(+ICU!G114,0)</f>
        <v>0</v>
      </c>
      <c r="H17" s="8">
        <f>ROUND(+ICU!E114,2)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>
        <f>+ICU!A13</f>
        <v>23</v>
      </c>
      <c r="C18" t="str">
        <f>+ICU!B13</f>
        <v>THREE RIVERS HOSPITAL</v>
      </c>
      <c r="D18" s="7">
        <f>ROUND(+ICU!G13,0)</f>
        <v>0</v>
      </c>
      <c r="E18" s="8">
        <f>ROUND(+ICU!E13,2)</f>
        <v>0</v>
      </c>
      <c r="F18" s="8" t="str">
        <f t="shared" si="0"/>
        <v/>
      </c>
      <c r="G18" s="7">
        <f>ROUND(+ICU!G115,0)</f>
        <v>0</v>
      </c>
      <c r="H18" s="8">
        <f>ROUND(+ICU!E115,2)</f>
        <v>0</v>
      </c>
      <c r="I18" s="8" t="str">
        <f t="shared" si="1"/>
        <v/>
      </c>
      <c r="J18" s="8"/>
      <c r="K18" s="9" t="str">
        <f t="shared" si="2"/>
        <v/>
      </c>
    </row>
    <row r="19" spans="2:11" x14ac:dyDescent="0.2">
      <c r="B19">
        <f>+ICU!A14</f>
        <v>26</v>
      </c>
      <c r="C19" t="str">
        <f>+ICU!B14</f>
        <v>PEACEHEALTH ST JOHN MEDICAL CENTER</v>
      </c>
      <c r="D19" s="7">
        <f>ROUND(+ICU!G14,0)</f>
        <v>6544075</v>
      </c>
      <c r="E19" s="8">
        <f>ROUND(+ICU!E14,2)</f>
        <v>82.36</v>
      </c>
      <c r="F19" s="8">
        <f t="shared" si="0"/>
        <v>79456.960000000006</v>
      </c>
      <c r="G19" s="7">
        <f>ROUND(+ICU!G116,0)</f>
        <v>7033489</v>
      </c>
      <c r="H19" s="8">
        <f>ROUND(+ICU!E116,2)</f>
        <v>85.89</v>
      </c>
      <c r="I19" s="8">
        <f t="shared" si="1"/>
        <v>81889.5</v>
      </c>
      <c r="J19" s="8"/>
      <c r="K19" s="9">
        <f t="shared" si="2"/>
        <v>3.0599999999999999E-2</v>
      </c>
    </row>
    <row r="20" spans="2:11" x14ac:dyDescent="0.2">
      <c r="B20">
        <f>+ICU!A15</f>
        <v>29</v>
      </c>
      <c r="C20" t="str">
        <f>+ICU!B15</f>
        <v>HARBORVIEW MEDICAL CENTER</v>
      </c>
      <c r="D20" s="7">
        <f>ROUND(+ICU!G15,0)</f>
        <v>29552310</v>
      </c>
      <c r="E20" s="8">
        <f>ROUND(+ICU!E15,2)</f>
        <v>333.45</v>
      </c>
      <c r="F20" s="8">
        <f t="shared" si="0"/>
        <v>88625.91</v>
      </c>
      <c r="G20" s="7">
        <f>ROUND(+ICU!G117,0)</f>
        <v>31605543</v>
      </c>
      <c r="H20" s="8">
        <f>ROUND(+ICU!E117,2)</f>
        <v>345.9</v>
      </c>
      <c r="I20" s="8">
        <f t="shared" si="1"/>
        <v>91371.91</v>
      </c>
      <c r="J20" s="8"/>
      <c r="K20" s="9">
        <f t="shared" si="2"/>
        <v>3.1E-2</v>
      </c>
    </row>
    <row r="21" spans="2:11" x14ac:dyDescent="0.2">
      <c r="B21">
        <f>+ICU!A16</f>
        <v>32</v>
      </c>
      <c r="C21" t="str">
        <f>+ICU!B16</f>
        <v>ST JOSEPH MEDICAL CENTER</v>
      </c>
      <c r="D21" s="7">
        <f>ROUND(+ICU!G16,0)</f>
        <v>14852285</v>
      </c>
      <c r="E21" s="8">
        <f>ROUND(+ICU!E16,2)</f>
        <v>180.15</v>
      </c>
      <c r="F21" s="8">
        <f t="shared" si="0"/>
        <v>82443.990000000005</v>
      </c>
      <c r="G21" s="7">
        <f>ROUND(+ICU!G118,0)</f>
        <v>15519930</v>
      </c>
      <c r="H21" s="8">
        <f>ROUND(+ICU!E118,2)</f>
        <v>177.54</v>
      </c>
      <c r="I21" s="8">
        <f t="shared" si="1"/>
        <v>87416.53</v>
      </c>
      <c r="J21" s="8"/>
      <c r="K21" s="9">
        <f t="shared" si="2"/>
        <v>6.0299999999999999E-2</v>
      </c>
    </row>
    <row r="22" spans="2:11" x14ac:dyDescent="0.2">
      <c r="B22">
        <f>+ICU!A17</f>
        <v>35</v>
      </c>
      <c r="C22" t="str">
        <f>+ICU!B17</f>
        <v>ST ELIZABETH HOSPITAL</v>
      </c>
      <c r="D22" s="7">
        <f>ROUND(+ICU!G17,0)</f>
        <v>2138</v>
      </c>
      <c r="E22" s="8">
        <f>ROUND(+ICU!E17,2)</f>
        <v>0</v>
      </c>
      <c r="F22" s="8" t="str">
        <f t="shared" si="0"/>
        <v/>
      </c>
      <c r="G22" s="7">
        <f>ROUND(+ICU!G119,0)</f>
        <v>0</v>
      </c>
      <c r="H22" s="8">
        <f>ROUND(+ICU!E119,2)</f>
        <v>0</v>
      </c>
      <c r="I22" s="8" t="str">
        <f t="shared" si="1"/>
        <v/>
      </c>
      <c r="J22" s="8"/>
      <c r="K22" s="9" t="str">
        <f t="shared" si="2"/>
        <v/>
      </c>
    </row>
    <row r="23" spans="2:11" x14ac:dyDescent="0.2">
      <c r="B23">
        <f>+ICU!A18</f>
        <v>37</v>
      </c>
      <c r="C23" t="str">
        <f>+ICU!B18</f>
        <v>MULTICARE DEACONESS HOSPITAL</v>
      </c>
      <c r="D23" s="7">
        <f>ROUND(+ICU!G18,0)</f>
        <v>10960592</v>
      </c>
      <c r="E23" s="8">
        <f>ROUND(+ICU!E18,2)</f>
        <v>136.38</v>
      </c>
      <c r="F23" s="8">
        <f t="shared" si="0"/>
        <v>80368.03</v>
      </c>
      <c r="G23" s="7">
        <f>ROUND(+ICU!G120,0)</f>
        <v>9775697</v>
      </c>
      <c r="H23" s="8">
        <f>ROUND(+ICU!E120,2)</f>
        <v>136.22999999999999</v>
      </c>
      <c r="I23" s="8">
        <f t="shared" si="1"/>
        <v>71758.77</v>
      </c>
      <c r="J23" s="8"/>
      <c r="K23" s="9">
        <f t="shared" si="2"/>
        <v>-0.1071</v>
      </c>
    </row>
    <row r="24" spans="2:11" x14ac:dyDescent="0.2">
      <c r="B24">
        <f>+ICU!A19</f>
        <v>38</v>
      </c>
      <c r="C24" t="str">
        <f>+ICU!B19</f>
        <v>OLYMPIC MEDICAL CENTER</v>
      </c>
      <c r="D24" s="7">
        <f>ROUND(+ICU!G19,0)</f>
        <v>3754913</v>
      </c>
      <c r="E24" s="8">
        <f>ROUND(+ICU!E19,2)</f>
        <v>47.22</v>
      </c>
      <c r="F24" s="8">
        <f t="shared" si="0"/>
        <v>79519.55</v>
      </c>
      <c r="G24" s="7">
        <f>ROUND(+ICU!G121,0)</f>
        <v>3896231</v>
      </c>
      <c r="H24" s="8">
        <f>ROUND(+ICU!E121,2)</f>
        <v>48.72</v>
      </c>
      <c r="I24" s="8">
        <f t="shared" si="1"/>
        <v>79971.899999999994</v>
      </c>
      <c r="J24" s="8"/>
      <c r="K24" s="9">
        <f t="shared" si="2"/>
        <v>5.7000000000000002E-3</v>
      </c>
    </row>
    <row r="25" spans="2:11" x14ac:dyDescent="0.2">
      <c r="B25">
        <f>+ICU!A20</f>
        <v>39</v>
      </c>
      <c r="C25" t="str">
        <f>+ICU!B20</f>
        <v>TRIOS HEALTH</v>
      </c>
      <c r="D25" s="7">
        <f>ROUND(+ICU!G20,0)</f>
        <v>1997622</v>
      </c>
      <c r="E25" s="8">
        <f>ROUND(+ICU!E20,2)</f>
        <v>25.3</v>
      </c>
      <c r="F25" s="8">
        <f t="shared" si="0"/>
        <v>78957.39</v>
      </c>
      <c r="G25" s="7">
        <f>ROUND(+ICU!G122,0)</f>
        <v>2135725</v>
      </c>
      <c r="H25" s="8">
        <f>ROUND(+ICU!E122,2)</f>
        <v>21.8</v>
      </c>
      <c r="I25" s="8">
        <f t="shared" si="1"/>
        <v>97969.04</v>
      </c>
      <c r="J25" s="8"/>
      <c r="K25" s="9">
        <f t="shared" si="2"/>
        <v>0.24079999999999999</v>
      </c>
    </row>
    <row r="26" spans="2:11" x14ac:dyDescent="0.2">
      <c r="B26">
        <f>+ICU!A21</f>
        <v>42</v>
      </c>
      <c r="C26" t="str">
        <f>+ICU!B21</f>
        <v>SHRINERS HOSPITAL FOR CHILDREN</v>
      </c>
      <c r="D26" s="7">
        <f>ROUND(+ICU!G21,0)</f>
        <v>0</v>
      </c>
      <c r="E26" s="8">
        <f>ROUND(+ICU!E21,2)</f>
        <v>0</v>
      </c>
      <c r="F26" s="8" t="str">
        <f t="shared" si="0"/>
        <v/>
      </c>
      <c r="G26" s="7">
        <f>ROUND(+ICU!G123,0)</f>
        <v>0</v>
      </c>
      <c r="H26" s="8">
        <f>ROUND(+ICU!E123,2)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+ICU!A22</f>
        <v>45</v>
      </c>
      <c r="C27" t="str">
        <f>+ICU!B22</f>
        <v>COLUMBIA BASIN HOSPITAL</v>
      </c>
      <c r="D27" s="7">
        <f>ROUND(+ICU!G22,0)</f>
        <v>0</v>
      </c>
      <c r="E27" s="8">
        <f>ROUND(+ICU!E22,2)</f>
        <v>0</v>
      </c>
      <c r="F27" s="8" t="str">
        <f t="shared" si="0"/>
        <v/>
      </c>
      <c r="G27" s="7">
        <f>ROUND(+ICU!G124,0)</f>
        <v>0</v>
      </c>
      <c r="H27" s="8">
        <f>ROUND(+ICU!E124,2)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+ICU!A23</f>
        <v>46</v>
      </c>
      <c r="C28" t="str">
        <f>+ICU!B23</f>
        <v>PMH MEDICAL CENTER</v>
      </c>
      <c r="D28" s="7">
        <f>ROUND(+ICU!G23,0)</f>
        <v>0</v>
      </c>
      <c r="E28" s="8">
        <f>ROUND(+ICU!E23,2)</f>
        <v>0</v>
      </c>
      <c r="F28" s="8" t="str">
        <f t="shared" si="0"/>
        <v/>
      </c>
      <c r="G28" s="7">
        <f>ROUND(+ICU!G125,0)</f>
        <v>0</v>
      </c>
      <c r="H28" s="8">
        <f>ROUND(+ICU!E125,2)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+ICU!A24</f>
        <v>50</v>
      </c>
      <c r="C29" t="str">
        <f>+ICU!B24</f>
        <v>PROVIDENCE ST MARY MEDICAL CENTER</v>
      </c>
      <c r="D29" s="7">
        <f>ROUND(+ICU!G24,0)</f>
        <v>3047093</v>
      </c>
      <c r="E29" s="8">
        <f>ROUND(+ICU!E24,2)</f>
        <v>35.93</v>
      </c>
      <c r="F29" s="8">
        <f t="shared" si="0"/>
        <v>84806.37</v>
      </c>
      <c r="G29" s="7">
        <f>ROUND(+ICU!G126,0)</f>
        <v>3380498</v>
      </c>
      <c r="H29" s="8">
        <f>ROUND(+ICU!E126,2)</f>
        <v>43.17</v>
      </c>
      <c r="I29" s="8">
        <f t="shared" si="1"/>
        <v>78306.649999999994</v>
      </c>
      <c r="J29" s="8"/>
      <c r="K29" s="9">
        <f t="shared" si="2"/>
        <v>-7.6600000000000001E-2</v>
      </c>
    </row>
    <row r="30" spans="2:11" x14ac:dyDescent="0.2">
      <c r="B30">
        <f>+ICU!A25</f>
        <v>54</v>
      </c>
      <c r="C30" t="str">
        <f>+ICU!B25</f>
        <v>FORKS COMMUNITY HOSPITAL</v>
      </c>
      <c r="D30" s="7">
        <f>ROUND(+ICU!G25,0)</f>
        <v>0</v>
      </c>
      <c r="E30" s="8">
        <f>ROUND(+ICU!E25,2)</f>
        <v>0</v>
      </c>
      <c r="F30" s="8" t="str">
        <f t="shared" si="0"/>
        <v/>
      </c>
      <c r="G30" s="7">
        <f>ROUND(+ICU!G127,0)</f>
        <v>0</v>
      </c>
      <c r="H30" s="8">
        <f>ROUND(+ICU!E127,2)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>
        <f>+ICU!A26</f>
        <v>56</v>
      </c>
      <c r="C31" t="str">
        <f>+ICU!B26</f>
        <v>WILLAPA HARBOR HOSPITAL</v>
      </c>
      <c r="D31" s="7">
        <f>ROUND(+ICU!G26,0)</f>
        <v>0</v>
      </c>
      <c r="E31" s="8">
        <f>ROUND(+ICU!E26,2)</f>
        <v>0</v>
      </c>
      <c r="F31" s="8" t="str">
        <f t="shared" si="0"/>
        <v/>
      </c>
      <c r="G31" s="7">
        <f>ROUND(+ICU!G128,0)</f>
        <v>0</v>
      </c>
      <c r="H31" s="8">
        <f>ROUND(+ICU!E128,2)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>
        <f>+ICU!A27</f>
        <v>58</v>
      </c>
      <c r="C32" t="str">
        <f>+ICU!B27</f>
        <v>VIRGINIA MASON MEMORIAL</v>
      </c>
      <c r="D32" s="7">
        <f>ROUND(+ICU!G27,0)</f>
        <v>4988156</v>
      </c>
      <c r="E32" s="8">
        <f>ROUND(+ICU!E27,2)</f>
        <v>57.03</v>
      </c>
      <c r="F32" s="8">
        <f t="shared" si="0"/>
        <v>87465.47</v>
      </c>
      <c r="G32" s="7">
        <f>ROUND(+ICU!G129,0)</f>
        <v>5091580</v>
      </c>
      <c r="H32" s="8">
        <f>ROUND(+ICU!E129,2)</f>
        <v>49.2</v>
      </c>
      <c r="I32" s="8">
        <f t="shared" si="1"/>
        <v>103487.4</v>
      </c>
      <c r="J32" s="8"/>
      <c r="K32" s="9">
        <f t="shared" si="2"/>
        <v>0.1832</v>
      </c>
    </row>
    <row r="33" spans="2:11" x14ac:dyDescent="0.2">
      <c r="B33">
        <f>+ICU!A28</f>
        <v>63</v>
      </c>
      <c r="C33" t="str">
        <f>+ICU!B28</f>
        <v>GRAYS HARBOR COMMUNITY HOSPITAL</v>
      </c>
      <c r="D33" s="7">
        <f>ROUND(+ICU!G28,0)</f>
        <v>1440210</v>
      </c>
      <c r="E33" s="8">
        <f>ROUND(+ICU!E28,2)</f>
        <v>17.829999999999998</v>
      </c>
      <c r="F33" s="8">
        <f t="shared" si="0"/>
        <v>80774.539999999994</v>
      </c>
      <c r="G33" s="7">
        <f>ROUND(+ICU!G130,0)</f>
        <v>1531572</v>
      </c>
      <c r="H33" s="8">
        <f>ROUND(+ICU!E130,2)</f>
        <v>18.940000000000001</v>
      </c>
      <c r="I33" s="8">
        <f t="shared" si="1"/>
        <v>80864.41</v>
      </c>
      <c r="J33" s="8"/>
      <c r="K33" s="9">
        <f t="shared" si="2"/>
        <v>1.1000000000000001E-3</v>
      </c>
    </row>
    <row r="34" spans="2:11" x14ac:dyDescent="0.2">
      <c r="B34">
        <f>+ICU!A29</f>
        <v>78</v>
      </c>
      <c r="C34" t="str">
        <f>+ICU!B29</f>
        <v>SAMARITAN HEALTHCARE</v>
      </c>
      <c r="D34" s="7">
        <f>ROUND(+ICU!G29,0)</f>
        <v>1472753</v>
      </c>
      <c r="E34" s="8">
        <f>ROUND(+ICU!E29,2)</f>
        <v>19.04</v>
      </c>
      <c r="F34" s="8">
        <f t="shared" si="0"/>
        <v>77350.47</v>
      </c>
      <c r="G34" s="7">
        <f>ROUND(+ICU!G131,0)</f>
        <v>1582332</v>
      </c>
      <c r="H34" s="8">
        <f>ROUND(+ICU!E131,2)</f>
        <v>17.829999999999998</v>
      </c>
      <c r="I34" s="8">
        <f t="shared" si="1"/>
        <v>88745.49</v>
      </c>
      <c r="J34" s="8"/>
      <c r="K34" s="9">
        <f t="shared" si="2"/>
        <v>0.14729999999999999</v>
      </c>
    </row>
    <row r="35" spans="2:11" x14ac:dyDescent="0.2">
      <c r="B35">
        <f>+ICU!A30</f>
        <v>79</v>
      </c>
      <c r="C35" t="str">
        <f>+ICU!B30</f>
        <v>OCEAN BEACH HOSPITAL</v>
      </c>
      <c r="D35" s="7">
        <f>ROUND(+ICU!G30,0)</f>
        <v>0</v>
      </c>
      <c r="E35" s="8">
        <f>ROUND(+ICU!E30,2)</f>
        <v>0</v>
      </c>
      <c r="F35" s="8" t="str">
        <f t="shared" si="0"/>
        <v/>
      </c>
      <c r="G35" s="7">
        <f>ROUND(+ICU!G132,0)</f>
        <v>0</v>
      </c>
      <c r="H35" s="8">
        <f>ROUND(+ICU!E132,2)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+ICU!A31</f>
        <v>80</v>
      </c>
      <c r="C36" t="str">
        <f>+ICU!B31</f>
        <v>ODESSA MEMORIAL HEALTHCARE CENTER</v>
      </c>
      <c r="D36" s="7">
        <f>ROUND(+ICU!G31,0)</f>
        <v>0</v>
      </c>
      <c r="E36" s="8">
        <f>ROUND(+ICU!E31,2)</f>
        <v>0</v>
      </c>
      <c r="F36" s="8" t="str">
        <f t="shared" si="0"/>
        <v/>
      </c>
      <c r="G36" s="7">
        <f>ROUND(+ICU!G133,0)</f>
        <v>0</v>
      </c>
      <c r="H36" s="8">
        <f>ROUND(+ICU!E133,2)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+ICU!A32</f>
        <v>81</v>
      </c>
      <c r="C37" t="str">
        <f>+ICU!B32</f>
        <v>MULTICARE GOOD SAMARITAN</v>
      </c>
      <c r="D37" s="7">
        <f>ROUND(+ICU!G32,0)</f>
        <v>17617181</v>
      </c>
      <c r="E37" s="8">
        <f>ROUND(+ICU!E32,2)</f>
        <v>260.93</v>
      </c>
      <c r="F37" s="8">
        <f t="shared" si="0"/>
        <v>67516.89</v>
      </c>
      <c r="G37" s="7">
        <f>ROUND(+ICU!G134,0)</f>
        <v>18774888</v>
      </c>
      <c r="H37" s="8">
        <f>ROUND(+ICU!E134,2)</f>
        <v>222.8</v>
      </c>
      <c r="I37" s="8">
        <f t="shared" si="1"/>
        <v>84267.9</v>
      </c>
      <c r="J37" s="8"/>
      <c r="K37" s="9">
        <f t="shared" si="2"/>
        <v>0.24809999999999999</v>
      </c>
    </row>
    <row r="38" spans="2:11" x14ac:dyDescent="0.2">
      <c r="B38">
        <f>+ICU!A33</f>
        <v>82</v>
      </c>
      <c r="C38" t="str">
        <f>+ICU!B33</f>
        <v>GARFIELD COUNTY MEMORIAL HOSPITAL</v>
      </c>
      <c r="D38" s="7">
        <f>ROUND(+ICU!G33,0)</f>
        <v>0</v>
      </c>
      <c r="E38" s="8">
        <f>ROUND(+ICU!E33,2)</f>
        <v>0</v>
      </c>
      <c r="F38" s="8" t="str">
        <f t="shared" si="0"/>
        <v/>
      </c>
      <c r="G38" s="7">
        <f>ROUND(+ICU!G135,0)</f>
        <v>0</v>
      </c>
      <c r="H38" s="8">
        <f>ROUND(+ICU!E135,2)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>
        <f>+ICU!A34</f>
        <v>84</v>
      </c>
      <c r="C39" t="str">
        <f>+ICU!B34</f>
        <v>PROVIDENCE REGIONAL MEDICAL CENTER EVERETT</v>
      </c>
      <c r="D39" s="7">
        <f>ROUND(+ICU!G34,0)</f>
        <v>19159220</v>
      </c>
      <c r="E39" s="8">
        <f>ROUND(+ICU!E34,2)</f>
        <v>194.28</v>
      </c>
      <c r="F39" s="8">
        <f t="shared" si="0"/>
        <v>98616.53</v>
      </c>
      <c r="G39" s="7">
        <f>ROUND(+ICU!G136,0)</f>
        <v>18910539</v>
      </c>
      <c r="H39" s="8">
        <f>ROUND(+ICU!E136,2)</f>
        <v>191.44</v>
      </c>
      <c r="I39" s="8">
        <f t="shared" si="1"/>
        <v>98780.5</v>
      </c>
      <c r="J39" s="8"/>
      <c r="K39" s="9">
        <f t="shared" si="2"/>
        <v>1.6999999999999999E-3</v>
      </c>
    </row>
    <row r="40" spans="2:11" x14ac:dyDescent="0.2">
      <c r="B40">
        <f>+ICU!A35</f>
        <v>85</v>
      </c>
      <c r="C40" t="str">
        <f>+ICU!B35</f>
        <v>JEFFERSON HEALTHCARE</v>
      </c>
      <c r="D40" s="7">
        <f>ROUND(+ICU!G35,0)</f>
        <v>1070831</v>
      </c>
      <c r="E40" s="8">
        <f>ROUND(+ICU!E35,2)</f>
        <v>10.75</v>
      </c>
      <c r="F40" s="8">
        <f t="shared" si="0"/>
        <v>99612.19</v>
      </c>
      <c r="G40" s="7">
        <f>ROUND(+ICU!G137,0)</f>
        <v>1120110</v>
      </c>
      <c r="H40" s="8">
        <f>ROUND(+ICU!E137,2)</f>
        <v>11.79</v>
      </c>
      <c r="I40" s="8">
        <f t="shared" si="1"/>
        <v>95005.09</v>
      </c>
      <c r="J40" s="8"/>
      <c r="K40" s="9">
        <f t="shared" si="2"/>
        <v>-4.6300000000000001E-2</v>
      </c>
    </row>
    <row r="41" spans="2:11" x14ac:dyDescent="0.2">
      <c r="B41">
        <f>+ICU!A36</f>
        <v>96</v>
      </c>
      <c r="C41" t="str">
        <f>+ICU!B36</f>
        <v>SKYLINE HOSPITAL</v>
      </c>
      <c r="D41" s="7">
        <f>ROUND(+ICU!G36,0)</f>
        <v>2303</v>
      </c>
      <c r="E41" s="8">
        <f>ROUND(+ICU!E36,2)</f>
        <v>0.02</v>
      </c>
      <c r="F41" s="8">
        <f t="shared" si="0"/>
        <v>115150</v>
      </c>
      <c r="G41" s="7">
        <f>ROUND(+ICU!G138,0)</f>
        <v>899</v>
      </c>
      <c r="H41" s="8">
        <f>ROUND(+ICU!E138,2)</f>
        <v>0.01</v>
      </c>
      <c r="I41" s="8">
        <f t="shared" si="1"/>
        <v>89900</v>
      </c>
      <c r="J41" s="8"/>
      <c r="K41" s="9">
        <f t="shared" si="2"/>
        <v>-0.21929999999999999</v>
      </c>
    </row>
    <row r="42" spans="2:11" x14ac:dyDescent="0.2">
      <c r="B42">
        <f>+ICU!A37</f>
        <v>102</v>
      </c>
      <c r="C42" t="str">
        <f>+ICU!B37</f>
        <v>ASTRIA REGIONAL MEDICAL CENTER</v>
      </c>
      <c r="D42" s="7">
        <f>ROUND(+ICU!G37,0)</f>
        <v>2123906</v>
      </c>
      <c r="E42" s="8">
        <f>ROUND(+ICU!E37,2)</f>
        <v>20.3</v>
      </c>
      <c r="F42" s="8">
        <f t="shared" si="0"/>
        <v>104625.91</v>
      </c>
      <c r="G42" s="7">
        <f>ROUND(+ICU!G139,0)</f>
        <v>2029150</v>
      </c>
      <c r="H42" s="8">
        <f>ROUND(+ICU!E139,2)</f>
        <v>13.3</v>
      </c>
      <c r="I42" s="8">
        <f t="shared" si="1"/>
        <v>152567.67000000001</v>
      </c>
      <c r="J42" s="8"/>
      <c r="K42" s="9">
        <f t="shared" si="2"/>
        <v>0.4582</v>
      </c>
    </row>
    <row r="43" spans="2:11" x14ac:dyDescent="0.2">
      <c r="B43">
        <f>+ICU!A38</f>
        <v>104</v>
      </c>
      <c r="C43" t="str">
        <f>+ICU!B38</f>
        <v>VALLEY GENERAL HOSPITAL</v>
      </c>
      <c r="D43" s="7">
        <f>ROUND(+ICU!G38,0)</f>
        <v>0</v>
      </c>
      <c r="E43" s="8">
        <f>ROUND(+ICU!E38,2)</f>
        <v>0</v>
      </c>
      <c r="F43" s="8" t="str">
        <f t="shared" si="0"/>
        <v/>
      </c>
      <c r="G43" s="7">
        <f>ROUND(+ICU!G140,0)</f>
        <v>1051366</v>
      </c>
      <c r="H43" s="8">
        <f>ROUND(+ICU!E140,2)</f>
        <v>7.69</v>
      </c>
      <c r="I43" s="8">
        <f t="shared" si="1"/>
        <v>136718.6</v>
      </c>
      <c r="J43" s="8"/>
      <c r="K43" s="9" t="str">
        <f t="shared" si="2"/>
        <v/>
      </c>
    </row>
    <row r="44" spans="2:11" x14ac:dyDescent="0.2">
      <c r="B44">
        <f>+ICU!A39</f>
        <v>106</v>
      </c>
      <c r="C44" t="str">
        <f>+ICU!B39</f>
        <v>CASCADE VALLEY HOSPITAL</v>
      </c>
      <c r="D44" s="7">
        <f>ROUND(+ICU!G39,0)</f>
        <v>0</v>
      </c>
      <c r="E44" s="8">
        <f>ROUND(+ICU!E39,2)</f>
        <v>0</v>
      </c>
      <c r="F44" s="8" t="str">
        <f t="shared" si="0"/>
        <v/>
      </c>
      <c r="G44" s="7">
        <f>ROUND(+ICU!G141,0)</f>
        <v>613305</v>
      </c>
      <c r="H44" s="8">
        <f>ROUND(+ICU!E141,2)</f>
        <v>11.35</v>
      </c>
      <c r="I44" s="8">
        <f t="shared" si="1"/>
        <v>54035.68</v>
      </c>
      <c r="J44" s="8"/>
      <c r="K44" s="9" t="str">
        <f t="shared" si="2"/>
        <v/>
      </c>
    </row>
    <row r="45" spans="2:11" x14ac:dyDescent="0.2">
      <c r="B45">
        <f>+ICU!A40</f>
        <v>107</v>
      </c>
      <c r="C45" t="str">
        <f>+ICU!B40</f>
        <v>NORTH VALLEY HOSPITAL</v>
      </c>
      <c r="D45" s="7">
        <f>ROUND(+ICU!G40,0)</f>
        <v>0</v>
      </c>
      <c r="E45" s="8">
        <f>ROUND(+ICU!E40,2)</f>
        <v>0</v>
      </c>
      <c r="F45" s="8" t="str">
        <f t="shared" si="0"/>
        <v/>
      </c>
      <c r="G45" s="7">
        <f>ROUND(+ICU!G142,0)</f>
        <v>0</v>
      </c>
      <c r="H45" s="8">
        <f>ROUND(+ICU!E142,2)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>
        <f>+ICU!A41</f>
        <v>108</v>
      </c>
      <c r="C46" t="str">
        <f>+ICU!B41</f>
        <v>TRI-STATE MEMORIAL HOSPITAL</v>
      </c>
      <c r="D46" s="7">
        <f>ROUND(+ICU!G41,0)</f>
        <v>1037197</v>
      </c>
      <c r="E46" s="8">
        <f>ROUND(+ICU!E41,2)</f>
        <v>16.34</v>
      </c>
      <c r="F46" s="8">
        <f t="shared" si="0"/>
        <v>63475.95</v>
      </c>
      <c r="G46" s="7">
        <f>ROUND(+ICU!G143,0)</f>
        <v>1064420</v>
      </c>
      <c r="H46" s="8">
        <f>ROUND(+ICU!E143,2)</f>
        <v>15.79</v>
      </c>
      <c r="I46" s="8">
        <f t="shared" si="1"/>
        <v>67411.02</v>
      </c>
      <c r="J46" s="8"/>
      <c r="K46" s="9">
        <f t="shared" si="2"/>
        <v>6.2E-2</v>
      </c>
    </row>
    <row r="47" spans="2:11" x14ac:dyDescent="0.2">
      <c r="B47">
        <f>+ICU!A42</f>
        <v>111</v>
      </c>
      <c r="C47" t="str">
        <f>+ICU!B42</f>
        <v>EAST ADAMS RURAL HEALTHCARE</v>
      </c>
      <c r="D47" s="7">
        <f>ROUND(+ICU!G42,0)</f>
        <v>0</v>
      </c>
      <c r="E47" s="8">
        <f>ROUND(+ICU!E42,2)</f>
        <v>0</v>
      </c>
      <c r="F47" s="8" t="str">
        <f t="shared" si="0"/>
        <v/>
      </c>
      <c r="G47" s="7">
        <f>ROUND(+ICU!G144,0)</f>
        <v>0</v>
      </c>
      <c r="H47" s="8">
        <f>ROUND(+ICU!E144,2)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>
        <f>+ICU!A43</f>
        <v>125</v>
      </c>
      <c r="C48" t="str">
        <f>+ICU!B43</f>
        <v>OTHELLO COMMUNITY HOSPITAL</v>
      </c>
      <c r="D48" s="7">
        <f>ROUND(+ICU!G43,0)</f>
        <v>0</v>
      </c>
      <c r="E48" s="8">
        <f>ROUND(+ICU!E43,2)</f>
        <v>0</v>
      </c>
      <c r="F48" s="8" t="str">
        <f t="shared" si="0"/>
        <v/>
      </c>
      <c r="G48" s="7">
        <f>ROUND(+ICU!G145,0)</f>
        <v>0</v>
      </c>
      <c r="H48" s="8">
        <f>ROUND(+ICU!E145,2)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+ICU!A44</f>
        <v>126</v>
      </c>
      <c r="C49" t="str">
        <f>+ICU!B44</f>
        <v>HIGHLINE MEDICAL CENTER</v>
      </c>
      <c r="D49" s="7">
        <f>ROUND(+ICU!G44,0)</f>
        <v>3470422</v>
      </c>
      <c r="E49" s="8">
        <f>ROUND(+ICU!E44,2)</f>
        <v>31.69</v>
      </c>
      <c r="F49" s="8">
        <f t="shared" si="0"/>
        <v>109511.58</v>
      </c>
      <c r="G49" s="7">
        <f>ROUND(+ICU!G146,0)</f>
        <v>3137709</v>
      </c>
      <c r="H49" s="8">
        <f>ROUND(+ICU!E146,2)</f>
        <v>29.54</v>
      </c>
      <c r="I49" s="8">
        <f t="shared" si="1"/>
        <v>106218.99</v>
      </c>
      <c r="J49" s="8"/>
      <c r="K49" s="9">
        <f t="shared" si="2"/>
        <v>-3.0099999999999998E-2</v>
      </c>
    </row>
    <row r="50" spans="2:11" x14ac:dyDescent="0.2">
      <c r="B50">
        <f>+ICU!A45</f>
        <v>128</v>
      </c>
      <c r="C50" t="str">
        <f>+ICU!B45</f>
        <v>UNIVERSITY OF WASHINGTON MEDICAL CENTER</v>
      </c>
      <c r="D50" s="7">
        <f>ROUND(+ICU!G45,0)</f>
        <v>34994112</v>
      </c>
      <c r="E50" s="8">
        <f>ROUND(+ICU!E45,2)</f>
        <v>383.96</v>
      </c>
      <c r="F50" s="8">
        <f t="shared" si="0"/>
        <v>91139.99</v>
      </c>
      <c r="G50" s="7">
        <f>ROUND(+ICU!G147,0)</f>
        <v>41522918</v>
      </c>
      <c r="H50" s="8">
        <f>ROUND(+ICU!E147,2)</f>
        <v>434.7</v>
      </c>
      <c r="I50" s="8">
        <f t="shared" si="1"/>
        <v>95520.86</v>
      </c>
      <c r="J50" s="8"/>
      <c r="K50" s="9">
        <f t="shared" si="2"/>
        <v>4.8099999999999997E-2</v>
      </c>
    </row>
    <row r="51" spans="2:11" x14ac:dyDescent="0.2">
      <c r="B51">
        <f>+ICU!A46</f>
        <v>129</v>
      </c>
      <c r="C51" t="str">
        <f>+ICU!B46</f>
        <v>QUINCY VALLEY MEDICAL CENTER</v>
      </c>
      <c r="D51" s="7">
        <f>ROUND(+ICU!G46,0)</f>
        <v>0</v>
      </c>
      <c r="E51" s="8">
        <f>ROUND(+ICU!E46,2)</f>
        <v>0</v>
      </c>
      <c r="F51" s="8" t="str">
        <f t="shared" si="0"/>
        <v/>
      </c>
      <c r="G51" s="7">
        <f>ROUND(+ICU!G148,0)</f>
        <v>0</v>
      </c>
      <c r="H51" s="8">
        <f>ROUND(+ICU!E148,2)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+ICU!A47</f>
        <v>130</v>
      </c>
      <c r="C52" t="str">
        <f>+ICU!B47</f>
        <v>UW MEDICINE/NORTHWEST HOSPITAL</v>
      </c>
      <c r="D52" s="7">
        <f>ROUND(+ICU!G47,0)</f>
        <v>4242307</v>
      </c>
      <c r="E52" s="8">
        <f>ROUND(+ICU!E47,2)</f>
        <v>48.92</v>
      </c>
      <c r="F52" s="8">
        <f t="shared" si="0"/>
        <v>86719.28</v>
      </c>
      <c r="G52" s="7">
        <f>ROUND(+ICU!G149,0)</f>
        <v>4139828</v>
      </c>
      <c r="H52" s="8">
        <f>ROUND(+ICU!E149,2)</f>
        <v>48.5</v>
      </c>
      <c r="I52" s="8">
        <f t="shared" si="1"/>
        <v>85357.28</v>
      </c>
      <c r="J52" s="8"/>
      <c r="K52" s="9">
        <f t="shared" si="2"/>
        <v>-1.5699999999999999E-2</v>
      </c>
    </row>
    <row r="53" spans="2:11" x14ac:dyDescent="0.2">
      <c r="B53">
        <f>+ICU!A48</f>
        <v>131</v>
      </c>
      <c r="C53" t="str">
        <f>+ICU!B48</f>
        <v>OVERLAKE HOSPITAL MEDICAL CENTER</v>
      </c>
      <c r="D53" s="7">
        <f>ROUND(+ICU!G48,0)</f>
        <v>11993175</v>
      </c>
      <c r="E53" s="8">
        <f>ROUND(+ICU!E48,2)</f>
        <v>115.19</v>
      </c>
      <c r="F53" s="8">
        <f t="shared" si="0"/>
        <v>104116.46</v>
      </c>
      <c r="G53" s="7">
        <f>ROUND(+ICU!G150,0)</f>
        <v>12511593</v>
      </c>
      <c r="H53" s="8">
        <f>ROUND(+ICU!E150,2)</f>
        <v>120.16</v>
      </c>
      <c r="I53" s="8">
        <f t="shared" si="1"/>
        <v>104124.44</v>
      </c>
      <c r="J53" s="8"/>
      <c r="K53" s="9">
        <f t="shared" si="2"/>
        <v>1E-4</v>
      </c>
    </row>
    <row r="54" spans="2:11" x14ac:dyDescent="0.2">
      <c r="B54">
        <f>+ICU!A49</f>
        <v>132</v>
      </c>
      <c r="C54" t="str">
        <f>+ICU!B49</f>
        <v>ST CLARE HOSPITAL</v>
      </c>
      <c r="D54" s="7">
        <f>ROUND(+ICU!G49,0)</f>
        <v>2142153</v>
      </c>
      <c r="E54" s="8">
        <f>ROUND(+ICU!E49,2)</f>
        <v>26.89</v>
      </c>
      <c r="F54" s="8">
        <f t="shared" si="0"/>
        <v>79663.56</v>
      </c>
      <c r="G54" s="7">
        <f>ROUND(+ICU!G151,0)</f>
        <v>1992118</v>
      </c>
      <c r="H54" s="8">
        <f>ROUND(+ICU!E151,2)</f>
        <v>21.97</v>
      </c>
      <c r="I54" s="8">
        <f t="shared" si="1"/>
        <v>90674.47</v>
      </c>
      <c r="J54" s="8"/>
      <c r="K54" s="9">
        <f t="shared" si="2"/>
        <v>0.13819999999999999</v>
      </c>
    </row>
    <row r="55" spans="2:11" x14ac:dyDescent="0.2">
      <c r="B55">
        <f>+ICU!A50</f>
        <v>134</v>
      </c>
      <c r="C55" t="str">
        <f>+ICU!B50</f>
        <v>ISLAND HOSPITAL</v>
      </c>
      <c r="D55" s="7">
        <f>ROUND(+ICU!G50,0)</f>
        <v>1260757</v>
      </c>
      <c r="E55" s="8">
        <f>ROUND(+ICU!E50,2)</f>
        <v>15.37</v>
      </c>
      <c r="F55" s="8">
        <f t="shared" si="0"/>
        <v>82027.13</v>
      </c>
      <c r="G55" s="7">
        <f>ROUND(+ICU!G152,0)</f>
        <v>1245114</v>
      </c>
      <c r="H55" s="8">
        <f>ROUND(+ICU!E152,2)</f>
        <v>14.85</v>
      </c>
      <c r="I55" s="8">
        <f t="shared" si="1"/>
        <v>83846.06</v>
      </c>
      <c r="J55" s="8"/>
      <c r="K55" s="9">
        <f t="shared" si="2"/>
        <v>2.2200000000000001E-2</v>
      </c>
    </row>
    <row r="56" spans="2:11" x14ac:dyDescent="0.2">
      <c r="B56">
        <f>+ICU!A51</f>
        <v>137</v>
      </c>
      <c r="C56" t="str">
        <f>+ICU!B51</f>
        <v>LINCOLN HOSPITAL</v>
      </c>
      <c r="D56" s="7">
        <f>ROUND(+ICU!G51,0)</f>
        <v>0</v>
      </c>
      <c r="E56" s="8">
        <f>ROUND(+ICU!E51,2)</f>
        <v>0</v>
      </c>
      <c r="F56" s="8" t="str">
        <f t="shared" si="0"/>
        <v/>
      </c>
      <c r="G56" s="7">
        <f>ROUND(+ICU!G153,0)</f>
        <v>0</v>
      </c>
      <c r="H56" s="8">
        <f>ROUND(+ICU!E153,2)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>
        <f>+ICU!A52</f>
        <v>138</v>
      </c>
      <c r="C57" t="str">
        <f>+ICU!B52</f>
        <v>SWEDISH EDMONDS</v>
      </c>
      <c r="D57" s="7">
        <f>ROUND(+ICU!G52,0)</f>
        <v>4031622</v>
      </c>
      <c r="E57" s="8">
        <f>ROUND(+ICU!E52,2)</f>
        <v>38.97</v>
      </c>
      <c r="F57" s="8">
        <f t="shared" si="0"/>
        <v>103454.5</v>
      </c>
      <c r="G57" s="7">
        <f>ROUND(+ICU!G154,0)</f>
        <v>4100665</v>
      </c>
      <c r="H57" s="8">
        <f>ROUND(+ICU!E154,2)</f>
        <v>37.54</v>
      </c>
      <c r="I57" s="8">
        <f t="shared" si="1"/>
        <v>109234.55</v>
      </c>
      <c r="J57" s="8"/>
      <c r="K57" s="9">
        <f t="shared" si="2"/>
        <v>5.5899999999999998E-2</v>
      </c>
    </row>
    <row r="58" spans="2:11" x14ac:dyDescent="0.2">
      <c r="B58">
        <f>+ICU!A53</f>
        <v>139</v>
      </c>
      <c r="C58" t="str">
        <f>+ICU!B53</f>
        <v>PROVIDENCE HOLY FAMILY HOSPITAL</v>
      </c>
      <c r="D58" s="7">
        <f>ROUND(+ICU!G53,0)</f>
        <v>3845047</v>
      </c>
      <c r="E58" s="8">
        <f>ROUND(+ICU!E53,2)</f>
        <v>45.02</v>
      </c>
      <c r="F58" s="8">
        <f t="shared" si="0"/>
        <v>85407.53</v>
      </c>
      <c r="G58" s="7">
        <f>ROUND(+ICU!G155,0)</f>
        <v>3404581</v>
      </c>
      <c r="H58" s="8">
        <f>ROUND(+ICU!E155,2)</f>
        <v>37.47</v>
      </c>
      <c r="I58" s="8">
        <f t="shared" si="1"/>
        <v>90861.52</v>
      </c>
      <c r="J58" s="8"/>
      <c r="K58" s="9">
        <f t="shared" si="2"/>
        <v>6.3899999999999998E-2</v>
      </c>
    </row>
    <row r="59" spans="2:11" x14ac:dyDescent="0.2">
      <c r="B59">
        <f>+ICU!A54</f>
        <v>140</v>
      </c>
      <c r="C59" t="str">
        <f>+ICU!B54</f>
        <v>KITTITAS VALLEY HEALTHCARE</v>
      </c>
      <c r="D59" s="7">
        <f>ROUND(+ICU!G54,0)</f>
        <v>1057628</v>
      </c>
      <c r="E59" s="8">
        <f>ROUND(+ICU!E54,2)</f>
        <v>13.55</v>
      </c>
      <c r="F59" s="8">
        <f t="shared" si="0"/>
        <v>78053.73</v>
      </c>
      <c r="G59" s="7">
        <f>ROUND(+ICU!G156,0)</f>
        <v>998045</v>
      </c>
      <c r="H59" s="8">
        <f>ROUND(+ICU!E156,2)</f>
        <v>12.5</v>
      </c>
      <c r="I59" s="8">
        <f t="shared" si="1"/>
        <v>79843.600000000006</v>
      </c>
      <c r="J59" s="8"/>
      <c r="K59" s="9">
        <f t="shared" si="2"/>
        <v>2.29E-2</v>
      </c>
    </row>
    <row r="60" spans="2:11" x14ac:dyDescent="0.2">
      <c r="B60">
        <f>+ICU!A55</f>
        <v>141</v>
      </c>
      <c r="C60" t="str">
        <f>+ICU!B55</f>
        <v>DAYTON GENERAL HOSPITAL</v>
      </c>
      <c r="D60" s="7">
        <f>ROUND(+ICU!G55,0)</f>
        <v>0</v>
      </c>
      <c r="E60" s="8">
        <f>ROUND(+ICU!E55,2)</f>
        <v>0</v>
      </c>
      <c r="F60" s="8" t="str">
        <f t="shared" si="0"/>
        <v/>
      </c>
      <c r="G60" s="7">
        <f>ROUND(+ICU!G157,0)</f>
        <v>0</v>
      </c>
      <c r="H60" s="8">
        <f>ROUND(+ICU!E157,2)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+ICU!A56</f>
        <v>142</v>
      </c>
      <c r="C61" t="str">
        <f>+ICU!B56</f>
        <v>HARRISON MEDICAL CENTER</v>
      </c>
      <c r="D61" s="7">
        <f>ROUND(+ICU!G56,0)</f>
        <v>6161764</v>
      </c>
      <c r="E61" s="8">
        <f>ROUND(+ICU!E56,2)</f>
        <v>63.19</v>
      </c>
      <c r="F61" s="8">
        <f t="shared" si="0"/>
        <v>97511.69</v>
      </c>
      <c r="G61" s="7">
        <f>ROUND(+ICU!G158,0)</f>
        <v>5897480</v>
      </c>
      <c r="H61" s="8">
        <f>ROUND(+ICU!E158,2)</f>
        <v>63.24</v>
      </c>
      <c r="I61" s="8">
        <f t="shared" si="1"/>
        <v>93255.53</v>
      </c>
      <c r="J61" s="8"/>
      <c r="K61" s="9">
        <f t="shared" si="2"/>
        <v>-4.36E-2</v>
      </c>
    </row>
    <row r="62" spans="2:11" x14ac:dyDescent="0.2">
      <c r="B62">
        <f>+ICU!A57</f>
        <v>145</v>
      </c>
      <c r="C62" t="str">
        <f>+ICU!B57</f>
        <v>PEACEHEALTH ST JOSEPH MEDICAL CENTER</v>
      </c>
      <c r="D62" s="7">
        <f>ROUND(+ICU!G57,0)</f>
        <v>8067668</v>
      </c>
      <c r="E62" s="8">
        <f>ROUND(+ICU!E57,2)</f>
        <v>72.16</v>
      </c>
      <c r="F62" s="8">
        <f t="shared" si="0"/>
        <v>111802.49</v>
      </c>
      <c r="G62" s="7">
        <f>ROUND(+ICU!G159,0)</f>
        <v>7934794</v>
      </c>
      <c r="H62" s="8">
        <f>ROUND(+ICU!E159,2)</f>
        <v>71.23</v>
      </c>
      <c r="I62" s="8">
        <f t="shared" si="1"/>
        <v>111396.8</v>
      </c>
      <c r="J62" s="8"/>
      <c r="K62" s="9">
        <f t="shared" si="2"/>
        <v>-3.5999999999999999E-3</v>
      </c>
    </row>
    <row r="63" spans="2:11" x14ac:dyDescent="0.2">
      <c r="B63">
        <f>+ICU!A58</f>
        <v>147</v>
      </c>
      <c r="C63" t="str">
        <f>+ICU!B58</f>
        <v>MID VALLEY HOSPITAL</v>
      </c>
      <c r="D63" s="7">
        <f>ROUND(+ICU!G58,0)</f>
        <v>203937</v>
      </c>
      <c r="E63" s="8">
        <f>ROUND(+ICU!E58,2)</f>
        <v>2.65</v>
      </c>
      <c r="F63" s="8">
        <f t="shared" si="0"/>
        <v>76957.36</v>
      </c>
      <c r="G63" s="7">
        <f>ROUND(+ICU!G160,0)</f>
        <v>205677</v>
      </c>
      <c r="H63" s="8">
        <f>ROUND(+ICU!E160,2)</f>
        <v>2.4900000000000002</v>
      </c>
      <c r="I63" s="8">
        <f t="shared" si="1"/>
        <v>82601.2</v>
      </c>
      <c r="J63" s="8"/>
      <c r="K63" s="9">
        <f t="shared" si="2"/>
        <v>7.3300000000000004E-2</v>
      </c>
    </row>
    <row r="64" spans="2:11" x14ac:dyDescent="0.2">
      <c r="B64">
        <f>+ICU!A59</f>
        <v>148</v>
      </c>
      <c r="C64" t="str">
        <f>+ICU!B59</f>
        <v>KINDRED HOSPITAL SEATTLE - NORTHGATE</v>
      </c>
      <c r="D64" s="7">
        <f>ROUND(+ICU!G59,0)</f>
        <v>1301617</v>
      </c>
      <c r="E64" s="8">
        <f>ROUND(+ICU!E59,2)</f>
        <v>18.399999999999999</v>
      </c>
      <c r="F64" s="8">
        <f t="shared" si="0"/>
        <v>70740.05</v>
      </c>
      <c r="G64" s="7">
        <f>ROUND(+ICU!G161,0)</f>
        <v>1250109</v>
      </c>
      <c r="H64" s="8">
        <f>ROUND(+ICU!E161,2)</f>
        <v>15.5</v>
      </c>
      <c r="I64" s="8">
        <f t="shared" si="1"/>
        <v>80652.19</v>
      </c>
      <c r="J64" s="8"/>
      <c r="K64" s="9">
        <f t="shared" si="2"/>
        <v>0.1401</v>
      </c>
    </row>
    <row r="65" spans="2:11" x14ac:dyDescent="0.2">
      <c r="B65">
        <f>+ICU!A60</f>
        <v>150</v>
      </c>
      <c r="C65" t="str">
        <f>+ICU!B60</f>
        <v>COULEE MEDICAL CENTER</v>
      </c>
      <c r="D65" s="7">
        <f>ROUND(+ICU!G60,0)</f>
        <v>0</v>
      </c>
      <c r="E65" s="8">
        <f>ROUND(+ICU!E60,2)</f>
        <v>0</v>
      </c>
      <c r="F65" s="8" t="str">
        <f t="shared" si="0"/>
        <v/>
      </c>
      <c r="G65" s="7">
        <f>ROUND(+ICU!G162,0)</f>
        <v>0</v>
      </c>
      <c r="H65" s="8">
        <f>ROUND(+ICU!E162,2)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+ICU!A61</f>
        <v>152</v>
      </c>
      <c r="C66" t="str">
        <f>+ICU!B61</f>
        <v>MASON GENERAL HOSPITAL</v>
      </c>
      <c r="D66" s="7">
        <f>ROUND(+ICU!G61,0)</f>
        <v>1809277</v>
      </c>
      <c r="E66" s="8">
        <f>ROUND(+ICU!E61,2)</f>
        <v>19.850000000000001</v>
      </c>
      <c r="F66" s="8">
        <f t="shared" si="0"/>
        <v>91147.46</v>
      </c>
      <c r="G66" s="7">
        <f>ROUND(+ICU!G163,0)</f>
        <v>1837919</v>
      </c>
      <c r="H66" s="8">
        <f>ROUND(+ICU!E163,2)</f>
        <v>20.3</v>
      </c>
      <c r="I66" s="8">
        <f t="shared" si="1"/>
        <v>90537.88</v>
      </c>
      <c r="J66" s="8"/>
      <c r="K66" s="9">
        <f t="shared" si="2"/>
        <v>-6.7000000000000002E-3</v>
      </c>
    </row>
    <row r="67" spans="2:11" x14ac:dyDescent="0.2">
      <c r="B67">
        <f>+ICU!A62</f>
        <v>153</v>
      </c>
      <c r="C67" t="str">
        <f>+ICU!B62</f>
        <v>WHITMAN HOSPITAL AND MEDICAL CENTER</v>
      </c>
      <c r="D67" s="7">
        <f>ROUND(+ICU!G62,0)</f>
        <v>0</v>
      </c>
      <c r="E67" s="8">
        <f>ROUND(+ICU!E62,2)</f>
        <v>0</v>
      </c>
      <c r="F67" s="8" t="str">
        <f t="shared" si="0"/>
        <v/>
      </c>
      <c r="G67" s="7">
        <f>ROUND(+ICU!G164,0)</f>
        <v>0</v>
      </c>
      <c r="H67" s="8">
        <f>ROUND(+ICU!E164,2)</f>
        <v>0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+ICU!A63</f>
        <v>155</v>
      </c>
      <c r="C68" t="str">
        <f>+ICU!B63</f>
        <v>UW MEDICINE/VALLEY MEDICAL CENTER</v>
      </c>
      <c r="D68" s="7">
        <f>ROUND(+ICU!G63,0)</f>
        <v>12323191</v>
      </c>
      <c r="E68" s="8">
        <f>ROUND(+ICU!E63,2)</f>
        <v>94.15</v>
      </c>
      <c r="F68" s="8">
        <f t="shared" si="0"/>
        <v>130888.91</v>
      </c>
      <c r="G68" s="7">
        <f>ROUND(+ICU!G165,0)</f>
        <v>13127708</v>
      </c>
      <c r="H68" s="8">
        <f>ROUND(+ICU!E165,2)</f>
        <v>111.5</v>
      </c>
      <c r="I68" s="8">
        <f t="shared" si="1"/>
        <v>117737.29</v>
      </c>
      <c r="J68" s="8"/>
      <c r="K68" s="9">
        <f t="shared" si="2"/>
        <v>-0.10050000000000001</v>
      </c>
    </row>
    <row r="69" spans="2:11" x14ac:dyDescent="0.2">
      <c r="B69">
        <f>+ICU!A64</f>
        <v>156</v>
      </c>
      <c r="C69" t="str">
        <f>+ICU!B64</f>
        <v>WHIDBEYHEALTH MEDICAL CENTER</v>
      </c>
      <c r="D69" s="7">
        <f>ROUND(+ICU!G64,0)</f>
        <v>1317377</v>
      </c>
      <c r="E69" s="8">
        <f>ROUND(+ICU!E64,2)</f>
        <v>10.8</v>
      </c>
      <c r="F69" s="8">
        <f t="shared" si="0"/>
        <v>121979.35</v>
      </c>
      <c r="G69" s="7">
        <f>ROUND(+ICU!G166,0)</f>
        <v>1140272</v>
      </c>
      <c r="H69" s="8">
        <f>ROUND(+ICU!E166,2)</f>
        <v>9.51</v>
      </c>
      <c r="I69" s="8">
        <f t="shared" si="1"/>
        <v>119902.42</v>
      </c>
      <c r="J69" s="8"/>
      <c r="K69" s="9">
        <f t="shared" si="2"/>
        <v>-1.7000000000000001E-2</v>
      </c>
    </row>
    <row r="70" spans="2:11" x14ac:dyDescent="0.2">
      <c r="B70">
        <f>+ICU!A65</f>
        <v>157</v>
      </c>
      <c r="C70" t="str">
        <f>+ICU!B65</f>
        <v>ST LUKES REHABILIATION INSTITUTE</v>
      </c>
      <c r="D70" s="7">
        <f>ROUND(+ICU!G65,0)</f>
        <v>0</v>
      </c>
      <c r="E70" s="8">
        <f>ROUND(+ICU!E65,2)</f>
        <v>0</v>
      </c>
      <c r="F70" s="8" t="str">
        <f t="shared" si="0"/>
        <v/>
      </c>
      <c r="G70" s="7">
        <f>ROUND(+ICU!G167,0)</f>
        <v>0</v>
      </c>
      <c r="H70" s="8">
        <f>ROUND(+ICU!E167,2)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+ICU!A66</f>
        <v>158</v>
      </c>
      <c r="C71" t="str">
        <f>+ICU!B66</f>
        <v>CASCADE MEDICAL CENTER</v>
      </c>
      <c r="D71" s="7">
        <f>ROUND(+ICU!G66,0)</f>
        <v>0</v>
      </c>
      <c r="E71" s="8">
        <f>ROUND(+ICU!E66,2)</f>
        <v>0</v>
      </c>
      <c r="F71" s="8" t="str">
        <f t="shared" si="0"/>
        <v/>
      </c>
      <c r="G71" s="7">
        <f>ROUND(+ICU!G168,0)</f>
        <v>0</v>
      </c>
      <c r="H71" s="8">
        <f>ROUND(+ICU!E168,2)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+ICU!A67</f>
        <v>159</v>
      </c>
      <c r="C72" t="str">
        <f>+ICU!B67</f>
        <v>PROVIDENCE ST PETER HOSPITAL</v>
      </c>
      <c r="D72" s="7">
        <f>ROUND(+ICU!G67,0)</f>
        <v>7666285</v>
      </c>
      <c r="E72" s="8">
        <f>ROUND(+ICU!E67,2)</f>
        <v>77.64</v>
      </c>
      <c r="F72" s="8">
        <f t="shared" si="0"/>
        <v>98741.43</v>
      </c>
      <c r="G72" s="7">
        <f>ROUND(+ICU!G169,0)</f>
        <v>8789992</v>
      </c>
      <c r="H72" s="8">
        <f>ROUND(+ICU!E169,2)</f>
        <v>86.72</v>
      </c>
      <c r="I72" s="8">
        <f t="shared" si="1"/>
        <v>101360.61</v>
      </c>
      <c r="J72" s="8"/>
      <c r="K72" s="9">
        <f t="shared" si="2"/>
        <v>2.6499999999999999E-2</v>
      </c>
    </row>
    <row r="73" spans="2:11" x14ac:dyDescent="0.2">
      <c r="B73">
        <f>+ICU!A68</f>
        <v>161</v>
      </c>
      <c r="C73" t="str">
        <f>+ICU!B68</f>
        <v>KADLEC REGIONAL MEDICAL CENTER</v>
      </c>
      <c r="D73" s="7">
        <f>ROUND(+ICU!G68,0)</f>
        <v>12495239</v>
      </c>
      <c r="E73" s="8">
        <f>ROUND(+ICU!E68,2)</f>
        <v>136.55000000000001</v>
      </c>
      <c r="F73" s="8">
        <f t="shared" si="0"/>
        <v>91506.69</v>
      </c>
      <c r="G73" s="7">
        <f>ROUND(+ICU!G170,0)</f>
        <v>14068321</v>
      </c>
      <c r="H73" s="8">
        <f>ROUND(+ICU!E170,2)</f>
        <v>136.49</v>
      </c>
      <c r="I73" s="8">
        <f t="shared" si="1"/>
        <v>103072.17</v>
      </c>
      <c r="J73" s="8"/>
      <c r="K73" s="9">
        <f t="shared" si="2"/>
        <v>0.12640000000000001</v>
      </c>
    </row>
    <row r="74" spans="2:11" x14ac:dyDescent="0.2">
      <c r="B74">
        <f>+ICU!A69</f>
        <v>162</v>
      </c>
      <c r="C74" t="str">
        <f>+ICU!B69</f>
        <v>PROVIDENCE SACRED HEART MEDICAL CENTER</v>
      </c>
      <c r="D74" s="7">
        <f>ROUND(+ICU!G69,0)</f>
        <v>37237001</v>
      </c>
      <c r="E74" s="8">
        <f>ROUND(+ICU!E69,2)</f>
        <v>325.77999999999997</v>
      </c>
      <c r="F74" s="8">
        <f t="shared" si="0"/>
        <v>114301.07</v>
      </c>
      <c r="G74" s="7">
        <f>ROUND(+ICU!G171,0)</f>
        <v>36434754</v>
      </c>
      <c r="H74" s="8">
        <f>ROUND(+ICU!E171,2)</f>
        <v>353.03</v>
      </c>
      <c r="I74" s="8">
        <f t="shared" si="1"/>
        <v>103205.83</v>
      </c>
      <c r="J74" s="8"/>
      <c r="K74" s="9">
        <f t="shared" si="2"/>
        <v>-9.7100000000000006E-2</v>
      </c>
    </row>
    <row r="75" spans="2:11" x14ac:dyDescent="0.2">
      <c r="B75">
        <f>+ICU!A70</f>
        <v>164</v>
      </c>
      <c r="C75" t="str">
        <f>+ICU!B70</f>
        <v>EVERGREENHEALTH MEDICAL CENTER</v>
      </c>
      <c r="D75" s="7">
        <f>ROUND(+ICU!G70,0)</f>
        <v>11571956</v>
      </c>
      <c r="E75" s="8">
        <f>ROUND(+ICU!E70,2)</f>
        <v>125.49</v>
      </c>
      <c r="F75" s="8">
        <f t="shared" ref="F75:F107" si="3">IF(D75=0,"",IF(E75=0,"",ROUND(D75/E75,2)))</f>
        <v>92214.17</v>
      </c>
      <c r="G75" s="7">
        <f>ROUND(+ICU!G172,0)</f>
        <v>11979129</v>
      </c>
      <c r="H75" s="8">
        <f>ROUND(+ICU!E172,2)</f>
        <v>132.69999999999999</v>
      </c>
      <c r="I75" s="8">
        <f t="shared" ref="I75:I107" si="4">IF(G75=0,"",IF(H75=0,"",ROUND(G75/H75,2)))</f>
        <v>90272.26</v>
      </c>
      <c r="J75" s="8"/>
      <c r="K75" s="9">
        <f t="shared" ref="K75:K107" si="5">IF(D75=0,"",IF(E75=0,"",IF(G75=0,"",IF(H75=0,"",ROUND(I75/F75-1,4)))))</f>
        <v>-2.1100000000000001E-2</v>
      </c>
    </row>
    <row r="76" spans="2:11" x14ac:dyDescent="0.2">
      <c r="B76">
        <f>+ICU!A71</f>
        <v>165</v>
      </c>
      <c r="C76" t="str">
        <f>+ICU!B71</f>
        <v>LAKE CHELAN COMMUNITY HOSPITAL</v>
      </c>
      <c r="D76" s="7">
        <f>ROUND(+ICU!G71,0)</f>
        <v>0</v>
      </c>
      <c r="E76" s="8">
        <f>ROUND(+ICU!E71,2)</f>
        <v>0</v>
      </c>
      <c r="F76" s="8" t="str">
        <f t="shared" si="3"/>
        <v/>
      </c>
      <c r="G76" s="7">
        <f>ROUND(+ICU!G173,0)</f>
        <v>0</v>
      </c>
      <c r="H76" s="8">
        <f>ROUND(+ICU!E173,2)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>
        <f>+ICU!A72</f>
        <v>167</v>
      </c>
      <c r="C77" t="str">
        <f>+ICU!B72</f>
        <v>FERRY COUNTY MEMORIAL HOSPITAL</v>
      </c>
      <c r="D77" s="7">
        <f>ROUND(+ICU!G72,0)</f>
        <v>0</v>
      </c>
      <c r="E77" s="8">
        <f>ROUND(+ICU!E72,2)</f>
        <v>0</v>
      </c>
      <c r="F77" s="8" t="str">
        <f t="shared" si="3"/>
        <v/>
      </c>
      <c r="G77" s="7">
        <f>ROUND(+ICU!G174,0)</f>
        <v>0</v>
      </c>
      <c r="H77" s="8">
        <f>ROUND(+ICU!E174,2)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+ICU!A73</f>
        <v>168</v>
      </c>
      <c r="C78" t="str">
        <f>+ICU!B73</f>
        <v>CENTRAL WASHINGTON HOSPITAL</v>
      </c>
      <c r="D78" s="7">
        <f>ROUND(+ICU!G73,0)</f>
        <v>5250162</v>
      </c>
      <c r="E78" s="8">
        <f>ROUND(+ICU!E73,2)</f>
        <v>61.9</v>
      </c>
      <c r="F78" s="8">
        <f t="shared" si="3"/>
        <v>84816.83</v>
      </c>
      <c r="G78" s="7">
        <f>ROUND(+ICU!G175,0)</f>
        <v>5123096</v>
      </c>
      <c r="H78" s="8">
        <f>ROUND(+ICU!E175,2)</f>
        <v>61.55</v>
      </c>
      <c r="I78" s="8">
        <f t="shared" si="4"/>
        <v>83234.7</v>
      </c>
      <c r="J78" s="8"/>
      <c r="K78" s="9">
        <f t="shared" si="5"/>
        <v>-1.8700000000000001E-2</v>
      </c>
    </row>
    <row r="79" spans="2:11" x14ac:dyDescent="0.2">
      <c r="B79">
        <f>+ICU!A74</f>
        <v>170</v>
      </c>
      <c r="C79" t="str">
        <f>+ICU!B74</f>
        <v>PEACEHEALTH SOUTHWEST MEDICAL CENTER</v>
      </c>
      <c r="D79" s="7">
        <f>ROUND(+ICU!G74,0)</f>
        <v>16192732</v>
      </c>
      <c r="E79" s="8">
        <f>ROUND(+ICU!E74,2)</f>
        <v>165.25</v>
      </c>
      <c r="F79" s="8">
        <f t="shared" si="3"/>
        <v>97989.3</v>
      </c>
      <c r="G79" s="7">
        <f>ROUND(+ICU!G176,0)</f>
        <v>17386729</v>
      </c>
      <c r="H79" s="8">
        <f>ROUND(+ICU!E176,2)</f>
        <v>172.95</v>
      </c>
      <c r="I79" s="8">
        <f t="shared" si="4"/>
        <v>100530.38</v>
      </c>
      <c r="J79" s="8"/>
      <c r="K79" s="9">
        <f t="shared" si="5"/>
        <v>2.5899999999999999E-2</v>
      </c>
    </row>
    <row r="80" spans="2:11" x14ac:dyDescent="0.2">
      <c r="B80">
        <f>+ICU!A75</f>
        <v>172</v>
      </c>
      <c r="C80" t="str">
        <f>+ICU!B75</f>
        <v>PULLMAN REGIONAL HOSPITAL</v>
      </c>
      <c r="D80" s="7">
        <f>ROUND(+ICU!G75,0)</f>
        <v>1078354</v>
      </c>
      <c r="E80" s="8">
        <f>ROUND(+ICU!E75,2)</f>
        <v>13.2</v>
      </c>
      <c r="F80" s="8">
        <f t="shared" si="3"/>
        <v>81693.48</v>
      </c>
      <c r="G80" s="7">
        <f>ROUND(+ICU!G177,0)</f>
        <v>1106272</v>
      </c>
      <c r="H80" s="8">
        <f>ROUND(+ICU!E177,2)</f>
        <v>13.97</v>
      </c>
      <c r="I80" s="8">
        <f t="shared" si="4"/>
        <v>79189.119999999995</v>
      </c>
      <c r="J80" s="8"/>
      <c r="K80" s="9">
        <f t="shared" si="5"/>
        <v>-3.0700000000000002E-2</v>
      </c>
    </row>
    <row r="81" spans="2:11" x14ac:dyDescent="0.2">
      <c r="B81">
        <f>+ICU!A76</f>
        <v>173</v>
      </c>
      <c r="C81" t="str">
        <f>+ICU!B76</f>
        <v>MORTON GENERAL HOSPITAL</v>
      </c>
      <c r="D81" s="7">
        <f>ROUND(+ICU!G76,0)</f>
        <v>0</v>
      </c>
      <c r="E81" s="8">
        <f>ROUND(+ICU!E76,2)</f>
        <v>0</v>
      </c>
      <c r="F81" s="8" t="str">
        <f t="shared" si="3"/>
        <v/>
      </c>
      <c r="G81" s="7">
        <f>ROUND(+ICU!G178,0)</f>
        <v>0</v>
      </c>
      <c r="H81" s="8">
        <f>ROUND(+ICU!E178,2)</f>
        <v>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+ICU!A77</f>
        <v>175</v>
      </c>
      <c r="C82" t="str">
        <f>+ICU!B77</f>
        <v>MARY BRIDGE CHILDRENS HEALTH CENTER</v>
      </c>
      <c r="D82" s="7">
        <f>ROUND(+ICU!G77,0)</f>
        <v>3577655</v>
      </c>
      <c r="E82" s="8">
        <f>ROUND(+ICU!E77,2)</f>
        <v>51.02</v>
      </c>
      <c r="F82" s="8">
        <f t="shared" si="3"/>
        <v>70122.600000000006</v>
      </c>
      <c r="G82" s="7">
        <f>ROUND(+ICU!G179,0)</f>
        <v>4333986</v>
      </c>
      <c r="H82" s="8">
        <f>ROUND(+ICU!E179,2)</f>
        <v>41.63</v>
      </c>
      <c r="I82" s="8">
        <f t="shared" si="4"/>
        <v>104107.28</v>
      </c>
      <c r="J82" s="8"/>
      <c r="K82" s="9">
        <f t="shared" si="5"/>
        <v>0.48459999999999998</v>
      </c>
    </row>
    <row r="83" spans="2:11" x14ac:dyDescent="0.2">
      <c r="B83">
        <f>+ICU!A78</f>
        <v>176</v>
      </c>
      <c r="C83" t="str">
        <f>+ICU!B78</f>
        <v>TACOMA GENERAL/ALLENMORE HOSPITAL</v>
      </c>
      <c r="D83" s="7">
        <f>ROUND(+ICU!G78,0)</f>
        <v>31737919</v>
      </c>
      <c r="E83" s="8">
        <f>ROUND(+ICU!E78,2)</f>
        <v>442.31</v>
      </c>
      <c r="F83" s="8">
        <f t="shared" si="3"/>
        <v>71754.92</v>
      </c>
      <c r="G83" s="7">
        <f>ROUND(+ICU!G180,0)</f>
        <v>36605790</v>
      </c>
      <c r="H83" s="8">
        <f>ROUND(+ICU!E180,2)</f>
        <v>398.27</v>
      </c>
      <c r="I83" s="8">
        <f t="shared" si="4"/>
        <v>91911.99</v>
      </c>
      <c r="J83" s="8"/>
      <c r="K83" s="9">
        <f t="shared" si="5"/>
        <v>0.28089999999999998</v>
      </c>
    </row>
    <row r="84" spans="2:11" x14ac:dyDescent="0.2">
      <c r="B84">
        <f>+ICU!A79</f>
        <v>180</v>
      </c>
      <c r="C84" t="str">
        <f>+ICU!B79</f>
        <v>MULTICARE VALLEY HOSPITAL</v>
      </c>
      <c r="D84" s="7">
        <f>ROUND(+ICU!G79,0)</f>
        <v>1885587</v>
      </c>
      <c r="E84" s="8">
        <f>ROUND(+ICU!E79,2)</f>
        <v>21.98</v>
      </c>
      <c r="F84" s="8">
        <f t="shared" si="3"/>
        <v>85786.49</v>
      </c>
      <c r="G84" s="7">
        <f>ROUND(+ICU!G181,0)</f>
        <v>2400083</v>
      </c>
      <c r="H84" s="8">
        <f>ROUND(+ICU!E181,2)</f>
        <v>35.21</v>
      </c>
      <c r="I84" s="8">
        <f t="shared" si="4"/>
        <v>68164.81</v>
      </c>
      <c r="J84" s="8"/>
      <c r="K84" s="9">
        <f t="shared" si="5"/>
        <v>-0.2054</v>
      </c>
    </row>
    <row r="85" spans="2:11" x14ac:dyDescent="0.2">
      <c r="B85">
        <f>+ICU!A80</f>
        <v>183</v>
      </c>
      <c r="C85" t="str">
        <f>+ICU!B80</f>
        <v>MULTICARE AUBURN MEDICAL CENTER</v>
      </c>
      <c r="D85" s="7">
        <f>ROUND(+ICU!G80,0)</f>
        <v>4150704</v>
      </c>
      <c r="E85" s="8">
        <f>ROUND(+ICU!E80,2)</f>
        <v>50.94</v>
      </c>
      <c r="F85" s="8">
        <f t="shared" si="3"/>
        <v>81482.210000000006</v>
      </c>
      <c r="G85" s="7">
        <f>ROUND(+ICU!G182,0)</f>
        <v>5501701</v>
      </c>
      <c r="H85" s="8">
        <f>ROUND(+ICU!E182,2)</f>
        <v>49.57</v>
      </c>
      <c r="I85" s="8">
        <f t="shared" si="4"/>
        <v>110988.52</v>
      </c>
      <c r="J85" s="8"/>
      <c r="K85" s="9">
        <f t="shared" si="5"/>
        <v>0.36209999999999998</v>
      </c>
    </row>
    <row r="86" spans="2:11" x14ac:dyDescent="0.2">
      <c r="B86">
        <f>+ICU!A81</f>
        <v>186</v>
      </c>
      <c r="C86" t="str">
        <f>+ICU!B81</f>
        <v>SUMMIT PACIFIC MEDICAL CENTER</v>
      </c>
      <c r="D86" s="7">
        <f>ROUND(+ICU!G81,0)</f>
        <v>0</v>
      </c>
      <c r="E86" s="8">
        <f>ROUND(+ICU!E81,2)</f>
        <v>0</v>
      </c>
      <c r="F86" s="8" t="str">
        <f t="shared" si="3"/>
        <v/>
      </c>
      <c r="G86" s="7">
        <f>ROUND(+ICU!G183,0)</f>
        <v>0</v>
      </c>
      <c r="H86" s="8">
        <f>ROUND(+ICU!E183,2)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>
        <f>+ICU!A82</f>
        <v>191</v>
      </c>
      <c r="C87" t="str">
        <f>+ICU!B82</f>
        <v>PROVIDENCE CENTRALIA HOSPITAL</v>
      </c>
      <c r="D87" s="7">
        <f>ROUND(+ICU!G82,0)</f>
        <v>1245237</v>
      </c>
      <c r="E87" s="8">
        <f>ROUND(+ICU!E82,2)</f>
        <v>14.22</v>
      </c>
      <c r="F87" s="8">
        <f t="shared" si="3"/>
        <v>87569.41</v>
      </c>
      <c r="G87" s="7">
        <f>ROUND(+ICU!G184,0)</f>
        <v>1411102</v>
      </c>
      <c r="H87" s="8">
        <f>ROUND(+ICU!E184,2)</f>
        <v>15.02</v>
      </c>
      <c r="I87" s="8">
        <f t="shared" si="4"/>
        <v>93948.2</v>
      </c>
      <c r="J87" s="8"/>
      <c r="K87" s="9">
        <f t="shared" si="5"/>
        <v>7.2800000000000004E-2</v>
      </c>
    </row>
    <row r="88" spans="2:11" x14ac:dyDescent="0.2">
      <c r="B88">
        <f>+ICU!A83</f>
        <v>193</v>
      </c>
      <c r="C88" t="str">
        <f>+ICU!B83</f>
        <v>PROVIDENCE MOUNT CARMEL HOSPITAL</v>
      </c>
      <c r="D88" s="7">
        <f>ROUND(+ICU!G83,0)</f>
        <v>515618</v>
      </c>
      <c r="E88" s="8">
        <f>ROUND(+ICU!E83,2)</f>
        <v>5.09</v>
      </c>
      <c r="F88" s="8">
        <f t="shared" si="3"/>
        <v>101300.2</v>
      </c>
      <c r="G88" s="7">
        <f>ROUND(+ICU!G185,0)</f>
        <v>0</v>
      </c>
      <c r="H88" s="8">
        <f>ROUND(+ICU!E185,2)</f>
        <v>0</v>
      </c>
      <c r="I88" s="8" t="str">
        <f t="shared" si="4"/>
        <v/>
      </c>
      <c r="J88" s="8"/>
      <c r="K88" s="9" t="str">
        <f t="shared" si="5"/>
        <v/>
      </c>
    </row>
    <row r="89" spans="2:11" x14ac:dyDescent="0.2">
      <c r="B89">
        <f>+ICU!A84</f>
        <v>194</v>
      </c>
      <c r="C89" t="str">
        <f>+ICU!B84</f>
        <v>PROVIDENCE ST JOSEPHS HOSPITAL</v>
      </c>
      <c r="D89" s="7">
        <f>ROUND(+ICU!G84,0)</f>
        <v>0</v>
      </c>
      <c r="E89" s="8">
        <f>ROUND(+ICU!E84,2)</f>
        <v>0</v>
      </c>
      <c r="F89" s="8" t="str">
        <f t="shared" si="3"/>
        <v/>
      </c>
      <c r="G89" s="7">
        <f>ROUND(+ICU!G186,0)</f>
        <v>0</v>
      </c>
      <c r="H89" s="8">
        <f>ROUND(+ICU!E186,2)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+ICU!A85</f>
        <v>195</v>
      </c>
      <c r="C90" t="str">
        <f>+ICU!B85</f>
        <v>SNOQUALMIE VALLEY HOSPITAL</v>
      </c>
      <c r="D90" s="7">
        <f>ROUND(+ICU!G85,0)</f>
        <v>0</v>
      </c>
      <c r="E90" s="8">
        <f>ROUND(+ICU!E85,2)</f>
        <v>0</v>
      </c>
      <c r="F90" s="8" t="str">
        <f t="shared" si="3"/>
        <v/>
      </c>
      <c r="G90" s="7">
        <f>ROUND(+ICU!G187,0)</f>
        <v>0</v>
      </c>
      <c r="H90" s="8">
        <f>ROUND(+ICU!E187,2)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>
        <f>+ICU!A86</f>
        <v>197</v>
      </c>
      <c r="C91" t="str">
        <f>+ICU!B86</f>
        <v>CAPITAL MEDICAL CENTER</v>
      </c>
      <c r="D91" s="7">
        <f>ROUND(+ICU!G86,0)</f>
        <v>4226206</v>
      </c>
      <c r="E91" s="8">
        <f>ROUND(+ICU!E86,2)</f>
        <v>52.17</v>
      </c>
      <c r="F91" s="8">
        <f t="shared" si="3"/>
        <v>81008.36</v>
      </c>
      <c r="G91" s="7">
        <f>ROUND(+ICU!G188,0)</f>
        <v>4359982</v>
      </c>
      <c r="H91" s="8">
        <f>ROUND(+ICU!E188,2)</f>
        <v>52.58</v>
      </c>
      <c r="I91" s="8">
        <f t="shared" si="4"/>
        <v>82920.92</v>
      </c>
      <c r="J91" s="8"/>
      <c r="K91" s="9">
        <f t="shared" si="5"/>
        <v>2.3599999999999999E-2</v>
      </c>
    </row>
    <row r="92" spans="2:11" x14ac:dyDescent="0.2">
      <c r="B92">
        <f>+ICU!A87</f>
        <v>198</v>
      </c>
      <c r="C92" t="str">
        <f>+ICU!B87</f>
        <v>ASTRIA SUNNYSIDE HOSPITAL</v>
      </c>
      <c r="D92" s="7">
        <f>ROUND(+ICU!G87,0)</f>
        <v>1313936</v>
      </c>
      <c r="E92" s="8">
        <f>ROUND(+ICU!E87,2)</f>
        <v>15.19</v>
      </c>
      <c r="F92" s="8">
        <f t="shared" si="3"/>
        <v>86500.07</v>
      </c>
      <c r="G92" s="7">
        <f>ROUND(+ICU!G189,0)</f>
        <v>1401166</v>
      </c>
      <c r="H92" s="8">
        <f>ROUND(+ICU!E189,2)</f>
        <v>16.55</v>
      </c>
      <c r="I92" s="8">
        <f t="shared" si="4"/>
        <v>84662.6</v>
      </c>
      <c r="J92" s="8"/>
      <c r="K92" s="9">
        <f t="shared" si="5"/>
        <v>-2.12E-2</v>
      </c>
    </row>
    <row r="93" spans="2:11" x14ac:dyDescent="0.2">
      <c r="B93">
        <f>+ICU!A88</f>
        <v>199</v>
      </c>
      <c r="C93" t="str">
        <f>+ICU!B88</f>
        <v>ASTRIA TOPPENISH HOSPITAL</v>
      </c>
      <c r="D93" s="7">
        <f>ROUND(+ICU!G88,0)</f>
        <v>664580</v>
      </c>
      <c r="E93" s="8">
        <f>ROUND(+ICU!E88,2)</f>
        <v>8.1</v>
      </c>
      <c r="F93" s="8">
        <f t="shared" si="3"/>
        <v>82046.91</v>
      </c>
      <c r="G93" s="7">
        <f>ROUND(+ICU!G190,0)</f>
        <v>720095</v>
      </c>
      <c r="H93" s="8">
        <f>ROUND(+ICU!E190,2)</f>
        <v>6</v>
      </c>
      <c r="I93" s="8">
        <f t="shared" si="4"/>
        <v>120015.83</v>
      </c>
      <c r="J93" s="8"/>
      <c r="K93" s="9">
        <f t="shared" si="5"/>
        <v>0.46279999999999999</v>
      </c>
    </row>
    <row r="94" spans="2:11" x14ac:dyDescent="0.2">
      <c r="B94">
        <f>+ICU!A89</f>
        <v>201</v>
      </c>
      <c r="C94" t="str">
        <f>+ICU!B89</f>
        <v>ST FRANCIS COMMUNITY HOSPITAL</v>
      </c>
      <c r="D94" s="7">
        <f>ROUND(+ICU!G89,0)</f>
        <v>3660883</v>
      </c>
      <c r="E94" s="8">
        <f>ROUND(+ICU!E89,2)</f>
        <v>40.6</v>
      </c>
      <c r="F94" s="8">
        <f t="shared" si="3"/>
        <v>90169.53</v>
      </c>
      <c r="G94" s="7">
        <f>ROUND(+ICU!G191,0)</f>
        <v>3683117</v>
      </c>
      <c r="H94" s="8">
        <f>ROUND(+ICU!E191,2)</f>
        <v>39.82</v>
      </c>
      <c r="I94" s="8">
        <f t="shared" si="4"/>
        <v>92494.15</v>
      </c>
      <c r="J94" s="8"/>
      <c r="K94" s="9">
        <f t="shared" si="5"/>
        <v>2.58E-2</v>
      </c>
    </row>
    <row r="95" spans="2:11" x14ac:dyDescent="0.2">
      <c r="B95">
        <f>+ICU!A90</f>
        <v>202</v>
      </c>
      <c r="C95" t="str">
        <f>+ICU!B90</f>
        <v>REGIONAL HOSPITAL</v>
      </c>
      <c r="D95" s="7">
        <f>ROUND(+ICU!G90,0)</f>
        <v>0</v>
      </c>
      <c r="E95" s="8">
        <f>ROUND(+ICU!E90,2)</f>
        <v>0</v>
      </c>
      <c r="F95" s="8" t="str">
        <f t="shared" si="3"/>
        <v/>
      </c>
      <c r="G95" s="7">
        <f>ROUND(+ICU!G192,0)</f>
        <v>0</v>
      </c>
      <c r="H95" s="8">
        <f>ROUND(+ICU!E192,2)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+ICU!A91</f>
        <v>204</v>
      </c>
      <c r="C96" t="str">
        <f>+ICU!B91</f>
        <v>SEATTLE CANCER CARE ALLIANCE</v>
      </c>
      <c r="D96" s="7">
        <f>ROUND(+ICU!G91,0)</f>
        <v>609096</v>
      </c>
      <c r="E96" s="8">
        <f>ROUND(+ICU!E91,2)</f>
        <v>0</v>
      </c>
      <c r="F96" s="8" t="str">
        <f t="shared" si="3"/>
        <v/>
      </c>
      <c r="G96" s="7">
        <f>ROUND(+ICU!G193,0)</f>
        <v>374384</v>
      </c>
      <c r="H96" s="8">
        <f>ROUND(+ICU!E193,2)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+ICU!A92</f>
        <v>205</v>
      </c>
      <c r="C97" t="str">
        <f>+ICU!B92</f>
        <v>WENATCHEE VALLEY HOSPITAL</v>
      </c>
      <c r="D97" s="7">
        <f>ROUND(+ICU!G92,0)</f>
        <v>0</v>
      </c>
      <c r="E97" s="8">
        <f>ROUND(+ICU!E92,2)</f>
        <v>0</v>
      </c>
      <c r="F97" s="8" t="str">
        <f t="shared" si="3"/>
        <v/>
      </c>
      <c r="G97" s="7">
        <f>ROUND(+ICU!G194,0)</f>
        <v>0</v>
      </c>
      <c r="H97" s="8">
        <f>ROUND(+ICU!E194,2)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+ICU!A93</f>
        <v>206</v>
      </c>
      <c r="C98" t="str">
        <f>+ICU!B93</f>
        <v>PEACEHEALTH UNITED GENERAL MEDICAL CENTER</v>
      </c>
      <c r="D98" s="7">
        <f>ROUND(+ICU!G93,0)</f>
        <v>0</v>
      </c>
      <c r="E98" s="8">
        <f>ROUND(+ICU!E93,2)</f>
        <v>0</v>
      </c>
      <c r="F98" s="8" t="str">
        <f t="shared" si="3"/>
        <v/>
      </c>
      <c r="G98" s="7">
        <f>ROUND(+ICU!G195,0)</f>
        <v>0</v>
      </c>
      <c r="H98" s="8">
        <f>ROUND(+ICU!E195,2)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>
        <f>+ICU!A94</f>
        <v>207</v>
      </c>
      <c r="C99" t="str">
        <f>+ICU!B94</f>
        <v>SKAGIT REGIONAL HEALTH</v>
      </c>
      <c r="D99" s="7">
        <f>ROUND(+ICU!G94,0)</f>
        <v>2088870</v>
      </c>
      <c r="E99" s="8">
        <f>ROUND(+ICU!E94,2)</f>
        <v>22.62</v>
      </c>
      <c r="F99" s="8">
        <f t="shared" si="3"/>
        <v>92346.15</v>
      </c>
      <c r="G99" s="7">
        <f>ROUND(+ICU!G196,0)</f>
        <v>2285087</v>
      </c>
      <c r="H99" s="8">
        <f>ROUND(+ICU!E196,2)</f>
        <v>24.08</v>
      </c>
      <c r="I99" s="8">
        <f t="shared" si="4"/>
        <v>94895.64</v>
      </c>
      <c r="J99" s="8"/>
      <c r="K99" s="9">
        <f t="shared" si="5"/>
        <v>2.76E-2</v>
      </c>
    </row>
    <row r="100" spans="2:11" x14ac:dyDescent="0.2">
      <c r="B100">
        <f>+ICU!A95</f>
        <v>208</v>
      </c>
      <c r="C100" t="str">
        <f>+ICU!B95</f>
        <v>LEGACY SALMON CREEK HOSPITAL</v>
      </c>
      <c r="D100" s="7">
        <f>ROUND(+ICU!G95,0)</f>
        <v>10871225</v>
      </c>
      <c r="E100" s="8">
        <f>ROUND(+ICU!E95,2)</f>
        <v>105.9</v>
      </c>
      <c r="F100" s="8">
        <f t="shared" si="3"/>
        <v>102655.57</v>
      </c>
      <c r="G100" s="7">
        <f>ROUND(+ICU!G197,0)</f>
        <v>11500159</v>
      </c>
      <c r="H100" s="8">
        <f>ROUND(+ICU!E197,2)</f>
        <v>108.78</v>
      </c>
      <c r="I100" s="8">
        <f t="shared" si="4"/>
        <v>105719.42</v>
      </c>
      <c r="J100" s="8"/>
      <c r="K100" s="9">
        <f t="shared" si="5"/>
        <v>2.98E-2</v>
      </c>
    </row>
    <row r="101" spans="2:11" x14ac:dyDescent="0.2">
      <c r="B101">
        <f>+ICU!A96</f>
        <v>209</v>
      </c>
      <c r="C101" t="str">
        <f>+ICU!B96</f>
        <v>ST ANTHONY HOSPITAL</v>
      </c>
      <c r="D101" s="7">
        <f>ROUND(+ICU!G96,0)</f>
        <v>3839438</v>
      </c>
      <c r="E101" s="8">
        <f>ROUND(+ICU!E96,2)</f>
        <v>42.04</v>
      </c>
      <c r="F101" s="8">
        <f t="shared" si="3"/>
        <v>91328.21</v>
      </c>
      <c r="G101" s="7">
        <f>ROUND(+ICU!G198,0)</f>
        <v>3688704</v>
      </c>
      <c r="H101" s="8">
        <f>ROUND(+ICU!E198,2)</f>
        <v>42.67</v>
      </c>
      <c r="I101" s="8">
        <f t="shared" si="4"/>
        <v>86447.25</v>
      </c>
      <c r="J101" s="8"/>
      <c r="K101" s="9">
        <f t="shared" si="5"/>
        <v>-5.3400000000000003E-2</v>
      </c>
    </row>
    <row r="102" spans="2:11" x14ac:dyDescent="0.2">
      <c r="B102">
        <f>+ICU!A97</f>
        <v>210</v>
      </c>
      <c r="C102" t="str">
        <f>+ICU!B97</f>
        <v>SWEDISH MEDICAL CENTER - ISSAQUAH CAMPUS</v>
      </c>
      <c r="D102" s="7">
        <f>ROUND(+ICU!G97,0)</f>
        <v>5167530</v>
      </c>
      <c r="E102" s="8">
        <f>ROUND(+ICU!E97,2)</f>
        <v>49.55</v>
      </c>
      <c r="F102" s="8">
        <f t="shared" si="3"/>
        <v>104289.2</v>
      </c>
      <c r="G102" s="7">
        <f>ROUND(+ICU!G199,0)</f>
        <v>5205223</v>
      </c>
      <c r="H102" s="8">
        <f>ROUND(+ICU!E199,2)</f>
        <v>52.38</v>
      </c>
      <c r="I102" s="8">
        <f t="shared" si="4"/>
        <v>99374.25</v>
      </c>
      <c r="J102" s="8"/>
      <c r="K102" s="9">
        <f t="shared" si="5"/>
        <v>-4.7100000000000003E-2</v>
      </c>
    </row>
    <row r="103" spans="2:11" x14ac:dyDescent="0.2">
      <c r="B103">
        <f>+ICU!A98</f>
        <v>211</v>
      </c>
      <c r="C103" t="str">
        <f>+ICU!B98</f>
        <v>PEACEHEALTH PEACE ISLAND MEDICAL CENTER</v>
      </c>
      <c r="D103" s="7">
        <f>ROUND(+ICU!G98,0)</f>
        <v>0</v>
      </c>
      <c r="E103" s="8">
        <f>ROUND(+ICU!E98,2)</f>
        <v>0</v>
      </c>
      <c r="F103" s="8" t="str">
        <f t="shared" si="3"/>
        <v/>
      </c>
      <c r="G103" s="7">
        <f>ROUND(+ICU!G200,0)</f>
        <v>0</v>
      </c>
      <c r="H103" s="8">
        <f>ROUND(+ICU!E200,2)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+ICU!A99</f>
        <v>904</v>
      </c>
      <c r="C104" t="str">
        <f>+ICU!B99</f>
        <v>BHC FAIRFAX HOSPITAL</v>
      </c>
      <c r="D104" s="7">
        <f>ROUND(+ICU!G99,0)</f>
        <v>0</v>
      </c>
      <c r="E104" s="8">
        <f>ROUND(+ICU!E99,2)</f>
        <v>0</v>
      </c>
      <c r="F104" s="8" t="str">
        <f t="shared" si="3"/>
        <v/>
      </c>
      <c r="G104" s="7">
        <f>ROUND(+ICU!G201,0)</f>
        <v>0</v>
      </c>
      <c r="H104" s="8">
        <f>ROUND(+ICU!E201,2)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+ICU!A100</f>
        <v>915</v>
      </c>
      <c r="C105" t="str">
        <f>+ICU!B100</f>
        <v>LOURDES COUNSELING CENTER</v>
      </c>
      <c r="D105" s="7">
        <f>ROUND(+ICU!G100,0)</f>
        <v>0</v>
      </c>
      <c r="E105" s="8">
        <f>ROUND(+ICU!E100,2)</f>
        <v>0</v>
      </c>
      <c r="F105" s="8" t="str">
        <f t="shared" si="3"/>
        <v/>
      </c>
      <c r="G105" s="7">
        <f>ROUND(+ICU!G202,0)</f>
        <v>0</v>
      </c>
      <c r="H105" s="8">
        <f>ROUND(+ICU!E202,2)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+ICU!A101</f>
        <v>919</v>
      </c>
      <c r="C106" t="str">
        <f>+ICU!B101</f>
        <v>NAVOS</v>
      </c>
      <c r="D106" s="7">
        <f>ROUND(+ICU!G101,0)</f>
        <v>0</v>
      </c>
      <c r="E106" s="8">
        <f>ROUND(+ICU!E101,2)</f>
        <v>0</v>
      </c>
      <c r="F106" s="8" t="str">
        <f t="shared" si="3"/>
        <v/>
      </c>
      <c r="G106" s="7">
        <f>ROUND(+ICU!G203,0)</f>
        <v>0</v>
      </c>
      <c r="H106" s="8">
        <f>ROUND(+ICU!E203,2)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+ICU!A102</f>
        <v>921</v>
      </c>
      <c r="C107" t="str">
        <f>+ICU!B102</f>
        <v>CASCADE BEHAVIORAL HOSPITAL</v>
      </c>
      <c r="D107" s="7">
        <f>ROUND(+ICU!G102,0)</f>
        <v>0</v>
      </c>
      <c r="E107" s="8">
        <f>ROUND(+ICU!E102,2)</f>
        <v>0</v>
      </c>
      <c r="F107" s="8" t="str">
        <f t="shared" si="3"/>
        <v/>
      </c>
      <c r="G107" s="7">
        <f>ROUND(+ICU!G204,0)</f>
        <v>0</v>
      </c>
      <c r="H107" s="8">
        <f>ROUND(+ICU!E204,2)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+ICU!A103</f>
        <v>922</v>
      </c>
      <c r="C108" t="str">
        <f>+ICU!B103</f>
        <v>BHC FAIRFAX HOSPITAL NORTH</v>
      </c>
      <c r="D108" s="7">
        <f>ROUND(+ICU!G103,0)</f>
        <v>0</v>
      </c>
      <c r="E108" s="8">
        <f>ROUND(+ICU!E103,2)</f>
        <v>0</v>
      </c>
      <c r="F108" s="8" t="str">
        <f t="shared" ref="F108" si="6">IF(D108=0,"",IF(E108=0,"",ROUND(D108/E108,2)))</f>
        <v/>
      </c>
      <c r="G108" s="7">
        <f>ROUND(+ICU!G205,0)</f>
        <v>0</v>
      </c>
      <c r="H108" s="8">
        <f>ROUND(+ICU!E205,2)</f>
        <v>0</v>
      </c>
      <c r="I108" s="8" t="str">
        <f t="shared" ref="I108" si="7">IF(G108=0,"",IF(H108=0,"",ROUND(G108/H108,2)))</f>
        <v/>
      </c>
      <c r="J108" s="8"/>
      <c r="K108" s="9" t="str">
        <f t="shared" ref="K108" si="8">IF(D108=0,"",IF(E108=0,"",IF(G108=0,"",IF(H108=0,"",ROUND(I108/F108-1,4)))))</f>
        <v/>
      </c>
    </row>
    <row r="109" spans="2:11" x14ac:dyDescent="0.2">
      <c r="B109">
        <f>+ICU!A104</f>
        <v>923</v>
      </c>
      <c r="C109" t="str">
        <f>+ICU!B104</f>
        <v>FAIRFAX BEHAVIORAL HEALTH MONROE</v>
      </c>
      <c r="D109" s="7">
        <f>ROUND(+ICU!G104,0)</f>
        <v>0</v>
      </c>
      <c r="E109" s="8">
        <f>ROUND(+ICU!E104,2)</f>
        <v>0</v>
      </c>
      <c r="F109" s="8" t="str">
        <f t="shared" ref="F109" si="9">IF(D109=0,"",IF(E109=0,"",ROUND(D109/E109,2)))</f>
        <v/>
      </c>
      <c r="G109" s="7">
        <f>ROUND(+ICU!G206,0)</f>
        <v>0</v>
      </c>
      <c r="H109" s="8">
        <f>ROUND(+ICU!E206,2)</f>
        <v>0</v>
      </c>
      <c r="I109" s="8" t="str">
        <f t="shared" ref="I109" si="10">IF(G109=0,"",IF(H109=0,"",ROUND(G109/H109,2)))</f>
        <v/>
      </c>
      <c r="J109" s="8"/>
      <c r="K109" s="9" t="str">
        <f t="shared" ref="K109" si="11">IF(D109=0,"",IF(E109=0,"",IF(G109=0,"",IF(H109=0,"",ROUND(I109/F109-1,4)))))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9.88671875" bestFit="1" customWidth="1"/>
    <col min="7" max="7" width="10.109375" bestFit="1" customWidth="1"/>
    <col min="8" max="8" width="7.88671875" bestFit="1" customWidth="1"/>
    <col min="9" max="9" width="9.88671875" bestFit="1" customWidth="1"/>
    <col min="10" max="10" width="2.6640625" customWidth="1"/>
    <col min="11" max="11" width="10" customWidth="1"/>
  </cols>
  <sheetData>
    <row r="1" spans="1:11" x14ac:dyDescent="0.2">
      <c r="A1" s="4" t="s">
        <v>28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56</v>
      </c>
    </row>
    <row r="4" spans="1:11" x14ac:dyDescent="0.2">
      <c r="A4" s="4" t="s">
        <v>70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48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7">
        <f>ROUND(+ICU!D5,0)</f>
        <v>2015</v>
      </c>
      <c r="F7" s="17">
        <f>E7</f>
        <v>2015</v>
      </c>
      <c r="G7" s="3"/>
      <c r="H7" s="2">
        <f>+F7+1</f>
        <v>2016</v>
      </c>
      <c r="I7" s="3">
        <f>+H7</f>
        <v>2016</v>
      </c>
    </row>
    <row r="8" spans="1:11" x14ac:dyDescent="0.2">
      <c r="A8" s="3"/>
      <c r="B8" s="3"/>
      <c r="C8" s="3"/>
      <c r="D8" s="2" t="s">
        <v>10</v>
      </c>
      <c r="F8" s="2" t="s">
        <v>1</v>
      </c>
      <c r="G8" s="2" t="s">
        <v>10</v>
      </c>
      <c r="I8" s="2" t="s">
        <v>1</v>
      </c>
      <c r="J8" s="2"/>
      <c r="K8" s="3" t="s">
        <v>75</v>
      </c>
    </row>
    <row r="9" spans="1:11" x14ac:dyDescent="0.2">
      <c r="A9" s="3"/>
      <c r="B9" s="3" t="s">
        <v>36</v>
      </c>
      <c r="C9" s="3" t="s">
        <v>37</v>
      </c>
      <c r="D9" s="2" t="s">
        <v>11</v>
      </c>
      <c r="E9" s="2" t="s">
        <v>26</v>
      </c>
      <c r="F9" s="2" t="s">
        <v>27</v>
      </c>
      <c r="G9" s="2" t="s">
        <v>11</v>
      </c>
      <c r="H9" s="2" t="s">
        <v>26</v>
      </c>
      <c r="I9" s="2" t="s">
        <v>27</v>
      </c>
      <c r="J9" s="2"/>
      <c r="K9" s="3" t="s">
        <v>77</v>
      </c>
    </row>
    <row r="10" spans="1:11" x14ac:dyDescent="0.2">
      <c r="B10">
        <f>+ICU!A5</f>
        <v>1</v>
      </c>
      <c r="C10" t="str">
        <f>+ICU!B5</f>
        <v>SWEDISH MEDICAL CENTER - FIRST HILL</v>
      </c>
      <c r="D10" s="7">
        <f>ROUND(+ICU!H5,0)</f>
        <v>-86</v>
      </c>
      <c r="E10" s="8">
        <f>ROUND(+ICU!E5,2)</f>
        <v>325</v>
      </c>
      <c r="F10" s="8">
        <f>IF(D10=0,"",IF(E10=0,"",ROUND(D10/E10,2)))</f>
        <v>-0.26</v>
      </c>
      <c r="G10" s="7">
        <f>ROUND(+ICU!H107,0)</f>
        <v>2210826</v>
      </c>
      <c r="H10" s="8">
        <f>ROUND(+ICU!E107,2)</f>
        <v>0.43</v>
      </c>
      <c r="I10" s="8">
        <f>IF(G10=0,"",IF(H10=0,"",ROUND(G10/H10,2)))</f>
        <v>5141455.8099999996</v>
      </c>
      <c r="J10" s="8"/>
      <c r="K10" s="9">
        <f>IF(D10=0,"",IF(E10=0,"",IF(G10=0,"",IF(H10=0,"",ROUND(I10/F10-1,4)))))</f>
        <v>-19774831.0385</v>
      </c>
    </row>
    <row r="11" spans="1:11" x14ac:dyDescent="0.2">
      <c r="B11">
        <f>+ICU!A6</f>
        <v>3</v>
      </c>
      <c r="C11" t="str">
        <f>+ICU!B6</f>
        <v>SWEDISH MEDICAL CENTER - CHERRY HILL</v>
      </c>
      <c r="D11" s="7">
        <f>ROUND(+ICU!H6,0)</f>
        <v>-1006</v>
      </c>
      <c r="E11" s="8">
        <f>ROUND(+ICU!E6,2)</f>
        <v>148.03</v>
      </c>
      <c r="F11" s="8">
        <f t="shared" ref="F11:F74" si="0">IF(D11=0,"",IF(E11=0,"",ROUND(D11/E11,2)))</f>
        <v>-6.8</v>
      </c>
      <c r="G11" s="7">
        <f>ROUND(+ICU!H108,0)</f>
        <v>1311173</v>
      </c>
      <c r="H11" s="8">
        <f>ROUND(+ICU!E108,2)</f>
        <v>167.03</v>
      </c>
      <c r="I11" s="8">
        <f t="shared" ref="I11:I74" si="1">IF(G11=0,"",IF(H11=0,"",ROUND(G11/H11,2)))</f>
        <v>7849.93</v>
      </c>
      <c r="J11" s="8"/>
      <c r="K11" s="9">
        <f t="shared" ref="K11:K74" si="2">IF(D11=0,"",IF(E11=0,"",IF(G11=0,"",IF(H11=0,"",ROUND(I11/F11-1,4)))))</f>
        <v>-1155.4014999999999</v>
      </c>
    </row>
    <row r="12" spans="1:11" x14ac:dyDescent="0.2">
      <c r="B12">
        <f>+ICU!A7</f>
        <v>8</v>
      </c>
      <c r="C12" t="str">
        <f>+ICU!B7</f>
        <v>KLICKITAT VALLEY HEALTH</v>
      </c>
      <c r="D12" s="7">
        <f>ROUND(+ICU!H7,0)</f>
        <v>0</v>
      </c>
      <c r="E12" s="8">
        <f>ROUND(+ICU!E7,2)</f>
        <v>0</v>
      </c>
      <c r="F12" s="8" t="str">
        <f t="shared" si="0"/>
        <v/>
      </c>
      <c r="G12" s="7">
        <f>ROUND(+ICU!H109,0)</f>
        <v>0</v>
      </c>
      <c r="H12" s="8">
        <f>ROUND(+ICU!E109,2)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+ICU!A8</f>
        <v>10</v>
      </c>
      <c r="C13" t="str">
        <f>+ICU!B8</f>
        <v>VIRGINIA MASON MEDICAL CENTER</v>
      </c>
      <c r="D13" s="7">
        <f>ROUND(+ICU!H8,0)</f>
        <v>1704392</v>
      </c>
      <c r="E13" s="8">
        <f>ROUND(+ICU!E8,2)</f>
        <v>92.86</v>
      </c>
      <c r="F13" s="8">
        <f t="shared" si="0"/>
        <v>18354.43</v>
      </c>
      <c r="G13" s="7">
        <f>ROUND(+ICU!H110,0)</f>
        <v>1693313</v>
      </c>
      <c r="H13" s="8">
        <f>ROUND(+ICU!E110,2)</f>
        <v>92.67</v>
      </c>
      <c r="I13" s="8">
        <f t="shared" si="1"/>
        <v>18272.5</v>
      </c>
      <c r="J13" s="8"/>
      <c r="K13" s="9">
        <f t="shared" si="2"/>
        <v>-4.4999999999999997E-3</v>
      </c>
    </row>
    <row r="14" spans="1:11" x14ac:dyDescent="0.2">
      <c r="B14">
        <f>+ICU!A9</f>
        <v>14</v>
      </c>
      <c r="C14" t="str">
        <f>+ICU!B9</f>
        <v>SEATTLE CHILDRENS HOSPITAL</v>
      </c>
      <c r="D14" s="7">
        <f>ROUND(+ICU!H9,0)</f>
        <v>7143509</v>
      </c>
      <c r="E14" s="8">
        <f>ROUND(+ICU!E9,2)</f>
        <v>272.01</v>
      </c>
      <c r="F14" s="8">
        <f t="shared" si="0"/>
        <v>26261.94</v>
      </c>
      <c r="G14" s="7">
        <f>ROUND(+ICU!H111,0)</f>
        <v>7657000</v>
      </c>
      <c r="H14" s="8">
        <f>ROUND(+ICU!E111,2)</f>
        <v>293.64</v>
      </c>
      <c r="I14" s="8">
        <f t="shared" si="1"/>
        <v>26076.15</v>
      </c>
      <c r="J14" s="8"/>
      <c r="K14" s="9">
        <f t="shared" si="2"/>
        <v>-7.1000000000000004E-3</v>
      </c>
    </row>
    <row r="15" spans="1:11" x14ac:dyDescent="0.2">
      <c r="B15">
        <f>+ICU!A10</f>
        <v>20</v>
      </c>
      <c r="C15" t="str">
        <f>+ICU!B10</f>
        <v>GROUP HEALTH CENTRAL HOSPITAL</v>
      </c>
      <c r="D15" s="7">
        <f>ROUND(+ICU!H10,0)</f>
        <v>192072</v>
      </c>
      <c r="E15" s="8">
        <f>ROUND(+ICU!E10,2)</f>
        <v>2.5</v>
      </c>
      <c r="F15" s="8">
        <f t="shared" si="0"/>
        <v>76828.800000000003</v>
      </c>
      <c r="G15" s="7">
        <f>ROUND(+ICU!H112,0)</f>
        <v>-3328</v>
      </c>
      <c r="H15" s="8">
        <f>ROUND(+ICU!E112,2)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+ICU!A11</f>
        <v>21</v>
      </c>
      <c r="C16" t="str">
        <f>+ICU!B11</f>
        <v>NEWPORT HOSPITAL AND HEALTH SERVICES</v>
      </c>
      <c r="D16" s="7">
        <f>ROUND(+ICU!H11,0)</f>
        <v>0</v>
      </c>
      <c r="E16" s="8">
        <f>ROUND(+ICU!E11,2)</f>
        <v>0</v>
      </c>
      <c r="F16" s="8" t="str">
        <f t="shared" si="0"/>
        <v/>
      </c>
      <c r="G16" s="7">
        <f>ROUND(+ICU!H113,0)</f>
        <v>0</v>
      </c>
      <c r="H16" s="8">
        <f>ROUND(+ICU!E113,2)</f>
        <v>0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+ICU!A12</f>
        <v>22</v>
      </c>
      <c r="C17" t="str">
        <f>+ICU!B12</f>
        <v>LOURDES MEDICAL CENTER</v>
      </c>
      <c r="D17" s="7">
        <f>ROUND(+ICU!H12,0)</f>
        <v>0</v>
      </c>
      <c r="E17" s="8">
        <f>ROUND(+ICU!E12,2)</f>
        <v>0</v>
      </c>
      <c r="F17" s="8" t="str">
        <f t="shared" si="0"/>
        <v/>
      </c>
      <c r="G17" s="7">
        <f>ROUND(+ICU!H114,0)</f>
        <v>0</v>
      </c>
      <c r="H17" s="8">
        <f>ROUND(+ICU!E114,2)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>
        <f>+ICU!A13</f>
        <v>23</v>
      </c>
      <c r="C18" t="str">
        <f>+ICU!B13</f>
        <v>THREE RIVERS HOSPITAL</v>
      </c>
      <c r="D18" s="7">
        <f>ROUND(+ICU!H13,0)</f>
        <v>0</v>
      </c>
      <c r="E18" s="8">
        <f>ROUND(+ICU!E13,2)</f>
        <v>0</v>
      </c>
      <c r="F18" s="8" t="str">
        <f t="shared" si="0"/>
        <v/>
      </c>
      <c r="G18" s="7">
        <f>ROUND(+ICU!H115,0)</f>
        <v>0</v>
      </c>
      <c r="H18" s="8">
        <f>ROUND(+ICU!E115,2)</f>
        <v>0</v>
      </c>
      <c r="I18" s="8" t="str">
        <f t="shared" si="1"/>
        <v/>
      </c>
      <c r="J18" s="8"/>
      <c r="K18" s="9" t="str">
        <f t="shared" si="2"/>
        <v/>
      </c>
    </row>
    <row r="19" spans="2:11" x14ac:dyDescent="0.2">
      <c r="B19">
        <f>+ICU!A14</f>
        <v>26</v>
      </c>
      <c r="C19" t="str">
        <f>+ICU!B14</f>
        <v>PEACEHEALTH ST JOHN MEDICAL CENTER</v>
      </c>
      <c r="D19" s="7">
        <f>ROUND(+ICU!H14,0)</f>
        <v>1842700</v>
      </c>
      <c r="E19" s="8">
        <f>ROUND(+ICU!E14,2)</f>
        <v>82.36</v>
      </c>
      <c r="F19" s="8">
        <f t="shared" si="0"/>
        <v>22373.73</v>
      </c>
      <c r="G19" s="7">
        <f>ROUND(+ICU!H116,0)</f>
        <v>2099489</v>
      </c>
      <c r="H19" s="8">
        <f>ROUND(+ICU!E116,2)</f>
        <v>85.89</v>
      </c>
      <c r="I19" s="8">
        <f t="shared" si="1"/>
        <v>24443.93</v>
      </c>
      <c r="J19" s="8"/>
      <c r="K19" s="9">
        <f t="shared" si="2"/>
        <v>9.2499999999999999E-2</v>
      </c>
    </row>
    <row r="20" spans="2:11" x14ac:dyDescent="0.2">
      <c r="B20">
        <f>+ICU!A15</f>
        <v>29</v>
      </c>
      <c r="C20" t="str">
        <f>+ICU!B15</f>
        <v>HARBORVIEW MEDICAL CENTER</v>
      </c>
      <c r="D20" s="7">
        <f>ROUND(+ICU!H15,0)</f>
        <v>8933324</v>
      </c>
      <c r="E20" s="8">
        <f>ROUND(+ICU!E15,2)</f>
        <v>333.45</v>
      </c>
      <c r="F20" s="8">
        <f t="shared" si="0"/>
        <v>26790.6</v>
      </c>
      <c r="G20" s="7">
        <f>ROUND(+ICU!H117,0)</f>
        <v>10645105</v>
      </c>
      <c r="H20" s="8">
        <f>ROUND(+ICU!E117,2)</f>
        <v>345.9</v>
      </c>
      <c r="I20" s="8">
        <f t="shared" si="1"/>
        <v>30775.09</v>
      </c>
      <c r="J20" s="8"/>
      <c r="K20" s="9">
        <f t="shared" si="2"/>
        <v>0.1487</v>
      </c>
    </row>
    <row r="21" spans="2:11" x14ac:dyDescent="0.2">
      <c r="B21">
        <f>+ICU!A16</f>
        <v>32</v>
      </c>
      <c r="C21" t="str">
        <f>+ICU!B16</f>
        <v>ST JOSEPH MEDICAL CENTER</v>
      </c>
      <c r="D21" s="7">
        <f>ROUND(+ICU!H16,0)</f>
        <v>3911349</v>
      </c>
      <c r="E21" s="8">
        <f>ROUND(+ICU!E16,2)</f>
        <v>180.15</v>
      </c>
      <c r="F21" s="8">
        <f t="shared" si="0"/>
        <v>21711.62</v>
      </c>
      <c r="G21" s="7">
        <f>ROUND(+ICU!H118,0)</f>
        <v>3944188</v>
      </c>
      <c r="H21" s="8">
        <f>ROUND(+ICU!E118,2)</f>
        <v>177.54</v>
      </c>
      <c r="I21" s="8">
        <f t="shared" si="1"/>
        <v>22215.77</v>
      </c>
      <c r="J21" s="8"/>
      <c r="K21" s="9">
        <f t="shared" si="2"/>
        <v>2.3199999999999998E-2</v>
      </c>
    </row>
    <row r="22" spans="2:11" x14ac:dyDescent="0.2">
      <c r="B22">
        <f>+ICU!A17</f>
        <v>35</v>
      </c>
      <c r="C22" t="str">
        <f>+ICU!B17</f>
        <v>ST ELIZABETH HOSPITAL</v>
      </c>
      <c r="D22" s="7">
        <f>ROUND(+ICU!H17,0)</f>
        <v>37</v>
      </c>
      <c r="E22" s="8">
        <f>ROUND(+ICU!E17,2)</f>
        <v>0</v>
      </c>
      <c r="F22" s="8" t="str">
        <f t="shared" si="0"/>
        <v/>
      </c>
      <c r="G22" s="7">
        <f>ROUND(+ICU!H119,0)</f>
        <v>0</v>
      </c>
      <c r="H22" s="8">
        <f>ROUND(+ICU!E119,2)</f>
        <v>0</v>
      </c>
      <c r="I22" s="8" t="str">
        <f t="shared" si="1"/>
        <v/>
      </c>
      <c r="J22" s="8"/>
      <c r="K22" s="9" t="str">
        <f t="shared" si="2"/>
        <v/>
      </c>
    </row>
    <row r="23" spans="2:11" x14ac:dyDescent="0.2">
      <c r="B23">
        <f>+ICU!A18</f>
        <v>37</v>
      </c>
      <c r="C23" t="str">
        <f>+ICU!B18</f>
        <v>MULTICARE DEACONESS HOSPITAL</v>
      </c>
      <c r="D23" s="7">
        <f>ROUND(+ICU!H18,0)</f>
        <v>2929693</v>
      </c>
      <c r="E23" s="8">
        <f>ROUND(+ICU!E18,2)</f>
        <v>136.38</v>
      </c>
      <c r="F23" s="8">
        <f t="shared" si="0"/>
        <v>21481.84</v>
      </c>
      <c r="G23" s="7">
        <f>ROUND(+ICU!H120,0)</f>
        <v>2537202</v>
      </c>
      <c r="H23" s="8">
        <f>ROUND(+ICU!E120,2)</f>
        <v>136.22999999999999</v>
      </c>
      <c r="I23" s="8">
        <f t="shared" si="1"/>
        <v>18624.400000000001</v>
      </c>
      <c r="J23" s="8"/>
      <c r="K23" s="9">
        <f t="shared" si="2"/>
        <v>-0.13300000000000001</v>
      </c>
    </row>
    <row r="24" spans="2:11" x14ac:dyDescent="0.2">
      <c r="B24">
        <f>+ICU!A19</f>
        <v>38</v>
      </c>
      <c r="C24" t="str">
        <f>+ICU!B19</f>
        <v>OLYMPIC MEDICAL CENTER</v>
      </c>
      <c r="D24" s="7">
        <f>ROUND(+ICU!H19,0)</f>
        <v>1108523</v>
      </c>
      <c r="E24" s="8">
        <f>ROUND(+ICU!E19,2)</f>
        <v>47.22</v>
      </c>
      <c r="F24" s="8">
        <f t="shared" si="0"/>
        <v>23475.71</v>
      </c>
      <c r="G24" s="7">
        <f>ROUND(+ICU!H121,0)</f>
        <v>1100204</v>
      </c>
      <c r="H24" s="8">
        <f>ROUND(+ICU!E121,2)</f>
        <v>48.72</v>
      </c>
      <c r="I24" s="8">
        <f t="shared" si="1"/>
        <v>22582.18</v>
      </c>
      <c r="J24" s="8"/>
      <c r="K24" s="9">
        <f t="shared" si="2"/>
        <v>-3.8100000000000002E-2</v>
      </c>
    </row>
    <row r="25" spans="2:11" x14ac:dyDescent="0.2">
      <c r="B25">
        <f>+ICU!A20</f>
        <v>39</v>
      </c>
      <c r="C25" t="str">
        <f>+ICU!B20</f>
        <v>TRIOS HEALTH</v>
      </c>
      <c r="D25" s="7">
        <f>ROUND(+ICU!H20,0)</f>
        <v>496268</v>
      </c>
      <c r="E25" s="8">
        <f>ROUND(+ICU!E20,2)</f>
        <v>25.3</v>
      </c>
      <c r="F25" s="8">
        <f t="shared" si="0"/>
        <v>19615.34</v>
      </c>
      <c r="G25" s="7">
        <f>ROUND(+ICU!H122,0)</f>
        <v>485670</v>
      </c>
      <c r="H25" s="8">
        <f>ROUND(+ICU!E122,2)</f>
        <v>21.8</v>
      </c>
      <c r="I25" s="8">
        <f t="shared" si="1"/>
        <v>22278.44</v>
      </c>
      <c r="J25" s="8"/>
      <c r="K25" s="9">
        <f t="shared" si="2"/>
        <v>0.1358</v>
      </c>
    </row>
    <row r="26" spans="2:11" x14ac:dyDescent="0.2">
      <c r="B26">
        <f>+ICU!A21</f>
        <v>42</v>
      </c>
      <c r="C26" t="str">
        <f>+ICU!B21</f>
        <v>SHRINERS HOSPITAL FOR CHILDREN</v>
      </c>
      <c r="D26" s="7">
        <f>ROUND(+ICU!H21,0)</f>
        <v>0</v>
      </c>
      <c r="E26" s="8">
        <f>ROUND(+ICU!E21,2)</f>
        <v>0</v>
      </c>
      <c r="F26" s="8" t="str">
        <f t="shared" si="0"/>
        <v/>
      </c>
      <c r="G26" s="7">
        <f>ROUND(+ICU!H123,0)</f>
        <v>0</v>
      </c>
      <c r="H26" s="8">
        <f>ROUND(+ICU!E123,2)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+ICU!A22</f>
        <v>45</v>
      </c>
      <c r="C27" t="str">
        <f>+ICU!B22</f>
        <v>COLUMBIA BASIN HOSPITAL</v>
      </c>
      <c r="D27" s="7">
        <f>ROUND(+ICU!H22,0)</f>
        <v>0</v>
      </c>
      <c r="E27" s="8">
        <f>ROUND(+ICU!E22,2)</f>
        <v>0</v>
      </c>
      <c r="F27" s="8" t="str">
        <f t="shared" si="0"/>
        <v/>
      </c>
      <c r="G27" s="7">
        <f>ROUND(+ICU!H124,0)</f>
        <v>0</v>
      </c>
      <c r="H27" s="8">
        <f>ROUND(+ICU!E124,2)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+ICU!A23</f>
        <v>46</v>
      </c>
      <c r="C28" t="str">
        <f>+ICU!B23</f>
        <v>PMH MEDICAL CENTER</v>
      </c>
      <c r="D28" s="7">
        <f>ROUND(+ICU!H23,0)</f>
        <v>0</v>
      </c>
      <c r="E28" s="8">
        <f>ROUND(+ICU!E23,2)</f>
        <v>0</v>
      </c>
      <c r="F28" s="8" t="str">
        <f t="shared" si="0"/>
        <v/>
      </c>
      <c r="G28" s="7">
        <f>ROUND(+ICU!H125,0)</f>
        <v>0</v>
      </c>
      <c r="H28" s="8">
        <f>ROUND(+ICU!E125,2)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+ICU!A24</f>
        <v>50</v>
      </c>
      <c r="C29" t="str">
        <f>+ICU!B24</f>
        <v>PROVIDENCE ST MARY MEDICAL CENTER</v>
      </c>
      <c r="D29" s="7">
        <f>ROUND(+ICU!H24,0)</f>
        <v>268040</v>
      </c>
      <c r="E29" s="8">
        <f>ROUND(+ICU!E24,2)</f>
        <v>35.93</v>
      </c>
      <c r="F29" s="8">
        <f t="shared" si="0"/>
        <v>7460.06</v>
      </c>
      <c r="G29" s="7">
        <f>ROUND(+ICU!H126,0)</f>
        <v>288313</v>
      </c>
      <c r="H29" s="8">
        <f>ROUND(+ICU!E126,2)</f>
        <v>43.17</v>
      </c>
      <c r="I29" s="8">
        <f t="shared" si="1"/>
        <v>6678.55</v>
      </c>
      <c r="J29" s="8"/>
      <c r="K29" s="9">
        <f t="shared" si="2"/>
        <v>-0.1048</v>
      </c>
    </row>
    <row r="30" spans="2:11" x14ac:dyDescent="0.2">
      <c r="B30">
        <f>+ICU!A25</f>
        <v>54</v>
      </c>
      <c r="C30" t="str">
        <f>+ICU!B25</f>
        <v>FORKS COMMUNITY HOSPITAL</v>
      </c>
      <c r="D30" s="7">
        <f>ROUND(+ICU!H25,0)</f>
        <v>0</v>
      </c>
      <c r="E30" s="8">
        <f>ROUND(+ICU!E25,2)</f>
        <v>0</v>
      </c>
      <c r="F30" s="8" t="str">
        <f t="shared" si="0"/>
        <v/>
      </c>
      <c r="G30" s="7">
        <f>ROUND(+ICU!H127,0)</f>
        <v>0</v>
      </c>
      <c r="H30" s="8">
        <f>ROUND(+ICU!E127,2)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>
        <f>+ICU!A26</f>
        <v>56</v>
      </c>
      <c r="C31" t="str">
        <f>+ICU!B26</f>
        <v>WILLAPA HARBOR HOSPITAL</v>
      </c>
      <c r="D31" s="7">
        <f>ROUND(+ICU!H26,0)</f>
        <v>0</v>
      </c>
      <c r="E31" s="8">
        <f>ROUND(+ICU!E26,2)</f>
        <v>0</v>
      </c>
      <c r="F31" s="8" t="str">
        <f t="shared" si="0"/>
        <v/>
      </c>
      <c r="G31" s="7">
        <f>ROUND(+ICU!H128,0)</f>
        <v>0</v>
      </c>
      <c r="H31" s="8">
        <f>ROUND(+ICU!E128,2)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>
        <f>+ICU!A27</f>
        <v>58</v>
      </c>
      <c r="C32" t="str">
        <f>+ICU!B27</f>
        <v>VIRGINIA MASON MEMORIAL</v>
      </c>
      <c r="D32" s="7">
        <f>ROUND(+ICU!H27,0)</f>
        <v>1563038</v>
      </c>
      <c r="E32" s="8">
        <f>ROUND(+ICU!E27,2)</f>
        <v>57.03</v>
      </c>
      <c r="F32" s="8">
        <f t="shared" si="0"/>
        <v>27407.29</v>
      </c>
      <c r="G32" s="7">
        <f>ROUND(+ICU!H129,0)</f>
        <v>1051454</v>
      </c>
      <c r="H32" s="8">
        <f>ROUND(+ICU!E129,2)</f>
        <v>49.2</v>
      </c>
      <c r="I32" s="8">
        <f t="shared" si="1"/>
        <v>21371.02</v>
      </c>
      <c r="J32" s="8"/>
      <c r="K32" s="9">
        <f t="shared" si="2"/>
        <v>-0.22020000000000001</v>
      </c>
    </row>
    <row r="33" spans="2:11" x14ac:dyDescent="0.2">
      <c r="B33">
        <f>+ICU!A28</f>
        <v>63</v>
      </c>
      <c r="C33" t="str">
        <f>+ICU!B28</f>
        <v>GRAYS HARBOR COMMUNITY HOSPITAL</v>
      </c>
      <c r="D33" s="7">
        <f>ROUND(+ICU!H28,0)</f>
        <v>570883</v>
      </c>
      <c r="E33" s="8">
        <f>ROUND(+ICU!E28,2)</f>
        <v>17.829999999999998</v>
      </c>
      <c r="F33" s="8">
        <f t="shared" si="0"/>
        <v>32018.12</v>
      </c>
      <c r="G33" s="7">
        <f>ROUND(+ICU!H130,0)</f>
        <v>555966</v>
      </c>
      <c r="H33" s="8">
        <f>ROUND(+ICU!E130,2)</f>
        <v>18.940000000000001</v>
      </c>
      <c r="I33" s="8">
        <f t="shared" si="1"/>
        <v>29354.07</v>
      </c>
      <c r="J33" s="8"/>
      <c r="K33" s="9">
        <f t="shared" si="2"/>
        <v>-8.3199999999999996E-2</v>
      </c>
    </row>
    <row r="34" spans="2:11" x14ac:dyDescent="0.2">
      <c r="B34">
        <f>+ICU!A29</f>
        <v>78</v>
      </c>
      <c r="C34" t="str">
        <f>+ICU!B29</f>
        <v>SAMARITAN HEALTHCARE</v>
      </c>
      <c r="D34" s="7">
        <f>ROUND(+ICU!H29,0)</f>
        <v>396917</v>
      </c>
      <c r="E34" s="8">
        <f>ROUND(+ICU!E29,2)</f>
        <v>19.04</v>
      </c>
      <c r="F34" s="8">
        <f t="shared" si="0"/>
        <v>20846.48</v>
      </c>
      <c r="G34" s="7">
        <f>ROUND(+ICU!H131,0)</f>
        <v>420082</v>
      </c>
      <c r="H34" s="8">
        <f>ROUND(+ICU!E131,2)</f>
        <v>17.829999999999998</v>
      </c>
      <c r="I34" s="8">
        <f t="shared" si="1"/>
        <v>23560.400000000001</v>
      </c>
      <c r="J34" s="8"/>
      <c r="K34" s="9">
        <f t="shared" si="2"/>
        <v>0.13020000000000001</v>
      </c>
    </row>
    <row r="35" spans="2:11" x14ac:dyDescent="0.2">
      <c r="B35">
        <f>+ICU!A30</f>
        <v>79</v>
      </c>
      <c r="C35" t="str">
        <f>+ICU!B30</f>
        <v>OCEAN BEACH HOSPITAL</v>
      </c>
      <c r="D35" s="7">
        <f>ROUND(+ICU!H30,0)</f>
        <v>0</v>
      </c>
      <c r="E35" s="8">
        <f>ROUND(+ICU!E30,2)</f>
        <v>0</v>
      </c>
      <c r="F35" s="8" t="str">
        <f t="shared" si="0"/>
        <v/>
      </c>
      <c r="G35" s="7">
        <f>ROUND(+ICU!H132,0)</f>
        <v>0</v>
      </c>
      <c r="H35" s="8">
        <f>ROUND(+ICU!E132,2)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+ICU!A31</f>
        <v>80</v>
      </c>
      <c r="C36" t="str">
        <f>+ICU!B31</f>
        <v>ODESSA MEMORIAL HEALTHCARE CENTER</v>
      </c>
      <c r="D36" s="7">
        <f>ROUND(+ICU!H31,0)</f>
        <v>0</v>
      </c>
      <c r="E36" s="8">
        <f>ROUND(+ICU!E31,2)</f>
        <v>0</v>
      </c>
      <c r="F36" s="8" t="str">
        <f t="shared" si="0"/>
        <v/>
      </c>
      <c r="G36" s="7">
        <f>ROUND(+ICU!H133,0)</f>
        <v>0</v>
      </c>
      <c r="H36" s="8">
        <f>ROUND(+ICU!E133,2)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+ICU!A32</f>
        <v>81</v>
      </c>
      <c r="C37" t="str">
        <f>+ICU!B32</f>
        <v>MULTICARE GOOD SAMARITAN</v>
      </c>
      <c r="D37" s="7">
        <f>ROUND(+ICU!H32,0)</f>
        <v>4322133</v>
      </c>
      <c r="E37" s="8">
        <f>ROUND(+ICU!E32,2)</f>
        <v>260.93</v>
      </c>
      <c r="F37" s="8">
        <f t="shared" si="0"/>
        <v>16564.34</v>
      </c>
      <c r="G37" s="7">
        <f>ROUND(+ICU!H134,0)</f>
        <v>4031203</v>
      </c>
      <c r="H37" s="8">
        <f>ROUND(+ICU!E134,2)</f>
        <v>222.8</v>
      </c>
      <c r="I37" s="8">
        <f t="shared" si="1"/>
        <v>18093.37</v>
      </c>
      <c r="J37" s="8"/>
      <c r="K37" s="9">
        <f t="shared" si="2"/>
        <v>9.2299999999999993E-2</v>
      </c>
    </row>
    <row r="38" spans="2:11" x14ac:dyDescent="0.2">
      <c r="B38">
        <f>+ICU!A33</f>
        <v>82</v>
      </c>
      <c r="C38" t="str">
        <f>+ICU!B33</f>
        <v>GARFIELD COUNTY MEMORIAL HOSPITAL</v>
      </c>
      <c r="D38" s="7">
        <f>ROUND(+ICU!H33,0)</f>
        <v>0</v>
      </c>
      <c r="E38" s="8">
        <f>ROUND(+ICU!E33,2)</f>
        <v>0</v>
      </c>
      <c r="F38" s="8" t="str">
        <f t="shared" si="0"/>
        <v/>
      </c>
      <c r="G38" s="7">
        <f>ROUND(+ICU!H135,0)</f>
        <v>0</v>
      </c>
      <c r="H38" s="8">
        <f>ROUND(+ICU!E135,2)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>
        <f>+ICU!A34</f>
        <v>84</v>
      </c>
      <c r="C39" t="str">
        <f>+ICU!B34</f>
        <v>PROVIDENCE REGIONAL MEDICAL CENTER EVERETT</v>
      </c>
      <c r="D39" s="7">
        <f>ROUND(+ICU!H34,0)</f>
        <v>1334364</v>
      </c>
      <c r="E39" s="8">
        <f>ROUND(+ICU!E34,2)</f>
        <v>194.28</v>
      </c>
      <c r="F39" s="8">
        <f t="shared" si="0"/>
        <v>6868.25</v>
      </c>
      <c r="G39" s="7">
        <f>ROUND(+ICU!H136,0)</f>
        <v>1744651</v>
      </c>
      <c r="H39" s="8">
        <f>ROUND(+ICU!E136,2)</f>
        <v>191.44</v>
      </c>
      <c r="I39" s="8">
        <f t="shared" si="1"/>
        <v>9113.2999999999993</v>
      </c>
      <c r="J39" s="8"/>
      <c r="K39" s="9">
        <f t="shared" si="2"/>
        <v>0.32690000000000002</v>
      </c>
    </row>
    <row r="40" spans="2:11" x14ac:dyDescent="0.2">
      <c r="B40">
        <f>+ICU!A35</f>
        <v>85</v>
      </c>
      <c r="C40" t="str">
        <f>+ICU!B35</f>
        <v>JEFFERSON HEALTHCARE</v>
      </c>
      <c r="D40" s="7">
        <f>ROUND(+ICU!H35,0)</f>
        <v>257465</v>
      </c>
      <c r="E40" s="8">
        <f>ROUND(+ICU!E35,2)</f>
        <v>10.75</v>
      </c>
      <c r="F40" s="8">
        <f t="shared" si="0"/>
        <v>23950.23</v>
      </c>
      <c r="G40" s="7">
        <f>ROUND(+ICU!H137,0)</f>
        <v>261729</v>
      </c>
      <c r="H40" s="8">
        <f>ROUND(+ICU!E137,2)</f>
        <v>11.79</v>
      </c>
      <c r="I40" s="8">
        <f t="shared" si="1"/>
        <v>22199.24</v>
      </c>
      <c r="J40" s="8"/>
      <c r="K40" s="9">
        <f t="shared" si="2"/>
        <v>-7.3099999999999998E-2</v>
      </c>
    </row>
    <row r="41" spans="2:11" x14ac:dyDescent="0.2">
      <c r="B41">
        <f>+ICU!A36</f>
        <v>96</v>
      </c>
      <c r="C41" t="str">
        <f>+ICU!B36</f>
        <v>SKYLINE HOSPITAL</v>
      </c>
      <c r="D41" s="7">
        <f>ROUND(+ICU!H36,0)</f>
        <v>607</v>
      </c>
      <c r="E41" s="8">
        <f>ROUND(+ICU!E36,2)</f>
        <v>0.02</v>
      </c>
      <c r="F41" s="8">
        <f t="shared" si="0"/>
        <v>30350</v>
      </c>
      <c r="G41" s="7">
        <f>ROUND(+ICU!H138,0)</f>
        <v>200</v>
      </c>
      <c r="H41" s="8">
        <f>ROUND(+ICU!E138,2)</f>
        <v>0.01</v>
      </c>
      <c r="I41" s="8">
        <f t="shared" si="1"/>
        <v>20000</v>
      </c>
      <c r="J41" s="8"/>
      <c r="K41" s="9">
        <f t="shared" si="2"/>
        <v>-0.34100000000000003</v>
      </c>
    </row>
    <row r="42" spans="2:11" x14ac:dyDescent="0.2">
      <c r="B42">
        <f>+ICU!A37</f>
        <v>102</v>
      </c>
      <c r="C42" t="str">
        <f>+ICU!B37</f>
        <v>ASTRIA REGIONAL MEDICAL CENTER</v>
      </c>
      <c r="D42" s="7">
        <f>ROUND(+ICU!H37,0)</f>
        <v>529113</v>
      </c>
      <c r="E42" s="8">
        <f>ROUND(+ICU!E37,2)</f>
        <v>20.3</v>
      </c>
      <c r="F42" s="8">
        <f t="shared" si="0"/>
        <v>26064.68</v>
      </c>
      <c r="G42" s="7">
        <f>ROUND(+ICU!H139,0)</f>
        <v>510316</v>
      </c>
      <c r="H42" s="8">
        <f>ROUND(+ICU!E139,2)</f>
        <v>13.3</v>
      </c>
      <c r="I42" s="8">
        <f t="shared" si="1"/>
        <v>38369.620000000003</v>
      </c>
      <c r="J42" s="8"/>
      <c r="K42" s="9">
        <f t="shared" si="2"/>
        <v>0.47210000000000002</v>
      </c>
    </row>
    <row r="43" spans="2:11" x14ac:dyDescent="0.2">
      <c r="B43">
        <f>+ICU!A38</f>
        <v>104</v>
      </c>
      <c r="C43" t="str">
        <f>+ICU!B38</f>
        <v>VALLEY GENERAL HOSPITAL</v>
      </c>
      <c r="D43" s="7">
        <f>ROUND(+ICU!H38,0)</f>
        <v>0</v>
      </c>
      <c r="E43" s="8">
        <f>ROUND(+ICU!E38,2)</f>
        <v>0</v>
      </c>
      <c r="F43" s="8" t="str">
        <f t="shared" si="0"/>
        <v/>
      </c>
      <c r="G43" s="7">
        <f>ROUND(+ICU!H140,0)</f>
        <v>218972</v>
      </c>
      <c r="H43" s="8">
        <f>ROUND(+ICU!E140,2)</f>
        <v>7.69</v>
      </c>
      <c r="I43" s="8">
        <f t="shared" si="1"/>
        <v>28474.9</v>
      </c>
      <c r="J43" s="8"/>
      <c r="K43" s="9" t="str">
        <f t="shared" si="2"/>
        <v/>
      </c>
    </row>
    <row r="44" spans="2:11" x14ac:dyDescent="0.2">
      <c r="B44">
        <f>+ICU!A39</f>
        <v>106</v>
      </c>
      <c r="C44" t="str">
        <f>+ICU!B39</f>
        <v>CASCADE VALLEY HOSPITAL</v>
      </c>
      <c r="D44" s="7">
        <f>ROUND(+ICU!H39,0)</f>
        <v>0</v>
      </c>
      <c r="E44" s="8">
        <f>ROUND(+ICU!E39,2)</f>
        <v>0</v>
      </c>
      <c r="F44" s="8" t="str">
        <f t="shared" si="0"/>
        <v/>
      </c>
      <c r="G44" s="7">
        <f>ROUND(+ICU!H141,0)</f>
        <v>133507</v>
      </c>
      <c r="H44" s="8">
        <f>ROUND(+ICU!E141,2)</f>
        <v>11.35</v>
      </c>
      <c r="I44" s="8">
        <f t="shared" si="1"/>
        <v>11762.73</v>
      </c>
      <c r="J44" s="8"/>
      <c r="K44" s="9" t="str">
        <f t="shared" si="2"/>
        <v/>
      </c>
    </row>
    <row r="45" spans="2:11" x14ac:dyDescent="0.2">
      <c r="B45">
        <f>+ICU!A40</f>
        <v>107</v>
      </c>
      <c r="C45" t="str">
        <f>+ICU!B40</f>
        <v>NORTH VALLEY HOSPITAL</v>
      </c>
      <c r="D45" s="7">
        <f>ROUND(+ICU!H40,0)</f>
        <v>0</v>
      </c>
      <c r="E45" s="8">
        <f>ROUND(+ICU!E40,2)</f>
        <v>0</v>
      </c>
      <c r="F45" s="8" t="str">
        <f t="shared" si="0"/>
        <v/>
      </c>
      <c r="G45" s="7">
        <f>ROUND(+ICU!H142,0)</f>
        <v>0</v>
      </c>
      <c r="H45" s="8">
        <f>ROUND(+ICU!E142,2)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>
        <f>+ICU!A41</f>
        <v>108</v>
      </c>
      <c r="C46" t="str">
        <f>+ICU!B41</f>
        <v>TRI-STATE MEMORIAL HOSPITAL</v>
      </c>
      <c r="D46" s="7">
        <f>ROUND(+ICU!H41,0)</f>
        <v>236620</v>
      </c>
      <c r="E46" s="8">
        <f>ROUND(+ICU!E41,2)</f>
        <v>16.34</v>
      </c>
      <c r="F46" s="8">
        <f t="shared" si="0"/>
        <v>14481.03</v>
      </c>
      <c r="G46" s="7">
        <f>ROUND(+ICU!H143,0)</f>
        <v>234300</v>
      </c>
      <c r="H46" s="8">
        <f>ROUND(+ICU!E143,2)</f>
        <v>15.79</v>
      </c>
      <c r="I46" s="8">
        <f t="shared" si="1"/>
        <v>14838.51</v>
      </c>
      <c r="J46" s="8"/>
      <c r="K46" s="9">
        <f t="shared" si="2"/>
        <v>2.47E-2</v>
      </c>
    </row>
    <row r="47" spans="2:11" x14ac:dyDescent="0.2">
      <c r="B47">
        <f>+ICU!A42</f>
        <v>111</v>
      </c>
      <c r="C47" t="str">
        <f>+ICU!B42</f>
        <v>EAST ADAMS RURAL HEALTHCARE</v>
      </c>
      <c r="D47" s="7">
        <f>ROUND(+ICU!H42,0)</f>
        <v>0</v>
      </c>
      <c r="E47" s="8">
        <f>ROUND(+ICU!E42,2)</f>
        <v>0</v>
      </c>
      <c r="F47" s="8" t="str">
        <f t="shared" si="0"/>
        <v/>
      </c>
      <c r="G47" s="7">
        <f>ROUND(+ICU!H144,0)</f>
        <v>0</v>
      </c>
      <c r="H47" s="8">
        <f>ROUND(+ICU!E144,2)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>
        <f>+ICU!A43</f>
        <v>125</v>
      </c>
      <c r="C48" t="str">
        <f>+ICU!B43</f>
        <v>OTHELLO COMMUNITY HOSPITAL</v>
      </c>
      <c r="D48" s="7">
        <f>ROUND(+ICU!H43,0)</f>
        <v>0</v>
      </c>
      <c r="E48" s="8">
        <f>ROUND(+ICU!E43,2)</f>
        <v>0</v>
      </c>
      <c r="F48" s="8" t="str">
        <f t="shared" si="0"/>
        <v/>
      </c>
      <c r="G48" s="7">
        <f>ROUND(+ICU!H145,0)</f>
        <v>0</v>
      </c>
      <c r="H48" s="8">
        <f>ROUND(+ICU!E145,2)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+ICU!A44</f>
        <v>126</v>
      </c>
      <c r="C49" t="str">
        <f>+ICU!B44</f>
        <v>HIGHLINE MEDICAL CENTER</v>
      </c>
      <c r="D49" s="7">
        <f>ROUND(+ICU!H44,0)</f>
        <v>762749</v>
      </c>
      <c r="E49" s="8">
        <f>ROUND(+ICU!E44,2)</f>
        <v>31.69</v>
      </c>
      <c r="F49" s="8">
        <f t="shared" si="0"/>
        <v>24069.08</v>
      </c>
      <c r="G49" s="7">
        <f>ROUND(+ICU!H146,0)</f>
        <v>788856</v>
      </c>
      <c r="H49" s="8">
        <f>ROUND(+ICU!E146,2)</f>
        <v>29.54</v>
      </c>
      <c r="I49" s="8">
        <f t="shared" si="1"/>
        <v>26704.67</v>
      </c>
      <c r="J49" s="8"/>
      <c r="K49" s="9">
        <f t="shared" si="2"/>
        <v>0.1095</v>
      </c>
    </row>
    <row r="50" spans="2:11" x14ac:dyDescent="0.2">
      <c r="B50">
        <f>+ICU!A45</f>
        <v>128</v>
      </c>
      <c r="C50" t="str">
        <f>+ICU!B45</f>
        <v>UNIVERSITY OF WASHINGTON MEDICAL CENTER</v>
      </c>
      <c r="D50" s="7">
        <f>ROUND(+ICU!H45,0)</f>
        <v>9683612</v>
      </c>
      <c r="E50" s="8">
        <f>ROUND(+ICU!E45,2)</f>
        <v>383.96</v>
      </c>
      <c r="F50" s="8">
        <f t="shared" si="0"/>
        <v>25220.37</v>
      </c>
      <c r="G50" s="7">
        <f>ROUND(+ICU!H147,0)</f>
        <v>12312207</v>
      </c>
      <c r="H50" s="8">
        <f>ROUND(+ICU!E147,2)</f>
        <v>434.7</v>
      </c>
      <c r="I50" s="8">
        <f t="shared" si="1"/>
        <v>28323.46</v>
      </c>
      <c r="J50" s="8"/>
      <c r="K50" s="9">
        <f t="shared" si="2"/>
        <v>0.123</v>
      </c>
    </row>
    <row r="51" spans="2:11" x14ac:dyDescent="0.2">
      <c r="B51">
        <f>+ICU!A46</f>
        <v>129</v>
      </c>
      <c r="C51" t="str">
        <f>+ICU!B46</f>
        <v>QUINCY VALLEY MEDICAL CENTER</v>
      </c>
      <c r="D51" s="7">
        <f>ROUND(+ICU!H46,0)</f>
        <v>0</v>
      </c>
      <c r="E51" s="8">
        <f>ROUND(+ICU!E46,2)</f>
        <v>0</v>
      </c>
      <c r="F51" s="8" t="str">
        <f t="shared" si="0"/>
        <v/>
      </c>
      <c r="G51" s="7">
        <f>ROUND(+ICU!H148,0)</f>
        <v>0</v>
      </c>
      <c r="H51" s="8">
        <f>ROUND(+ICU!E148,2)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+ICU!A47</f>
        <v>130</v>
      </c>
      <c r="C52" t="str">
        <f>+ICU!B47</f>
        <v>UW MEDICINE/NORTHWEST HOSPITAL</v>
      </c>
      <c r="D52" s="7">
        <f>ROUND(+ICU!H47,0)</f>
        <v>1145425</v>
      </c>
      <c r="E52" s="8">
        <f>ROUND(+ICU!E47,2)</f>
        <v>48.92</v>
      </c>
      <c r="F52" s="8">
        <f t="shared" si="0"/>
        <v>23414.25</v>
      </c>
      <c r="G52" s="7">
        <f>ROUND(+ICU!H149,0)</f>
        <v>993560</v>
      </c>
      <c r="H52" s="8">
        <f>ROUND(+ICU!E149,2)</f>
        <v>48.5</v>
      </c>
      <c r="I52" s="8">
        <f t="shared" si="1"/>
        <v>20485.77</v>
      </c>
      <c r="J52" s="8"/>
      <c r="K52" s="9">
        <f t="shared" si="2"/>
        <v>-0.12509999999999999</v>
      </c>
    </row>
    <row r="53" spans="2:11" x14ac:dyDescent="0.2">
      <c r="B53">
        <f>+ICU!A48</f>
        <v>131</v>
      </c>
      <c r="C53" t="str">
        <f>+ICU!B48</f>
        <v>OVERLAKE HOSPITAL MEDICAL CENTER</v>
      </c>
      <c r="D53" s="7">
        <f>ROUND(+ICU!H48,0)</f>
        <v>2539984</v>
      </c>
      <c r="E53" s="8">
        <f>ROUND(+ICU!E48,2)</f>
        <v>115.19</v>
      </c>
      <c r="F53" s="8">
        <f t="shared" si="0"/>
        <v>22050.39</v>
      </c>
      <c r="G53" s="7">
        <f>ROUND(+ICU!H150,0)</f>
        <v>2751000</v>
      </c>
      <c r="H53" s="8">
        <f>ROUND(+ICU!E150,2)</f>
        <v>120.16</v>
      </c>
      <c r="I53" s="8">
        <f t="shared" si="1"/>
        <v>22894.47</v>
      </c>
      <c r="J53" s="8"/>
      <c r="K53" s="9">
        <f t="shared" si="2"/>
        <v>3.8300000000000001E-2</v>
      </c>
    </row>
    <row r="54" spans="2:11" x14ac:dyDescent="0.2">
      <c r="B54">
        <f>+ICU!A49</f>
        <v>132</v>
      </c>
      <c r="C54" t="str">
        <f>+ICU!B49</f>
        <v>ST CLARE HOSPITAL</v>
      </c>
      <c r="D54" s="7">
        <f>ROUND(+ICU!H49,0)</f>
        <v>532722</v>
      </c>
      <c r="E54" s="8">
        <f>ROUND(+ICU!E49,2)</f>
        <v>26.89</v>
      </c>
      <c r="F54" s="8">
        <f t="shared" si="0"/>
        <v>19811.16</v>
      </c>
      <c r="G54" s="7">
        <f>ROUND(+ICU!H151,0)</f>
        <v>452306</v>
      </c>
      <c r="H54" s="8">
        <f>ROUND(+ICU!E151,2)</f>
        <v>21.97</v>
      </c>
      <c r="I54" s="8">
        <f t="shared" si="1"/>
        <v>20587.439999999999</v>
      </c>
      <c r="J54" s="8"/>
      <c r="K54" s="9">
        <f t="shared" si="2"/>
        <v>3.9199999999999999E-2</v>
      </c>
    </row>
    <row r="55" spans="2:11" x14ac:dyDescent="0.2">
      <c r="B55">
        <f>+ICU!A50</f>
        <v>134</v>
      </c>
      <c r="C55" t="str">
        <f>+ICU!B50</f>
        <v>ISLAND HOSPITAL</v>
      </c>
      <c r="D55" s="7">
        <f>ROUND(+ICU!H50,0)</f>
        <v>319476</v>
      </c>
      <c r="E55" s="8">
        <f>ROUND(+ICU!E50,2)</f>
        <v>15.37</v>
      </c>
      <c r="F55" s="8">
        <f t="shared" si="0"/>
        <v>20785.689999999999</v>
      </c>
      <c r="G55" s="7">
        <f>ROUND(+ICU!H152,0)</f>
        <v>314021</v>
      </c>
      <c r="H55" s="8">
        <f>ROUND(+ICU!E152,2)</f>
        <v>14.85</v>
      </c>
      <c r="I55" s="8">
        <f t="shared" si="1"/>
        <v>21146.2</v>
      </c>
      <c r="J55" s="8"/>
      <c r="K55" s="9">
        <f t="shared" si="2"/>
        <v>1.7299999999999999E-2</v>
      </c>
    </row>
    <row r="56" spans="2:11" x14ac:dyDescent="0.2">
      <c r="B56">
        <f>+ICU!A51</f>
        <v>137</v>
      </c>
      <c r="C56" t="str">
        <f>+ICU!B51</f>
        <v>LINCOLN HOSPITAL</v>
      </c>
      <c r="D56" s="7">
        <f>ROUND(+ICU!H51,0)</f>
        <v>0</v>
      </c>
      <c r="E56" s="8">
        <f>ROUND(+ICU!E51,2)</f>
        <v>0</v>
      </c>
      <c r="F56" s="8" t="str">
        <f t="shared" si="0"/>
        <v/>
      </c>
      <c r="G56" s="7">
        <f>ROUND(+ICU!H153,0)</f>
        <v>0</v>
      </c>
      <c r="H56" s="8">
        <f>ROUND(+ICU!E153,2)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>
        <f>+ICU!A52</f>
        <v>138</v>
      </c>
      <c r="C57" t="str">
        <f>+ICU!B52</f>
        <v>SWEDISH EDMONDS</v>
      </c>
      <c r="D57" s="7">
        <f>ROUND(+ICU!H52,0)</f>
        <v>259374</v>
      </c>
      <c r="E57" s="8">
        <f>ROUND(+ICU!E52,2)</f>
        <v>38.97</v>
      </c>
      <c r="F57" s="8">
        <f t="shared" si="0"/>
        <v>6655.74</v>
      </c>
      <c r="G57" s="7">
        <f>ROUND(+ICU!H154,0)</f>
        <v>301450</v>
      </c>
      <c r="H57" s="8">
        <f>ROUND(+ICU!E154,2)</f>
        <v>37.54</v>
      </c>
      <c r="I57" s="8">
        <f t="shared" si="1"/>
        <v>8030.1</v>
      </c>
      <c r="J57" s="8"/>
      <c r="K57" s="9">
        <f t="shared" si="2"/>
        <v>0.20649999999999999</v>
      </c>
    </row>
    <row r="58" spans="2:11" x14ac:dyDescent="0.2">
      <c r="B58">
        <f>+ICU!A53</f>
        <v>139</v>
      </c>
      <c r="C58" t="str">
        <f>+ICU!B53</f>
        <v>PROVIDENCE HOLY FAMILY HOSPITAL</v>
      </c>
      <c r="D58" s="7">
        <f>ROUND(+ICU!H53,0)</f>
        <v>350875</v>
      </c>
      <c r="E58" s="8">
        <f>ROUND(+ICU!E53,2)</f>
        <v>45.02</v>
      </c>
      <c r="F58" s="8">
        <f t="shared" si="0"/>
        <v>7793.76</v>
      </c>
      <c r="G58" s="7">
        <f>ROUND(+ICU!H155,0)</f>
        <v>316465</v>
      </c>
      <c r="H58" s="8">
        <f>ROUND(+ICU!E155,2)</f>
        <v>37.47</v>
      </c>
      <c r="I58" s="8">
        <f t="shared" si="1"/>
        <v>8445.82</v>
      </c>
      <c r="J58" s="8"/>
      <c r="K58" s="9">
        <f t="shared" si="2"/>
        <v>8.3699999999999997E-2</v>
      </c>
    </row>
    <row r="59" spans="2:11" x14ac:dyDescent="0.2">
      <c r="B59">
        <f>+ICU!A54</f>
        <v>140</v>
      </c>
      <c r="C59" t="str">
        <f>+ICU!B54</f>
        <v>KITTITAS VALLEY HEALTHCARE</v>
      </c>
      <c r="D59" s="7">
        <f>ROUND(+ICU!H54,0)</f>
        <v>252514</v>
      </c>
      <c r="E59" s="8">
        <f>ROUND(+ICU!E54,2)</f>
        <v>13.55</v>
      </c>
      <c r="F59" s="8">
        <f t="shared" si="0"/>
        <v>18635.72</v>
      </c>
      <c r="G59" s="7">
        <f>ROUND(+ICU!H156,0)</f>
        <v>248951</v>
      </c>
      <c r="H59" s="8">
        <f>ROUND(+ICU!E156,2)</f>
        <v>12.5</v>
      </c>
      <c r="I59" s="8">
        <f t="shared" si="1"/>
        <v>19916.080000000002</v>
      </c>
      <c r="J59" s="8"/>
      <c r="K59" s="9">
        <f t="shared" si="2"/>
        <v>6.8699999999999997E-2</v>
      </c>
    </row>
    <row r="60" spans="2:11" x14ac:dyDescent="0.2">
      <c r="B60">
        <f>+ICU!A55</f>
        <v>141</v>
      </c>
      <c r="C60" t="str">
        <f>+ICU!B55</f>
        <v>DAYTON GENERAL HOSPITAL</v>
      </c>
      <c r="D60" s="7">
        <f>ROUND(+ICU!H55,0)</f>
        <v>0</v>
      </c>
      <c r="E60" s="8">
        <f>ROUND(+ICU!E55,2)</f>
        <v>0</v>
      </c>
      <c r="F60" s="8" t="str">
        <f t="shared" si="0"/>
        <v/>
      </c>
      <c r="G60" s="7">
        <f>ROUND(+ICU!H157,0)</f>
        <v>0</v>
      </c>
      <c r="H60" s="8">
        <f>ROUND(+ICU!E157,2)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+ICU!A56</f>
        <v>142</v>
      </c>
      <c r="C61" t="str">
        <f>+ICU!B56</f>
        <v>HARRISON MEDICAL CENTER</v>
      </c>
      <c r="D61" s="7">
        <f>ROUND(+ICU!H56,0)</f>
        <v>1363945</v>
      </c>
      <c r="E61" s="8">
        <f>ROUND(+ICU!E56,2)</f>
        <v>63.19</v>
      </c>
      <c r="F61" s="8">
        <f t="shared" si="0"/>
        <v>21584.82</v>
      </c>
      <c r="G61" s="7">
        <f>ROUND(+ICU!H158,0)</f>
        <v>1373979</v>
      </c>
      <c r="H61" s="8">
        <f>ROUND(+ICU!E158,2)</f>
        <v>63.24</v>
      </c>
      <c r="I61" s="8">
        <f t="shared" si="1"/>
        <v>21726.42</v>
      </c>
      <c r="J61" s="8"/>
      <c r="K61" s="9">
        <f t="shared" si="2"/>
        <v>6.6E-3</v>
      </c>
    </row>
    <row r="62" spans="2:11" x14ac:dyDescent="0.2">
      <c r="B62">
        <f>+ICU!A57</f>
        <v>145</v>
      </c>
      <c r="C62" t="str">
        <f>+ICU!B57</f>
        <v>PEACEHEALTH ST JOSEPH MEDICAL CENTER</v>
      </c>
      <c r="D62" s="7">
        <f>ROUND(+ICU!H57,0)</f>
        <v>1897238</v>
      </c>
      <c r="E62" s="8">
        <f>ROUND(+ICU!E57,2)</f>
        <v>72.16</v>
      </c>
      <c r="F62" s="8">
        <f t="shared" si="0"/>
        <v>26292.1</v>
      </c>
      <c r="G62" s="7">
        <f>ROUND(+ICU!H159,0)</f>
        <v>2022310</v>
      </c>
      <c r="H62" s="8">
        <f>ROUND(+ICU!E159,2)</f>
        <v>71.23</v>
      </c>
      <c r="I62" s="8">
        <f t="shared" si="1"/>
        <v>28391.27</v>
      </c>
      <c r="J62" s="8"/>
      <c r="K62" s="9">
        <f t="shared" si="2"/>
        <v>7.9799999999999996E-2</v>
      </c>
    </row>
    <row r="63" spans="2:11" x14ac:dyDescent="0.2">
      <c r="B63">
        <f>+ICU!A58</f>
        <v>147</v>
      </c>
      <c r="C63" t="str">
        <f>+ICU!B58</f>
        <v>MID VALLEY HOSPITAL</v>
      </c>
      <c r="D63" s="7">
        <f>ROUND(+ICU!H58,0)</f>
        <v>101073</v>
      </c>
      <c r="E63" s="8">
        <f>ROUND(+ICU!E58,2)</f>
        <v>2.65</v>
      </c>
      <c r="F63" s="8">
        <f t="shared" si="0"/>
        <v>38140.75</v>
      </c>
      <c r="G63" s="7">
        <f>ROUND(+ICU!H160,0)</f>
        <v>101762</v>
      </c>
      <c r="H63" s="8">
        <f>ROUND(+ICU!E160,2)</f>
        <v>2.4900000000000002</v>
      </c>
      <c r="I63" s="8">
        <f t="shared" si="1"/>
        <v>40868.269999999997</v>
      </c>
      <c r="J63" s="8"/>
      <c r="K63" s="9">
        <f t="shared" si="2"/>
        <v>7.1499999999999994E-2</v>
      </c>
    </row>
    <row r="64" spans="2:11" x14ac:dyDescent="0.2">
      <c r="B64">
        <f>+ICU!A59</f>
        <v>148</v>
      </c>
      <c r="C64" t="str">
        <f>+ICU!B59</f>
        <v>KINDRED HOSPITAL SEATTLE - NORTHGATE</v>
      </c>
      <c r="D64" s="7">
        <f>ROUND(+ICU!H59,0)</f>
        <v>154560</v>
      </c>
      <c r="E64" s="8">
        <f>ROUND(+ICU!E59,2)</f>
        <v>18.399999999999999</v>
      </c>
      <c r="F64" s="8">
        <f t="shared" si="0"/>
        <v>8400</v>
      </c>
      <c r="G64" s="7">
        <f>ROUND(+ICU!H161,0)</f>
        <v>124693</v>
      </c>
      <c r="H64" s="8">
        <f>ROUND(+ICU!E161,2)</f>
        <v>15.5</v>
      </c>
      <c r="I64" s="8">
        <f t="shared" si="1"/>
        <v>8044.71</v>
      </c>
      <c r="J64" s="8"/>
      <c r="K64" s="9">
        <f t="shared" si="2"/>
        <v>-4.2299999999999997E-2</v>
      </c>
    </row>
    <row r="65" spans="2:11" x14ac:dyDescent="0.2">
      <c r="B65">
        <f>+ICU!A60</f>
        <v>150</v>
      </c>
      <c r="C65" t="str">
        <f>+ICU!B60</f>
        <v>COULEE MEDICAL CENTER</v>
      </c>
      <c r="D65" s="7">
        <f>ROUND(+ICU!H60,0)</f>
        <v>0</v>
      </c>
      <c r="E65" s="8">
        <f>ROUND(+ICU!E60,2)</f>
        <v>0</v>
      </c>
      <c r="F65" s="8" t="str">
        <f t="shared" si="0"/>
        <v/>
      </c>
      <c r="G65" s="7">
        <f>ROUND(+ICU!H162,0)</f>
        <v>0</v>
      </c>
      <c r="H65" s="8">
        <f>ROUND(+ICU!E162,2)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+ICU!A61</f>
        <v>152</v>
      </c>
      <c r="C66" t="str">
        <f>+ICU!B61</f>
        <v>MASON GENERAL HOSPITAL</v>
      </c>
      <c r="D66" s="7">
        <f>ROUND(+ICU!H61,0)</f>
        <v>695704</v>
      </c>
      <c r="E66" s="8">
        <f>ROUND(+ICU!E61,2)</f>
        <v>19.850000000000001</v>
      </c>
      <c r="F66" s="8">
        <f t="shared" si="0"/>
        <v>35048.06</v>
      </c>
      <c r="G66" s="7">
        <f>ROUND(+ICU!H163,0)</f>
        <v>653228</v>
      </c>
      <c r="H66" s="8">
        <f>ROUND(+ICU!E163,2)</f>
        <v>20.3</v>
      </c>
      <c r="I66" s="8">
        <f t="shared" si="1"/>
        <v>32178.720000000001</v>
      </c>
      <c r="J66" s="8"/>
      <c r="K66" s="9">
        <f t="shared" si="2"/>
        <v>-8.1900000000000001E-2</v>
      </c>
    </row>
    <row r="67" spans="2:11" x14ac:dyDescent="0.2">
      <c r="B67">
        <f>+ICU!A62</f>
        <v>153</v>
      </c>
      <c r="C67" t="str">
        <f>+ICU!B62</f>
        <v>WHITMAN HOSPITAL AND MEDICAL CENTER</v>
      </c>
      <c r="D67" s="7">
        <f>ROUND(+ICU!H62,0)</f>
        <v>0</v>
      </c>
      <c r="E67" s="8">
        <f>ROUND(+ICU!E62,2)</f>
        <v>0</v>
      </c>
      <c r="F67" s="8" t="str">
        <f t="shared" si="0"/>
        <v/>
      </c>
      <c r="G67" s="7">
        <f>ROUND(+ICU!H164,0)</f>
        <v>0</v>
      </c>
      <c r="H67" s="8">
        <f>ROUND(+ICU!E164,2)</f>
        <v>0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+ICU!A63</f>
        <v>155</v>
      </c>
      <c r="C68" t="str">
        <f>+ICU!B63</f>
        <v>UW MEDICINE/VALLEY MEDICAL CENTER</v>
      </c>
      <c r="D68" s="7">
        <f>ROUND(+ICU!H63,0)</f>
        <v>3041859</v>
      </c>
      <c r="E68" s="8">
        <f>ROUND(+ICU!E63,2)</f>
        <v>94.15</v>
      </c>
      <c r="F68" s="8">
        <f t="shared" si="0"/>
        <v>32308.65</v>
      </c>
      <c r="G68" s="7">
        <f>ROUND(+ICU!H165,0)</f>
        <v>3231309</v>
      </c>
      <c r="H68" s="8">
        <f>ROUND(+ICU!E165,2)</f>
        <v>111.5</v>
      </c>
      <c r="I68" s="8">
        <f t="shared" si="1"/>
        <v>28980.35</v>
      </c>
      <c r="J68" s="8"/>
      <c r="K68" s="9">
        <f t="shared" si="2"/>
        <v>-0.10299999999999999</v>
      </c>
    </row>
    <row r="69" spans="2:11" x14ac:dyDescent="0.2">
      <c r="B69">
        <f>+ICU!A64</f>
        <v>156</v>
      </c>
      <c r="C69" t="str">
        <f>+ICU!B64</f>
        <v>WHIDBEYHEALTH MEDICAL CENTER</v>
      </c>
      <c r="D69" s="7">
        <f>ROUND(+ICU!H64,0)</f>
        <v>337801</v>
      </c>
      <c r="E69" s="8">
        <f>ROUND(+ICU!E64,2)</f>
        <v>10.8</v>
      </c>
      <c r="F69" s="8">
        <f t="shared" si="0"/>
        <v>31277.87</v>
      </c>
      <c r="G69" s="7">
        <f>ROUND(+ICU!H166,0)</f>
        <v>289322</v>
      </c>
      <c r="H69" s="8">
        <f>ROUND(+ICU!E166,2)</f>
        <v>9.51</v>
      </c>
      <c r="I69" s="8">
        <f t="shared" si="1"/>
        <v>30422.92</v>
      </c>
      <c r="J69" s="8"/>
      <c r="K69" s="9">
        <f t="shared" si="2"/>
        <v>-2.7300000000000001E-2</v>
      </c>
    </row>
    <row r="70" spans="2:11" x14ac:dyDescent="0.2">
      <c r="B70">
        <f>+ICU!A65</f>
        <v>157</v>
      </c>
      <c r="C70" t="str">
        <f>+ICU!B65</f>
        <v>ST LUKES REHABILIATION INSTITUTE</v>
      </c>
      <c r="D70" s="7">
        <f>ROUND(+ICU!H65,0)</f>
        <v>0</v>
      </c>
      <c r="E70" s="8">
        <f>ROUND(+ICU!E65,2)</f>
        <v>0</v>
      </c>
      <c r="F70" s="8" t="str">
        <f t="shared" si="0"/>
        <v/>
      </c>
      <c r="G70" s="7">
        <f>ROUND(+ICU!H167,0)</f>
        <v>0</v>
      </c>
      <c r="H70" s="8">
        <f>ROUND(+ICU!E167,2)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+ICU!A66</f>
        <v>158</v>
      </c>
      <c r="C71" t="str">
        <f>+ICU!B66</f>
        <v>CASCADE MEDICAL CENTER</v>
      </c>
      <c r="D71" s="7">
        <f>ROUND(+ICU!H66,0)</f>
        <v>0</v>
      </c>
      <c r="E71" s="8">
        <f>ROUND(+ICU!E66,2)</f>
        <v>0</v>
      </c>
      <c r="F71" s="8" t="str">
        <f t="shared" si="0"/>
        <v/>
      </c>
      <c r="G71" s="7">
        <f>ROUND(+ICU!H168,0)</f>
        <v>0</v>
      </c>
      <c r="H71" s="8">
        <f>ROUND(+ICU!E168,2)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+ICU!A67</f>
        <v>159</v>
      </c>
      <c r="C72" t="str">
        <f>+ICU!B67</f>
        <v>PROVIDENCE ST PETER HOSPITAL</v>
      </c>
      <c r="D72" s="7">
        <f>ROUND(+ICU!H67,0)</f>
        <v>561756</v>
      </c>
      <c r="E72" s="8">
        <f>ROUND(+ICU!E67,2)</f>
        <v>77.64</v>
      </c>
      <c r="F72" s="8">
        <f t="shared" si="0"/>
        <v>7235.39</v>
      </c>
      <c r="G72" s="7">
        <f>ROUND(+ICU!H169,0)</f>
        <v>807690</v>
      </c>
      <c r="H72" s="8">
        <f>ROUND(+ICU!E169,2)</f>
        <v>86.72</v>
      </c>
      <c r="I72" s="8">
        <f t="shared" si="1"/>
        <v>9313.77</v>
      </c>
      <c r="J72" s="8"/>
      <c r="K72" s="9">
        <f t="shared" si="2"/>
        <v>0.2873</v>
      </c>
    </row>
    <row r="73" spans="2:11" x14ac:dyDescent="0.2">
      <c r="B73">
        <f>+ICU!A68</f>
        <v>161</v>
      </c>
      <c r="C73" t="str">
        <f>+ICU!B68</f>
        <v>KADLEC REGIONAL MEDICAL CENTER</v>
      </c>
      <c r="D73" s="7">
        <f>ROUND(+ICU!H68,0)</f>
        <v>2089319</v>
      </c>
      <c r="E73" s="8">
        <f>ROUND(+ICU!E68,2)</f>
        <v>136.55000000000001</v>
      </c>
      <c r="F73" s="8">
        <f t="shared" si="0"/>
        <v>15300.76</v>
      </c>
      <c r="G73" s="7">
        <f>ROUND(+ICU!H170,0)</f>
        <v>1688966</v>
      </c>
      <c r="H73" s="8">
        <f>ROUND(+ICU!E170,2)</f>
        <v>136.49</v>
      </c>
      <c r="I73" s="8">
        <f t="shared" si="1"/>
        <v>12374.28</v>
      </c>
      <c r="J73" s="8"/>
      <c r="K73" s="9">
        <f t="shared" si="2"/>
        <v>-0.1913</v>
      </c>
    </row>
    <row r="74" spans="2:11" x14ac:dyDescent="0.2">
      <c r="B74">
        <f>+ICU!A69</f>
        <v>162</v>
      </c>
      <c r="C74" t="str">
        <f>+ICU!B69</f>
        <v>PROVIDENCE SACRED HEART MEDICAL CENTER</v>
      </c>
      <c r="D74" s="7">
        <f>ROUND(+ICU!H69,0)</f>
        <v>3163721</v>
      </c>
      <c r="E74" s="8">
        <f>ROUND(+ICU!E69,2)</f>
        <v>325.77999999999997</v>
      </c>
      <c r="F74" s="8">
        <f t="shared" si="0"/>
        <v>9711.2199999999993</v>
      </c>
      <c r="G74" s="7">
        <f>ROUND(+ICU!H171,0)</f>
        <v>3190079</v>
      </c>
      <c r="H74" s="8">
        <f>ROUND(+ICU!E171,2)</f>
        <v>353.03</v>
      </c>
      <c r="I74" s="8">
        <f t="shared" si="1"/>
        <v>9036.2800000000007</v>
      </c>
      <c r="J74" s="8"/>
      <c r="K74" s="9">
        <f t="shared" si="2"/>
        <v>-6.9500000000000006E-2</v>
      </c>
    </row>
    <row r="75" spans="2:11" x14ac:dyDescent="0.2">
      <c r="B75">
        <f>+ICU!A70</f>
        <v>164</v>
      </c>
      <c r="C75" t="str">
        <f>+ICU!B70</f>
        <v>EVERGREENHEALTH MEDICAL CENTER</v>
      </c>
      <c r="D75" s="7">
        <f>ROUND(+ICU!H70,0)</f>
        <v>2821391</v>
      </c>
      <c r="E75" s="8">
        <f>ROUND(+ICU!E70,2)</f>
        <v>125.49</v>
      </c>
      <c r="F75" s="8">
        <f t="shared" ref="F75:F107" si="3">IF(D75=0,"",IF(E75=0,"",ROUND(D75/E75,2)))</f>
        <v>22482.99</v>
      </c>
      <c r="G75" s="7">
        <f>ROUND(+ICU!H172,0)</f>
        <v>2926192</v>
      </c>
      <c r="H75" s="8">
        <f>ROUND(+ICU!E172,2)</f>
        <v>132.69999999999999</v>
      </c>
      <c r="I75" s="8">
        <f t="shared" ref="I75:I107" si="4">IF(G75=0,"",IF(H75=0,"",ROUND(G75/H75,2)))</f>
        <v>22051.18</v>
      </c>
      <c r="J75" s="8"/>
      <c r="K75" s="9">
        <f t="shared" ref="K75:K107" si="5">IF(D75=0,"",IF(E75=0,"",IF(G75=0,"",IF(H75=0,"",ROUND(I75/F75-1,4)))))</f>
        <v>-1.9199999999999998E-2</v>
      </c>
    </row>
    <row r="76" spans="2:11" x14ac:dyDescent="0.2">
      <c r="B76">
        <f>+ICU!A71</f>
        <v>165</v>
      </c>
      <c r="C76" t="str">
        <f>+ICU!B71</f>
        <v>LAKE CHELAN COMMUNITY HOSPITAL</v>
      </c>
      <c r="D76" s="7">
        <f>ROUND(+ICU!H71,0)</f>
        <v>0</v>
      </c>
      <c r="E76" s="8">
        <f>ROUND(+ICU!E71,2)</f>
        <v>0</v>
      </c>
      <c r="F76" s="8" t="str">
        <f t="shared" si="3"/>
        <v/>
      </c>
      <c r="G76" s="7">
        <f>ROUND(+ICU!H173,0)</f>
        <v>0</v>
      </c>
      <c r="H76" s="8">
        <f>ROUND(+ICU!E173,2)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>
        <f>+ICU!A72</f>
        <v>167</v>
      </c>
      <c r="C77" t="str">
        <f>+ICU!B72</f>
        <v>FERRY COUNTY MEMORIAL HOSPITAL</v>
      </c>
      <c r="D77" s="7">
        <f>ROUND(+ICU!H72,0)</f>
        <v>0</v>
      </c>
      <c r="E77" s="8">
        <f>ROUND(+ICU!E72,2)</f>
        <v>0</v>
      </c>
      <c r="F77" s="8" t="str">
        <f t="shared" si="3"/>
        <v/>
      </c>
      <c r="G77" s="7">
        <f>ROUND(+ICU!H174,0)</f>
        <v>0</v>
      </c>
      <c r="H77" s="8">
        <f>ROUND(+ICU!E174,2)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+ICU!A73</f>
        <v>168</v>
      </c>
      <c r="C78" t="str">
        <f>+ICU!B73</f>
        <v>CENTRAL WASHINGTON HOSPITAL</v>
      </c>
      <c r="D78" s="7">
        <f>ROUND(+ICU!H73,0)</f>
        <v>1352940</v>
      </c>
      <c r="E78" s="8">
        <f>ROUND(+ICU!E73,2)</f>
        <v>61.9</v>
      </c>
      <c r="F78" s="8">
        <f t="shared" si="3"/>
        <v>21856.87</v>
      </c>
      <c r="G78" s="7">
        <f>ROUND(+ICU!H175,0)</f>
        <v>1243498</v>
      </c>
      <c r="H78" s="8">
        <f>ROUND(+ICU!E175,2)</f>
        <v>61.55</v>
      </c>
      <c r="I78" s="8">
        <f t="shared" si="4"/>
        <v>20203.05</v>
      </c>
      <c r="J78" s="8"/>
      <c r="K78" s="9">
        <f t="shared" si="5"/>
        <v>-7.5700000000000003E-2</v>
      </c>
    </row>
    <row r="79" spans="2:11" x14ac:dyDescent="0.2">
      <c r="B79">
        <f>+ICU!A74</f>
        <v>170</v>
      </c>
      <c r="C79" t="str">
        <f>+ICU!B74</f>
        <v>PEACEHEALTH SOUTHWEST MEDICAL CENTER</v>
      </c>
      <c r="D79" s="7">
        <f>ROUND(+ICU!H74,0)</f>
        <v>4337429</v>
      </c>
      <c r="E79" s="8">
        <f>ROUND(+ICU!E74,2)</f>
        <v>165.25</v>
      </c>
      <c r="F79" s="8">
        <f t="shared" si="3"/>
        <v>26247.68</v>
      </c>
      <c r="G79" s="7">
        <f>ROUND(+ICU!H176,0)</f>
        <v>4613053</v>
      </c>
      <c r="H79" s="8">
        <f>ROUND(+ICU!E176,2)</f>
        <v>172.95</v>
      </c>
      <c r="I79" s="8">
        <f t="shared" si="4"/>
        <v>26672.76</v>
      </c>
      <c r="J79" s="8"/>
      <c r="K79" s="9">
        <f t="shared" si="5"/>
        <v>1.6199999999999999E-2</v>
      </c>
    </row>
    <row r="80" spans="2:11" x14ac:dyDescent="0.2">
      <c r="B80">
        <f>+ICU!A75</f>
        <v>172</v>
      </c>
      <c r="C80" t="str">
        <f>+ICU!B75</f>
        <v>PULLMAN REGIONAL HOSPITAL</v>
      </c>
      <c r="D80" s="7">
        <f>ROUND(+ICU!H75,0)</f>
        <v>242327</v>
      </c>
      <c r="E80" s="8">
        <f>ROUND(+ICU!E75,2)</f>
        <v>13.2</v>
      </c>
      <c r="F80" s="8">
        <f t="shared" si="3"/>
        <v>18358.11</v>
      </c>
      <c r="G80" s="7">
        <f>ROUND(+ICU!H177,0)</f>
        <v>240891</v>
      </c>
      <c r="H80" s="8">
        <f>ROUND(+ICU!E177,2)</f>
        <v>13.97</v>
      </c>
      <c r="I80" s="8">
        <f t="shared" si="4"/>
        <v>17243.45</v>
      </c>
      <c r="J80" s="8"/>
      <c r="K80" s="9">
        <f t="shared" si="5"/>
        <v>-6.0699999999999997E-2</v>
      </c>
    </row>
    <row r="81" spans="2:11" x14ac:dyDescent="0.2">
      <c r="B81">
        <f>+ICU!A76</f>
        <v>173</v>
      </c>
      <c r="C81" t="str">
        <f>+ICU!B76</f>
        <v>MORTON GENERAL HOSPITAL</v>
      </c>
      <c r="D81" s="7">
        <f>ROUND(+ICU!H76,0)</f>
        <v>0</v>
      </c>
      <c r="E81" s="8">
        <f>ROUND(+ICU!E76,2)</f>
        <v>0</v>
      </c>
      <c r="F81" s="8" t="str">
        <f t="shared" si="3"/>
        <v/>
      </c>
      <c r="G81" s="7">
        <f>ROUND(+ICU!H178,0)</f>
        <v>0</v>
      </c>
      <c r="H81" s="8">
        <f>ROUND(+ICU!E178,2)</f>
        <v>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+ICU!A77</f>
        <v>175</v>
      </c>
      <c r="C82" t="str">
        <f>+ICU!B77</f>
        <v>MARY BRIDGE CHILDRENS HEALTH CENTER</v>
      </c>
      <c r="D82" s="7">
        <f>ROUND(+ICU!H77,0)</f>
        <v>871103</v>
      </c>
      <c r="E82" s="8">
        <f>ROUND(+ICU!E77,2)</f>
        <v>51.02</v>
      </c>
      <c r="F82" s="8">
        <f t="shared" si="3"/>
        <v>17073.759999999998</v>
      </c>
      <c r="G82" s="7">
        <f>ROUND(+ICU!H179,0)</f>
        <v>825779</v>
      </c>
      <c r="H82" s="8">
        <f>ROUND(+ICU!E179,2)</f>
        <v>41.63</v>
      </c>
      <c r="I82" s="8">
        <f t="shared" si="4"/>
        <v>19836.150000000001</v>
      </c>
      <c r="J82" s="8"/>
      <c r="K82" s="9">
        <f t="shared" si="5"/>
        <v>0.1618</v>
      </c>
    </row>
    <row r="83" spans="2:11" x14ac:dyDescent="0.2">
      <c r="B83">
        <f>+ICU!A78</f>
        <v>176</v>
      </c>
      <c r="C83" t="str">
        <f>+ICU!B78</f>
        <v>TACOMA GENERAL/ALLENMORE HOSPITAL</v>
      </c>
      <c r="D83" s="7">
        <f>ROUND(+ICU!H78,0)</f>
        <v>8243142</v>
      </c>
      <c r="E83" s="8">
        <f>ROUND(+ICU!E78,2)</f>
        <v>442.31</v>
      </c>
      <c r="F83" s="8">
        <f t="shared" si="3"/>
        <v>18636.57</v>
      </c>
      <c r="G83" s="7">
        <f>ROUND(+ICU!H180,0)</f>
        <v>7989473</v>
      </c>
      <c r="H83" s="8">
        <f>ROUND(+ICU!E180,2)</f>
        <v>398.27</v>
      </c>
      <c r="I83" s="8">
        <f t="shared" si="4"/>
        <v>20060.439999999999</v>
      </c>
      <c r="J83" s="8"/>
      <c r="K83" s="9">
        <f t="shared" si="5"/>
        <v>7.6399999999999996E-2</v>
      </c>
    </row>
    <row r="84" spans="2:11" x14ac:dyDescent="0.2">
      <c r="B84">
        <f>+ICU!A79</f>
        <v>180</v>
      </c>
      <c r="C84" t="str">
        <f>+ICU!B79</f>
        <v>MULTICARE VALLEY HOSPITAL</v>
      </c>
      <c r="D84" s="7">
        <f>ROUND(+ICU!H79,0)</f>
        <v>531039</v>
      </c>
      <c r="E84" s="8">
        <f>ROUND(+ICU!E79,2)</f>
        <v>21.98</v>
      </c>
      <c r="F84" s="8">
        <f t="shared" si="3"/>
        <v>24160.1</v>
      </c>
      <c r="G84" s="7">
        <f>ROUND(+ICU!H181,0)</f>
        <v>621604</v>
      </c>
      <c r="H84" s="8">
        <f>ROUND(+ICU!E181,2)</f>
        <v>35.21</v>
      </c>
      <c r="I84" s="8">
        <f t="shared" si="4"/>
        <v>17654.189999999999</v>
      </c>
      <c r="J84" s="8"/>
      <c r="K84" s="9">
        <f t="shared" si="5"/>
        <v>-0.26929999999999998</v>
      </c>
    </row>
    <row r="85" spans="2:11" x14ac:dyDescent="0.2">
      <c r="B85">
        <f>+ICU!A80</f>
        <v>183</v>
      </c>
      <c r="C85" t="str">
        <f>+ICU!B80</f>
        <v>MULTICARE AUBURN MEDICAL CENTER</v>
      </c>
      <c r="D85" s="7">
        <f>ROUND(+ICU!H80,0)</f>
        <v>876602</v>
      </c>
      <c r="E85" s="8">
        <f>ROUND(+ICU!E80,2)</f>
        <v>50.94</v>
      </c>
      <c r="F85" s="8">
        <f t="shared" si="3"/>
        <v>17208.52</v>
      </c>
      <c r="G85" s="7">
        <f>ROUND(+ICU!H182,0)</f>
        <v>859046</v>
      </c>
      <c r="H85" s="8">
        <f>ROUND(+ICU!E182,2)</f>
        <v>49.57</v>
      </c>
      <c r="I85" s="8">
        <f t="shared" si="4"/>
        <v>17329.96</v>
      </c>
      <c r="J85" s="8"/>
      <c r="K85" s="9">
        <f t="shared" si="5"/>
        <v>7.1000000000000004E-3</v>
      </c>
    </row>
    <row r="86" spans="2:11" x14ac:dyDescent="0.2">
      <c r="B86">
        <f>+ICU!A81</f>
        <v>186</v>
      </c>
      <c r="C86" t="str">
        <f>+ICU!B81</f>
        <v>SUMMIT PACIFIC MEDICAL CENTER</v>
      </c>
      <c r="D86" s="7">
        <f>ROUND(+ICU!H81,0)</f>
        <v>0</v>
      </c>
      <c r="E86" s="8">
        <f>ROUND(+ICU!E81,2)</f>
        <v>0</v>
      </c>
      <c r="F86" s="8" t="str">
        <f t="shared" si="3"/>
        <v/>
      </c>
      <c r="G86" s="7">
        <f>ROUND(+ICU!H183,0)</f>
        <v>0</v>
      </c>
      <c r="H86" s="8">
        <f>ROUND(+ICU!E183,2)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>
        <f>+ICU!A82</f>
        <v>191</v>
      </c>
      <c r="C87" t="str">
        <f>+ICU!B82</f>
        <v>PROVIDENCE CENTRALIA HOSPITAL</v>
      </c>
      <c r="D87" s="7">
        <f>ROUND(+ICU!H82,0)</f>
        <v>84304</v>
      </c>
      <c r="E87" s="8">
        <f>ROUND(+ICU!E82,2)</f>
        <v>14.22</v>
      </c>
      <c r="F87" s="8">
        <f t="shared" si="3"/>
        <v>5928.55</v>
      </c>
      <c r="G87" s="7">
        <f>ROUND(+ICU!H184,0)</f>
        <v>134822</v>
      </c>
      <c r="H87" s="8">
        <f>ROUND(+ICU!E184,2)</f>
        <v>15.02</v>
      </c>
      <c r="I87" s="8">
        <f t="shared" si="4"/>
        <v>8976.17</v>
      </c>
      <c r="J87" s="8"/>
      <c r="K87" s="9">
        <f t="shared" si="5"/>
        <v>0.5141</v>
      </c>
    </row>
    <row r="88" spans="2:11" x14ac:dyDescent="0.2">
      <c r="B88">
        <f>+ICU!A83</f>
        <v>193</v>
      </c>
      <c r="C88" t="str">
        <f>+ICU!B83</f>
        <v>PROVIDENCE MOUNT CARMEL HOSPITAL</v>
      </c>
      <c r="D88" s="7">
        <f>ROUND(+ICU!H83,0)</f>
        <v>48037</v>
      </c>
      <c r="E88" s="8">
        <f>ROUND(+ICU!E83,2)</f>
        <v>5.09</v>
      </c>
      <c r="F88" s="8">
        <f t="shared" si="3"/>
        <v>9437.52</v>
      </c>
      <c r="G88" s="7">
        <f>ROUND(+ICU!H185,0)</f>
        <v>0</v>
      </c>
      <c r="H88" s="8">
        <f>ROUND(+ICU!E185,2)</f>
        <v>0</v>
      </c>
      <c r="I88" s="8" t="str">
        <f t="shared" si="4"/>
        <v/>
      </c>
      <c r="J88" s="8"/>
      <c r="K88" s="9" t="str">
        <f t="shared" si="5"/>
        <v/>
      </c>
    </row>
    <row r="89" spans="2:11" x14ac:dyDescent="0.2">
      <c r="B89">
        <f>+ICU!A84</f>
        <v>194</v>
      </c>
      <c r="C89" t="str">
        <f>+ICU!B84</f>
        <v>PROVIDENCE ST JOSEPHS HOSPITAL</v>
      </c>
      <c r="D89" s="7">
        <f>ROUND(+ICU!H84,0)</f>
        <v>0</v>
      </c>
      <c r="E89" s="8">
        <f>ROUND(+ICU!E84,2)</f>
        <v>0</v>
      </c>
      <c r="F89" s="8" t="str">
        <f t="shared" si="3"/>
        <v/>
      </c>
      <c r="G89" s="7">
        <f>ROUND(+ICU!H186,0)</f>
        <v>0</v>
      </c>
      <c r="H89" s="8">
        <f>ROUND(+ICU!E186,2)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+ICU!A85</f>
        <v>195</v>
      </c>
      <c r="C90" t="str">
        <f>+ICU!B85</f>
        <v>SNOQUALMIE VALLEY HOSPITAL</v>
      </c>
      <c r="D90" s="7">
        <f>ROUND(+ICU!H85,0)</f>
        <v>0</v>
      </c>
      <c r="E90" s="8">
        <f>ROUND(+ICU!E85,2)</f>
        <v>0</v>
      </c>
      <c r="F90" s="8" t="str">
        <f t="shared" si="3"/>
        <v/>
      </c>
      <c r="G90" s="7">
        <f>ROUND(+ICU!H187,0)</f>
        <v>0</v>
      </c>
      <c r="H90" s="8">
        <f>ROUND(+ICU!E187,2)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>
        <f>+ICU!A86</f>
        <v>197</v>
      </c>
      <c r="C91" t="str">
        <f>+ICU!B86</f>
        <v>CAPITAL MEDICAL CENTER</v>
      </c>
      <c r="D91" s="7">
        <f>ROUND(+ICU!H86,0)</f>
        <v>297895</v>
      </c>
      <c r="E91" s="8">
        <f>ROUND(+ICU!E86,2)</f>
        <v>52.17</v>
      </c>
      <c r="F91" s="8">
        <f t="shared" si="3"/>
        <v>5710.08</v>
      </c>
      <c r="G91" s="7">
        <f>ROUND(+ICU!H188,0)</f>
        <v>296758</v>
      </c>
      <c r="H91" s="8">
        <f>ROUND(+ICU!E188,2)</f>
        <v>52.58</v>
      </c>
      <c r="I91" s="8">
        <f t="shared" si="4"/>
        <v>5643.93</v>
      </c>
      <c r="J91" s="8"/>
      <c r="K91" s="9">
        <f t="shared" si="5"/>
        <v>-1.1599999999999999E-2</v>
      </c>
    </row>
    <row r="92" spans="2:11" x14ac:dyDescent="0.2">
      <c r="B92">
        <f>+ICU!A87</f>
        <v>198</v>
      </c>
      <c r="C92" t="str">
        <f>+ICU!B87</f>
        <v>ASTRIA SUNNYSIDE HOSPITAL</v>
      </c>
      <c r="D92" s="7">
        <f>ROUND(+ICU!H87,0)</f>
        <v>307350</v>
      </c>
      <c r="E92" s="8">
        <f>ROUND(+ICU!E87,2)</f>
        <v>15.19</v>
      </c>
      <c r="F92" s="8">
        <f t="shared" si="3"/>
        <v>20233.71</v>
      </c>
      <c r="G92" s="7">
        <f>ROUND(+ICU!H189,0)</f>
        <v>374808</v>
      </c>
      <c r="H92" s="8">
        <f>ROUND(+ICU!E189,2)</f>
        <v>16.55</v>
      </c>
      <c r="I92" s="8">
        <f t="shared" si="4"/>
        <v>22647.01</v>
      </c>
      <c r="J92" s="8"/>
      <c r="K92" s="9">
        <f t="shared" si="5"/>
        <v>0.1193</v>
      </c>
    </row>
    <row r="93" spans="2:11" x14ac:dyDescent="0.2">
      <c r="B93">
        <f>+ICU!A88</f>
        <v>199</v>
      </c>
      <c r="C93" t="str">
        <f>+ICU!B88</f>
        <v>ASTRIA TOPPENISH HOSPITAL</v>
      </c>
      <c r="D93" s="7">
        <f>ROUND(+ICU!H88,0)</f>
        <v>169426</v>
      </c>
      <c r="E93" s="8">
        <f>ROUND(+ICU!E88,2)</f>
        <v>8.1</v>
      </c>
      <c r="F93" s="8">
        <f t="shared" si="3"/>
        <v>20916.79</v>
      </c>
      <c r="G93" s="7">
        <f>ROUND(+ICU!H190,0)</f>
        <v>131078</v>
      </c>
      <c r="H93" s="8">
        <f>ROUND(+ICU!E190,2)</f>
        <v>6</v>
      </c>
      <c r="I93" s="8">
        <f t="shared" si="4"/>
        <v>21846.33</v>
      </c>
      <c r="J93" s="8"/>
      <c r="K93" s="9">
        <f t="shared" si="5"/>
        <v>4.4400000000000002E-2</v>
      </c>
    </row>
    <row r="94" spans="2:11" x14ac:dyDescent="0.2">
      <c r="B94">
        <f>+ICU!A89</f>
        <v>201</v>
      </c>
      <c r="C94" t="str">
        <f>+ICU!B89</f>
        <v>ST FRANCIS COMMUNITY HOSPITAL</v>
      </c>
      <c r="D94" s="7">
        <f>ROUND(+ICU!H89,0)</f>
        <v>862663</v>
      </c>
      <c r="E94" s="8">
        <f>ROUND(+ICU!E89,2)</f>
        <v>40.6</v>
      </c>
      <c r="F94" s="8">
        <f t="shared" si="3"/>
        <v>21247.86</v>
      </c>
      <c r="G94" s="7">
        <f>ROUND(+ICU!H191,0)</f>
        <v>884748</v>
      </c>
      <c r="H94" s="8">
        <f>ROUND(+ICU!E191,2)</f>
        <v>39.82</v>
      </c>
      <c r="I94" s="8">
        <f t="shared" si="4"/>
        <v>22218.68</v>
      </c>
      <c r="J94" s="8"/>
      <c r="K94" s="9">
        <f t="shared" si="5"/>
        <v>4.5699999999999998E-2</v>
      </c>
    </row>
    <row r="95" spans="2:11" x14ac:dyDescent="0.2">
      <c r="B95">
        <f>+ICU!A90</f>
        <v>202</v>
      </c>
      <c r="C95" t="str">
        <f>+ICU!B90</f>
        <v>REGIONAL HOSPITAL</v>
      </c>
      <c r="D95" s="7">
        <f>ROUND(+ICU!H90,0)</f>
        <v>0</v>
      </c>
      <c r="E95" s="8">
        <f>ROUND(+ICU!E90,2)</f>
        <v>0</v>
      </c>
      <c r="F95" s="8" t="str">
        <f t="shared" si="3"/>
        <v/>
      </c>
      <c r="G95" s="7">
        <f>ROUND(+ICU!H192,0)</f>
        <v>0</v>
      </c>
      <c r="H95" s="8">
        <f>ROUND(+ICU!E192,2)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+ICU!A91</f>
        <v>204</v>
      </c>
      <c r="C96" t="str">
        <f>+ICU!B91</f>
        <v>SEATTLE CANCER CARE ALLIANCE</v>
      </c>
      <c r="D96" s="7">
        <f>ROUND(+ICU!H91,0)</f>
        <v>171514</v>
      </c>
      <c r="E96" s="8">
        <f>ROUND(+ICU!E91,2)</f>
        <v>0</v>
      </c>
      <c r="F96" s="8" t="str">
        <f t="shared" si="3"/>
        <v/>
      </c>
      <c r="G96" s="7">
        <f>ROUND(+ICU!H193,0)</f>
        <v>98576</v>
      </c>
      <c r="H96" s="8">
        <f>ROUND(+ICU!E193,2)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+ICU!A92</f>
        <v>205</v>
      </c>
      <c r="C97" t="str">
        <f>+ICU!B92</f>
        <v>WENATCHEE VALLEY HOSPITAL</v>
      </c>
      <c r="D97" s="7">
        <f>ROUND(+ICU!H92,0)</f>
        <v>0</v>
      </c>
      <c r="E97" s="8">
        <f>ROUND(+ICU!E92,2)</f>
        <v>0</v>
      </c>
      <c r="F97" s="8" t="str">
        <f t="shared" si="3"/>
        <v/>
      </c>
      <c r="G97" s="7">
        <f>ROUND(+ICU!H194,0)</f>
        <v>0</v>
      </c>
      <c r="H97" s="8">
        <f>ROUND(+ICU!E194,2)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+ICU!A93</f>
        <v>206</v>
      </c>
      <c r="C98" t="str">
        <f>+ICU!B93</f>
        <v>PEACEHEALTH UNITED GENERAL MEDICAL CENTER</v>
      </c>
      <c r="D98" s="7">
        <f>ROUND(+ICU!H93,0)</f>
        <v>0</v>
      </c>
      <c r="E98" s="8">
        <f>ROUND(+ICU!E93,2)</f>
        <v>0</v>
      </c>
      <c r="F98" s="8" t="str">
        <f t="shared" si="3"/>
        <v/>
      </c>
      <c r="G98" s="7">
        <f>ROUND(+ICU!H195,0)</f>
        <v>0</v>
      </c>
      <c r="H98" s="8">
        <f>ROUND(+ICU!E195,2)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>
        <f>+ICU!A94</f>
        <v>207</v>
      </c>
      <c r="C99" t="str">
        <f>+ICU!B94</f>
        <v>SKAGIT REGIONAL HEALTH</v>
      </c>
      <c r="D99" s="7">
        <f>ROUND(+ICU!H94,0)</f>
        <v>452818</v>
      </c>
      <c r="E99" s="8">
        <f>ROUND(+ICU!E94,2)</f>
        <v>22.62</v>
      </c>
      <c r="F99" s="8">
        <f t="shared" si="3"/>
        <v>20018.48</v>
      </c>
      <c r="G99" s="7">
        <f>ROUND(+ICU!H196,0)</f>
        <v>509112</v>
      </c>
      <c r="H99" s="8">
        <f>ROUND(+ICU!E196,2)</f>
        <v>24.08</v>
      </c>
      <c r="I99" s="8">
        <f t="shared" si="4"/>
        <v>21142.52</v>
      </c>
      <c r="J99" s="8"/>
      <c r="K99" s="9">
        <f t="shared" si="5"/>
        <v>5.62E-2</v>
      </c>
    </row>
    <row r="100" spans="2:11" x14ac:dyDescent="0.2">
      <c r="B100">
        <f>+ICU!A95</f>
        <v>208</v>
      </c>
      <c r="C100" t="str">
        <f>+ICU!B95</f>
        <v>LEGACY SALMON CREEK HOSPITAL</v>
      </c>
      <c r="D100" s="7">
        <f>ROUND(+ICU!H95,0)</f>
        <v>2372344</v>
      </c>
      <c r="E100" s="8">
        <f>ROUND(+ICU!E95,2)</f>
        <v>105.9</v>
      </c>
      <c r="F100" s="8">
        <f t="shared" si="3"/>
        <v>22401.74</v>
      </c>
      <c r="G100" s="7">
        <f>ROUND(+ICU!H197,0)</f>
        <v>2612927</v>
      </c>
      <c r="H100" s="8">
        <f>ROUND(+ICU!E197,2)</f>
        <v>108.78</v>
      </c>
      <c r="I100" s="8">
        <f t="shared" si="4"/>
        <v>24020.29</v>
      </c>
      <c r="J100" s="8"/>
      <c r="K100" s="9">
        <f t="shared" si="5"/>
        <v>7.2300000000000003E-2</v>
      </c>
    </row>
    <row r="101" spans="2:11" x14ac:dyDescent="0.2">
      <c r="B101">
        <f>+ICU!A96</f>
        <v>209</v>
      </c>
      <c r="C101" t="str">
        <f>+ICU!B96</f>
        <v>ST ANTHONY HOSPITAL</v>
      </c>
      <c r="D101" s="7">
        <f>ROUND(+ICU!H96,0)</f>
        <v>870788</v>
      </c>
      <c r="E101" s="8">
        <f>ROUND(+ICU!E96,2)</f>
        <v>42.04</v>
      </c>
      <c r="F101" s="8">
        <f t="shared" si="3"/>
        <v>20713.32</v>
      </c>
      <c r="G101" s="7">
        <f>ROUND(+ICU!H198,0)</f>
        <v>887806</v>
      </c>
      <c r="H101" s="8">
        <f>ROUND(+ICU!E198,2)</f>
        <v>42.67</v>
      </c>
      <c r="I101" s="8">
        <f t="shared" si="4"/>
        <v>20806.330000000002</v>
      </c>
      <c r="J101" s="8"/>
      <c r="K101" s="9">
        <f t="shared" si="5"/>
        <v>4.4999999999999997E-3</v>
      </c>
    </row>
    <row r="102" spans="2:11" x14ac:dyDescent="0.2">
      <c r="B102">
        <f>+ICU!A97</f>
        <v>210</v>
      </c>
      <c r="C102" t="str">
        <f>+ICU!B97</f>
        <v>SWEDISH MEDICAL CENTER - ISSAQUAH CAMPUS</v>
      </c>
      <c r="D102" s="7">
        <f>ROUND(+ICU!H97,0)</f>
        <v>91</v>
      </c>
      <c r="E102" s="8">
        <f>ROUND(+ICU!E97,2)</f>
        <v>49.55</v>
      </c>
      <c r="F102" s="8">
        <f t="shared" si="3"/>
        <v>1.84</v>
      </c>
      <c r="G102" s="7">
        <f>ROUND(+ICU!H199,0)</f>
        <v>367007</v>
      </c>
      <c r="H102" s="8">
        <f>ROUND(+ICU!E199,2)</f>
        <v>52.38</v>
      </c>
      <c r="I102" s="8">
        <f t="shared" si="4"/>
        <v>7006.62</v>
      </c>
      <c r="J102" s="8"/>
      <c r="K102" s="9">
        <f t="shared" si="5"/>
        <v>3806.9457000000002</v>
      </c>
    </row>
    <row r="103" spans="2:11" x14ac:dyDescent="0.2">
      <c r="B103">
        <f>+ICU!A98</f>
        <v>211</v>
      </c>
      <c r="C103" t="str">
        <f>+ICU!B98</f>
        <v>PEACEHEALTH PEACE ISLAND MEDICAL CENTER</v>
      </c>
      <c r="D103" s="7">
        <f>ROUND(+ICU!H98,0)</f>
        <v>0</v>
      </c>
      <c r="E103" s="8">
        <f>ROUND(+ICU!E98,2)</f>
        <v>0</v>
      </c>
      <c r="F103" s="8" t="str">
        <f t="shared" si="3"/>
        <v/>
      </c>
      <c r="G103" s="7">
        <f>ROUND(+ICU!H200,0)</f>
        <v>0</v>
      </c>
      <c r="H103" s="8">
        <f>ROUND(+ICU!E200,2)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+ICU!A99</f>
        <v>904</v>
      </c>
      <c r="C104" t="str">
        <f>+ICU!B99</f>
        <v>BHC FAIRFAX HOSPITAL</v>
      </c>
      <c r="D104" s="7">
        <f>ROUND(+ICU!H99,0)</f>
        <v>0</v>
      </c>
      <c r="E104" s="8">
        <f>ROUND(+ICU!E99,2)</f>
        <v>0</v>
      </c>
      <c r="F104" s="8" t="str">
        <f t="shared" si="3"/>
        <v/>
      </c>
      <c r="G104" s="7">
        <f>ROUND(+ICU!H201,0)</f>
        <v>0</v>
      </c>
      <c r="H104" s="8">
        <f>ROUND(+ICU!E201,2)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+ICU!A100</f>
        <v>915</v>
      </c>
      <c r="C105" t="str">
        <f>+ICU!B100</f>
        <v>LOURDES COUNSELING CENTER</v>
      </c>
      <c r="D105" s="7">
        <f>ROUND(+ICU!H100,0)</f>
        <v>0</v>
      </c>
      <c r="E105" s="8">
        <f>ROUND(+ICU!E100,2)</f>
        <v>0</v>
      </c>
      <c r="F105" s="8" t="str">
        <f t="shared" si="3"/>
        <v/>
      </c>
      <c r="G105" s="7">
        <f>ROUND(+ICU!H202,0)</f>
        <v>0</v>
      </c>
      <c r="H105" s="8">
        <f>ROUND(+ICU!E202,2)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+ICU!A101</f>
        <v>919</v>
      </c>
      <c r="C106" t="str">
        <f>+ICU!B101</f>
        <v>NAVOS</v>
      </c>
      <c r="D106" s="7">
        <f>ROUND(+ICU!H101,0)</f>
        <v>0</v>
      </c>
      <c r="E106" s="8">
        <f>ROUND(+ICU!E101,2)</f>
        <v>0</v>
      </c>
      <c r="F106" s="8" t="str">
        <f t="shared" si="3"/>
        <v/>
      </c>
      <c r="G106" s="7">
        <f>ROUND(+ICU!H203,0)</f>
        <v>0</v>
      </c>
      <c r="H106" s="8">
        <f>ROUND(+ICU!E203,2)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+ICU!A102</f>
        <v>921</v>
      </c>
      <c r="C107" t="str">
        <f>+ICU!B102</f>
        <v>CASCADE BEHAVIORAL HOSPITAL</v>
      </c>
      <c r="D107" s="7">
        <f>ROUND(+ICU!H102,0)</f>
        <v>0</v>
      </c>
      <c r="E107" s="8">
        <f>ROUND(+ICU!E102,2)</f>
        <v>0</v>
      </c>
      <c r="F107" s="8" t="str">
        <f t="shared" si="3"/>
        <v/>
      </c>
      <c r="G107" s="7">
        <f>ROUND(+ICU!H204,0)</f>
        <v>0</v>
      </c>
      <c r="H107" s="8">
        <f>ROUND(+ICU!E204,2)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+ICU!A103</f>
        <v>922</v>
      </c>
      <c r="C108" t="str">
        <f>+ICU!B103</f>
        <v>BHC FAIRFAX HOSPITAL NORTH</v>
      </c>
      <c r="D108" s="7">
        <f>ROUND(+ICU!H103,0)</f>
        <v>0</v>
      </c>
      <c r="E108" s="8">
        <f>ROUND(+ICU!E103,2)</f>
        <v>0</v>
      </c>
      <c r="F108" s="8" t="str">
        <f t="shared" ref="F108" si="6">IF(D108=0,"",IF(E108=0,"",ROUND(D108/E108,2)))</f>
        <v/>
      </c>
      <c r="G108" s="7">
        <f>ROUND(+ICU!H205,0)</f>
        <v>0</v>
      </c>
      <c r="H108" s="8">
        <f>ROUND(+ICU!E205,2)</f>
        <v>0</v>
      </c>
      <c r="I108" s="8" t="str">
        <f t="shared" ref="I108" si="7">IF(G108=0,"",IF(H108=0,"",ROUND(G108/H108,2)))</f>
        <v/>
      </c>
      <c r="J108" s="8"/>
      <c r="K108" s="9" t="str">
        <f t="shared" ref="K108" si="8">IF(D108=0,"",IF(E108=0,"",IF(G108=0,"",IF(H108=0,"",ROUND(I108/F108-1,4)))))</f>
        <v/>
      </c>
    </row>
    <row r="109" spans="2:11" x14ac:dyDescent="0.2">
      <c r="B109">
        <f>+ICU!A104</f>
        <v>923</v>
      </c>
      <c r="C109" t="str">
        <f>+ICU!B104</f>
        <v>FAIRFAX BEHAVIORAL HEALTH MONROE</v>
      </c>
      <c r="D109" s="7">
        <f>ROUND(+ICU!H104,0)</f>
        <v>0</v>
      </c>
      <c r="E109" s="8">
        <f>ROUND(+ICU!E104,2)</f>
        <v>0</v>
      </c>
      <c r="F109" s="8" t="str">
        <f t="shared" ref="F109" si="9">IF(D109=0,"",IF(E109=0,"",ROUND(D109/E109,2)))</f>
        <v/>
      </c>
      <c r="G109" s="7">
        <f>ROUND(+ICU!H206,0)</f>
        <v>0</v>
      </c>
      <c r="H109" s="8">
        <f>ROUND(+ICU!E206,2)</f>
        <v>0</v>
      </c>
      <c r="I109" s="8" t="str">
        <f t="shared" ref="I109" si="10">IF(G109=0,"",IF(H109=0,"",ROUND(G109/H109,2)))</f>
        <v/>
      </c>
      <c r="J109" s="8"/>
      <c r="K109" s="9" t="str">
        <f t="shared" ref="K109" si="11">IF(D109=0,"",IF(E109=0,"",IF(G109=0,"",IF(H109=0,"",ROUND(I109/F109-1,4)))))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7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5.88671875" bestFit="1" customWidth="1"/>
    <col min="7" max="7" width="10.88671875" bestFit="1" customWidth="1"/>
    <col min="8" max="8" width="6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29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58</v>
      </c>
    </row>
    <row r="4" spans="1:11" x14ac:dyDescent="0.2">
      <c r="A4" s="4" t="s">
        <v>70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49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7">
        <f>ROUND(+ICU!D5,0)</f>
        <v>2015</v>
      </c>
      <c r="F7" s="17">
        <f>E7</f>
        <v>2015</v>
      </c>
      <c r="G7" s="3"/>
      <c r="H7" s="2">
        <f>+F7+1</f>
        <v>2016</v>
      </c>
      <c r="I7" s="3">
        <f>+H7</f>
        <v>2016</v>
      </c>
    </row>
    <row r="8" spans="1:11" x14ac:dyDescent="0.2">
      <c r="A8" s="3"/>
      <c r="B8" s="3"/>
      <c r="C8" s="3"/>
      <c r="D8" s="2" t="s">
        <v>30</v>
      </c>
      <c r="F8" s="2" t="s">
        <v>1</v>
      </c>
      <c r="G8" s="2" t="s">
        <v>30</v>
      </c>
      <c r="I8" s="2" t="s">
        <v>1</v>
      </c>
      <c r="J8" s="2"/>
      <c r="K8" s="3" t="s">
        <v>75</v>
      </c>
    </row>
    <row r="9" spans="1:11" x14ac:dyDescent="0.2">
      <c r="A9" s="3"/>
      <c r="B9" s="3" t="s">
        <v>36</v>
      </c>
      <c r="C9" s="3" t="s">
        <v>37</v>
      </c>
      <c r="D9" s="2" t="s">
        <v>31</v>
      </c>
      <c r="E9" s="2" t="s">
        <v>3</v>
      </c>
      <c r="F9" s="2" t="s">
        <v>3</v>
      </c>
      <c r="G9" s="2" t="s">
        <v>31</v>
      </c>
      <c r="H9" s="2" t="s">
        <v>3</v>
      </c>
      <c r="I9" s="2" t="s">
        <v>3</v>
      </c>
      <c r="J9" s="2"/>
      <c r="K9" s="3" t="s">
        <v>77</v>
      </c>
    </row>
    <row r="10" spans="1:11" x14ac:dyDescent="0.2">
      <c r="B10">
        <f>+ICU!A5</f>
        <v>1</v>
      </c>
      <c r="C10" t="str">
        <f>+ICU!B5</f>
        <v>SWEDISH MEDICAL CENTER - FIRST HILL</v>
      </c>
      <c r="D10" s="8">
        <f>ROUND(+ICU!E5*2080,0)</f>
        <v>676000</v>
      </c>
      <c r="E10" s="7">
        <f>ROUND(+ICU!F5,0)</f>
        <v>40978</v>
      </c>
      <c r="F10" s="8">
        <f>IF(D10=0,"",IF(E10=0,"",ROUND(D10/E10,2)))</f>
        <v>16.5</v>
      </c>
      <c r="G10" s="8">
        <f>ROUND(+ICU!E107*2080,0)</f>
        <v>894</v>
      </c>
      <c r="H10" s="7">
        <f>ROUND(+ICU!F107,0)</f>
        <v>30743</v>
      </c>
      <c r="I10" s="8">
        <f>IF(G10=0,"",IF(H10=0,"",ROUND(G10/H10,2)))</f>
        <v>0.03</v>
      </c>
      <c r="J10" s="8"/>
      <c r="K10" s="9">
        <f>IF(D10=0,"",IF(E10=0,"",IF(G10=0,"",IF(H10=0,"",ROUND(I10/F10-1,4)))))</f>
        <v>-0.99819999999999998</v>
      </c>
    </row>
    <row r="11" spans="1:11" x14ac:dyDescent="0.2">
      <c r="B11">
        <f>+ICU!A6</f>
        <v>3</v>
      </c>
      <c r="C11" t="str">
        <f>+ICU!B6</f>
        <v>SWEDISH MEDICAL CENTER - CHERRY HILL</v>
      </c>
      <c r="D11" s="8">
        <f>ROUND(+ICU!E6*2080,0)</f>
        <v>307902</v>
      </c>
      <c r="E11" s="7">
        <f>ROUND(+ICU!F6,0)</f>
        <v>22059</v>
      </c>
      <c r="F11" s="8">
        <f t="shared" ref="F11:F74" si="0">IF(D11=0,"",IF(E11=0,"",ROUND(D11/E11,2)))</f>
        <v>13.96</v>
      </c>
      <c r="G11" s="8">
        <f>ROUND(+ICU!E108*2080,0)</f>
        <v>347422</v>
      </c>
      <c r="H11" s="7">
        <f>ROUND(+ICU!F108,0)</f>
        <v>14018</v>
      </c>
      <c r="I11" s="8">
        <f t="shared" ref="I11:I74" si="1">IF(G11=0,"",IF(H11=0,"",ROUND(G11/H11,2)))</f>
        <v>24.78</v>
      </c>
      <c r="J11" s="8"/>
      <c r="K11" s="9">
        <f t="shared" ref="K11:K74" si="2">IF(D11=0,"",IF(E11=0,"",IF(G11=0,"",IF(H11=0,"",ROUND(I11/F11-1,4)))))</f>
        <v>0.77510000000000001</v>
      </c>
    </row>
    <row r="12" spans="1:11" x14ac:dyDescent="0.2">
      <c r="B12">
        <f>+ICU!A7</f>
        <v>8</v>
      </c>
      <c r="C12" t="str">
        <f>+ICU!B7</f>
        <v>KLICKITAT VALLEY HEALTH</v>
      </c>
      <c r="D12" s="8">
        <f>ROUND(+ICU!E7*2080,0)</f>
        <v>0</v>
      </c>
      <c r="E12" s="7">
        <f>ROUND(+ICU!F7,0)</f>
        <v>0</v>
      </c>
      <c r="F12" s="8" t="str">
        <f t="shared" si="0"/>
        <v/>
      </c>
      <c r="G12" s="8">
        <f>ROUND(+ICU!E109*2080,0)</f>
        <v>0</v>
      </c>
      <c r="H12" s="7">
        <f>ROUND(+ICU!F109,0)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+ICU!A8</f>
        <v>10</v>
      </c>
      <c r="C13" t="str">
        <f>+ICU!B8</f>
        <v>VIRGINIA MASON MEDICAL CENTER</v>
      </c>
      <c r="D13" s="8">
        <f>ROUND(+ICU!E8*2080,0)</f>
        <v>193149</v>
      </c>
      <c r="E13" s="7">
        <f>ROUND(+ICU!F8,0)</f>
        <v>6458</v>
      </c>
      <c r="F13" s="8">
        <f t="shared" si="0"/>
        <v>29.91</v>
      </c>
      <c r="G13" s="8">
        <f>ROUND(+ICU!E110*2080,0)</f>
        <v>192754</v>
      </c>
      <c r="H13" s="7">
        <f>ROUND(+ICU!F110,0)</f>
        <v>7085</v>
      </c>
      <c r="I13" s="8">
        <f t="shared" si="1"/>
        <v>27.21</v>
      </c>
      <c r="J13" s="8"/>
      <c r="K13" s="9">
        <f t="shared" si="2"/>
        <v>-9.0300000000000005E-2</v>
      </c>
    </row>
    <row r="14" spans="1:11" x14ac:dyDescent="0.2">
      <c r="B14">
        <f>+ICU!A9</f>
        <v>14</v>
      </c>
      <c r="C14" t="str">
        <f>+ICU!B9</f>
        <v>SEATTLE CHILDRENS HOSPITAL</v>
      </c>
      <c r="D14" s="8">
        <f>ROUND(+ICU!E9*2080,0)</f>
        <v>565781</v>
      </c>
      <c r="E14" s="7">
        <f>ROUND(+ICU!F9,0)</f>
        <v>18614</v>
      </c>
      <c r="F14" s="8">
        <f t="shared" si="0"/>
        <v>30.4</v>
      </c>
      <c r="G14" s="8">
        <f>ROUND(+ICU!E111*2080,0)</f>
        <v>610771</v>
      </c>
      <c r="H14" s="7">
        <f>ROUND(+ICU!F111,0)</f>
        <v>20628</v>
      </c>
      <c r="I14" s="8">
        <f t="shared" si="1"/>
        <v>29.61</v>
      </c>
      <c r="J14" s="8"/>
      <c r="K14" s="9">
        <f t="shared" si="2"/>
        <v>-2.5999999999999999E-2</v>
      </c>
    </row>
    <row r="15" spans="1:11" x14ac:dyDescent="0.2">
      <c r="B15">
        <f>+ICU!A10</f>
        <v>20</v>
      </c>
      <c r="C15" t="str">
        <f>+ICU!B10</f>
        <v>GROUP HEALTH CENTRAL HOSPITAL</v>
      </c>
      <c r="D15" s="8">
        <f>ROUND(+ICU!E10*2080,0)</f>
        <v>5200</v>
      </c>
      <c r="E15" s="7">
        <f>ROUND(+ICU!F10,0)</f>
        <v>0</v>
      </c>
      <c r="F15" s="8" t="str">
        <f t="shared" si="0"/>
        <v/>
      </c>
      <c r="G15" s="8">
        <f>ROUND(+ICU!E112*2080,0)</f>
        <v>0</v>
      </c>
      <c r="H15" s="7">
        <f>ROUND(+ICU!F112,0)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+ICU!A11</f>
        <v>21</v>
      </c>
      <c r="C16" t="str">
        <f>+ICU!B11</f>
        <v>NEWPORT HOSPITAL AND HEALTH SERVICES</v>
      </c>
      <c r="D16" s="8">
        <f>ROUND(+ICU!E11*2080,0)</f>
        <v>0</v>
      </c>
      <c r="E16" s="7">
        <f>ROUND(+ICU!F11,0)</f>
        <v>0</v>
      </c>
      <c r="F16" s="8" t="str">
        <f t="shared" si="0"/>
        <v/>
      </c>
      <c r="G16" s="8">
        <f>ROUND(+ICU!E113*2080,0)</f>
        <v>0</v>
      </c>
      <c r="H16" s="7">
        <f>ROUND(+ICU!F113,0)</f>
        <v>0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+ICU!A12</f>
        <v>22</v>
      </c>
      <c r="C17" t="str">
        <f>+ICU!B12</f>
        <v>LOURDES MEDICAL CENTER</v>
      </c>
      <c r="D17" s="8">
        <f>ROUND(+ICU!E12*2080,0)</f>
        <v>0</v>
      </c>
      <c r="E17" s="7">
        <f>ROUND(+ICU!F12,0)</f>
        <v>0</v>
      </c>
      <c r="F17" s="8" t="str">
        <f t="shared" si="0"/>
        <v/>
      </c>
      <c r="G17" s="8">
        <f>ROUND(+ICU!E114*2080,0)</f>
        <v>0</v>
      </c>
      <c r="H17" s="7">
        <f>ROUND(+ICU!F114,0)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>
        <f>+ICU!A13</f>
        <v>23</v>
      </c>
      <c r="C18" t="str">
        <f>+ICU!B13</f>
        <v>THREE RIVERS HOSPITAL</v>
      </c>
      <c r="D18" s="8">
        <f>ROUND(+ICU!E13*2080,0)</f>
        <v>0</v>
      </c>
      <c r="E18" s="7">
        <f>ROUND(+ICU!F13,0)</f>
        <v>0</v>
      </c>
      <c r="F18" s="8" t="str">
        <f t="shared" si="0"/>
        <v/>
      </c>
      <c r="G18" s="8">
        <f>ROUND(+ICU!E115*2080,0)</f>
        <v>0</v>
      </c>
      <c r="H18" s="7">
        <f>ROUND(+ICU!F115,0)</f>
        <v>0</v>
      </c>
      <c r="I18" s="8" t="str">
        <f t="shared" si="1"/>
        <v/>
      </c>
      <c r="J18" s="8"/>
      <c r="K18" s="9" t="str">
        <f t="shared" si="2"/>
        <v/>
      </c>
    </row>
    <row r="19" spans="2:11" x14ac:dyDescent="0.2">
      <c r="B19">
        <f>+ICU!A14</f>
        <v>26</v>
      </c>
      <c r="C19" t="str">
        <f>+ICU!B14</f>
        <v>PEACEHEALTH ST JOHN MEDICAL CENTER</v>
      </c>
      <c r="D19" s="8">
        <f>ROUND(+ICU!E14*2080,0)</f>
        <v>171309</v>
      </c>
      <c r="E19" s="7">
        <f>ROUND(+ICU!F14,0)</f>
        <v>7486</v>
      </c>
      <c r="F19" s="8">
        <f t="shared" si="0"/>
        <v>22.88</v>
      </c>
      <c r="G19" s="8">
        <f>ROUND(+ICU!E116*2080,0)</f>
        <v>178651</v>
      </c>
      <c r="H19" s="7">
        <f>ROUND(+ICU!F116,0)</f>
        <v>8791</v>
      </c>
      <c r="I19" s="8">
        <f t="shared" si="1"/>
        <v>20.32</v>
      </c>
      <c r="J19" s="8"/>
      <c r="K19" s="9">
        <f t="shared" si="2"/>
        <v>-0.1119</v>
      </c>
    </row>
    <row r="20" spans="2:11" x14ac:dyDescent="0.2">
      <c r="B20">
        <f>+ICU!A15</f>
        <v>29</v>
      </c>
      <c r="C20" t="str">
        <f>+ICU!B15</f>
        <v>HARBORVIEW MEDICAL CENTER</v>
      </c>
      <c r="D20" s="8">
        <f>ROUND(+ICU!E15*2080,0)</f>
        <v>693576</v>
      </c>
      <c r="E20" s="7">
        <f>ROUND(+ICU!F15,0)</f>
        <v>27615</v>
      </c>
      <c r="F20" s="8">
        <f t="shared" si="0"/>
        <v>25.12</v>
      </c>
      <c r="G20" s="8">
        <f>ROUND(+ICU!E117*2080,0)</f>
        <v>719472</v>
      </c>
      <c r="H20" s="7">
        <f>ROUND(+ICU!F117,0)</f>
        <v>28181</v>
      </c>
      <c r="I20" s="8">
        <f t="shared" si="1"/>
        <v>25.53</v>
      </c>
      <c r="J20" s="8"/>
      <c r="K20" s="9">
        <f t="shared" si="2"/>
        <v>1.6299999999999999E-2</v>
      </c>
    </row>
    <row r="21" spans="2:11" x14ac:dyDescent="0.2">
      <c r="B21">
        <f>+ICU!A16</f>
        <v>32</v>
      </c>
      <c r="C21" t="str">
        <f>+ICU!B16</f>
        <v>ST JOSEPH MEDICAL CENTER</v>
      </c>
      <c r="D21" s="8">
        <f>ROUND(+ICU!E16*2080,0)</f>
        <v>374712</v>
      </c>
      <c r="E21" s="7">
        <f>ROUND(+ICU!F16,0)</f>
        <v>17806</v>
      </c>
      <c r="F21" s="8">
        <f t="shared" si="0"/>
        <v>21.04</v>
      </c>
      <c r="G21" s="8">
        <f>ROUND(+ICU!E118*2080,0)</f>
        <v>369283</v>
      </c>
      <c r="H21" s="7">
        <f>ROUND(+ICU!F118,0)</f>
        <v>18398</v>
      </c>
      <c r="I21" s="8">
        <f t="shared" si="1"/>
        <v>20.07</v>
      </c>
      <c r="J21" s="8"/>
      <c r="K21" s="9">
        <f t="shared" si="2"/>
        <v>-4.6100000000000002E-2</v>
      </c>
    </row>
    <row r="22" spans="2:11" x14ac:dyDescent="0.2">
      <c r="B22">
        <f>+ICU!A17</f>
        <v>35</v>
      </c>
      <c r="C22" t="str">
        <f>+ICU!B17</f>
        <v>ST ELIZABETH HOSPITAL</v>
      </c>
      <c r="D22" s="8">
        <f>ROUND(+ICU!E17*2080,0)</f>
        <v>0</v>
      </c>
      <c r="E22" s="7">
        <f>ROUND(+ICU!F17,0)</f>
        <v>0</v>
      </c>
      <c r="F22" s="8" t="str">
        <f t="shared" si="0"/>
        <v/>
      </c>
      <c r="G22" s="8">
        <f>ROUND(+ICU!E119*2080,0)</f>
        <v>0</v>
      </c>
      <c r="H22" s="7">
        <f>ROUND(+ICU!F119,0)</f>
        <v>0</v>
      </c>
      <c r="I22" s="8" t="str">
        <f t="shared" si="1"/>
        <v/>
      </c>
      <c r="J22" s="8"/>
      <c r="K22" s="9" t="str">
        <f t="shared" si="2"/>
        <v/>
      </c>
    </row>
    <row r="23" spans="2:11" x14ac:dyDescent="0.2">
      <c r="B23">
        <f>+ICU!A18</f>
        <v>37</v>
      </c>
      <c r="C23" t="str">
        <f>+ICU!B18</f>
        <v>MULTICARE DEACONESS HOSPITAL</v>
      </c>
      <c r="D23" s="8">
        <f>ROUND(+ICU!E18*2080,0)</f>
        <v>283670</v>
      </c>
      <c r="E23" s="7">
        <f>ROUND(+ICU!F18,0)</f>
        <v>13655</v>
      </c>
      <c r="F23" s="8">
        <f t="shared" si="0"/>
        <v>20.77</v>
      </c>
      <c r="G23" s="8">
        <f>ROUND(+ICU!E120*2080,0)</f>
        <v>283358</v>
      </c>
      <c r="H23" s="7">
        <f>ROUND(+ICU!F120,0)</f>
        <v>11391</v>
      </c>
      <c r="I23" s="8">
        <f t="shared" si="1"/>
        <v>24.88</v>
      </c>
      <c r="J23" s="8"/>
      <c r="K23" s="9">
        <f t="shared" si="2"/>
        <v>0.19789999999999999</v>
      </c>
    </row>
    <row r="24" spans="2:11" x14ac:dyDescent="0.2">
      <c r="B24">
        <f>+ICU!A19</f>
        <v>38</v>
      </c>
      <c r="C24" t="str">
        <f>+ICU!B19</f>
        <v>OLYMPIC MEDICAL CENTER</v>
      </c>
      <c r="D24" s="8">
        <f>ROUND(+ICU!E19*2080,0)</f>
        <v>98218</v>
      </c>
      <c r="E24" s="7">
        <f>ROUND(+ICU!F19,0)</f>
        <v>4230</v>
      </c>
      <c r="F24" s="8">
        <f t="shared" si="0"/>
        <v>23.22</v>
      </c>
      <c r="G24" s="8">
        <f>ROUND(+ICU!E121*2080,0)</f>
        <v>101338</v>
      </c>
      <c r="H24" s="7">
        <f>ROUND(+ICU!F121,0)</f>
        <v>4264</v>
      </c>
      <c r="I24" s="8">
        <f t="shared" si="1"/>
        <v>23.77</v>
      </c>
      <c r="J24" s="8"/>
      <c r="K24" s="9">
        <f t="shared" si="2"/>
        <v>2.3699999999999999E-2</v>
      </c>
    </row>
    <row r="25" spans="2:11" x14ac:dyDescent="0.2">
      <c r="B25">
        <f>+ICU!A20</f>
        <v>39</v>
      </c>
      <c r="C25" t="str">
        <f>+ICU!B20</f>
        <v>TRIOS HEALTH</v>
      </c>
      <c r="D25" s="8">
        <f>ROUND(+ICU!E20*2080,0)</f>
        <v>52624</v>
      </c>
      <c r="E25" s="7">
        <f>ROUND(+ICU!F20,0)</f>
        <v>1987</v>
      </c>
      <c r="F25" s="8">
        <f t="shared" si="0"/>
        <v>26.48</v>
      </c>
      <c r="G25" s="8">
        <f>ROUND(+ICU!E122*2080,0)</f>
        <v>45344</v>
      </c>
      <c r="H25" s="7">
        <f>ROUND(+ICU!F122,0)</f>
        <v>2065</v>
      </c>
      <c r="I25" s="8">
        <f t="shared" si="1"/>
        <v>21.96</v>
      </c>
      <c r="J25" s="8"/>
      <c r="K25" s="9">
        <f t="shared" si="2"/>
        <v>-0.17069999999999999</v>
      </c>
    </row>
    <row r="26" spans="2:11" x14ac:dyDescent="0.2">
      <c r="B26">
        <f>+ICU!A21</f>
        <v>42</v>
      </c>
      <c r="C26" t="str">
        <f>+ICU!B21</f>
        <v>SHRINERS HOSPITAL FOR CHILDREN</v>
      </c>
      <c r="D26" s="8">
        <f>ROUND(+ICU!E21*2080,0)</f>
        <v>0</v>
      </c>
      <c r="E26" s="7">
        <f>ROUND(+ICU!F21,0)</f>
        <v>0</v>
      </c>
      <c r="F26" s="8" t="str">
        <f t="shared" si="0"/>
        <v/>
      </c>
      <c r="G26" s="8">
        <f>ROUND(+ICU!E123*2080,0)</f>
        <v>0</v>
      </c>
      <c r="H26" s="7">
        <f>ROUND(+ICU!F123,0)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+ICU!A22</f>
        <v>45</v>
      </c>
      <c r="C27" t="str">
        <f>+ICU!B22</f>
        <v>COLUMBIA BASIN HOSPITAL</v>
      </c>
      <c r="D27" s="8">
        <f>ROUND(+ICU!E22*2080,0)</f>
        <v>0</v>
      </c>
      <c r="E27" s="7">
        <f>ROUND(+ICU!F22,0)</f>
        <v>0</v>
      </c>
      <c r="F27" s="8" t="str">
        <f t="shared" si="0"/>
        <v/>
      </c>
      <c r="G27" s="8">
        <f>ROUND(+ICU!E124*2080,0)</f>
        <v>0</v>
      </c>
      <c r="H27" s="7">
        <f>ROUND(+ICU!F124,0)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+ICU!A23</f>
        <v>46</v>
      </c>
      <c r="C28" t="str">
        <f>+ICU!B23</f>
        <v>PMH MEDICAL CENTER</v>
      </c>
      <c r="D28" s="8">
        <f>ROUND(+ICU!E23*2080,0)</f>
        <v>0</v>
      </c>
      <c r="E28" s="7">
        <f>ROUND(+ICU!F23,0)</f>
        <v>0</v>
      </c>
      <c r="F28" s="8" t="str">
        <f t="shared" si="0"/>
        <v/>
      </c>
      <c r="G28" s="8">
        <f>ROUND(+ICU!E125*2080,0)</f>
        <v>0</v>
      </c>
      <c r="H28" s="7">
        <f>ROUND(+ICU!F125,0)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+ICU!A24</f>
        <v>50</v>
      </c>
      <c r="C29" t="str">
        <f>+ICU!B24</f>
        <v>PROVIDENCE ST MARY MEDICAL CENTER</v>
      </c>
      <c r="D29" s="8">
        <f>ROUND(+ICU!E24*2080,0)</f>
        <v>74734</v>
      </c>
      <c r="E29" s="7">
        <f>ROUND(+ICU!F24,0)</f>
        <v>3080</v>
      </c>
      <c r="F29" s="8">
        <f t="shared" si="0"/>
        <v>24.26</v>
      </c>
      <c r="G29" s="8">
        <f>ROUND(+ICU!E126*2080,0)</f>
        <v>89794</v>
      </c>
      <c r="H29" s="7">
        <f>ROUND(+ICU!F126,0)</f>
        <v>5309</v>
      </c>
      <c r="I29" s="8">
        <f t="shared" si="1"/>
        <v>16.91</v>
      </c>
      <c r="J29" s="8"/>
      <c r="K29" s="9">
        <f t="shared" si="2"/>
        <v>-0.30299999999999999</v>
      </c>
    </row>
    <row r="30" spans="2:11" x14ac:dyDescent="0.2">
      <c r="B30">
        <f>+ICU!A25</f>
        <v>54</v>
      </c>
      <c r="C30" t="str">
        <f>+ICU!B25</f>
        <v>FORKS COMMUNITY HOSPITAL</v>
      </c>
      <c r="D30" s="8">
        <f>ROUND(+ICU!E25*2080,0)</f>
        <v>0</v>
      </c>
      <c r="E30" s="7">
        <f>ROUND(+ICU!F25,0)</f>
        <v>0</v>
      </c>
      <c r="F30" s="8" t="str">
        <f t="shared" si="0"/>
        <v/>
      </c>
      <c r="G30" s="8">
        <f>ROUND(+ICU!E127*2080,0)</f>
        <v>0</v>
      </c>
      <c r="H30" s="7">
        <f>ROUND(+ICU!F127,0)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>
        <f>+ICU!A26</f>
        <v>56</v>
      </c>
      <c r="C31" t="str">
        <f>+ICU!B26</f>
        <v>WILLAPA HARBOR HOSPITAL</v>
      </c>
      <c r="D31" s="8">
        <f>ROUND(+ICU!E26*2080,0)</f>
        <v>0</v>
      </c>
      <c r="E31" s="7">
        <f>ROUND(+ICU!F26,0)</f>
        <v>0</v>
      </c>
      <c r="F31" s="8" t="str">
        <f t="shared" si="0"/>
        <v/>
      </c>
      <c r="G31" s="8">
        <f>ROUND(+ICU!E128*2080,0)</f>
        <v>0</v>
      </c>
      <c r="H31" s="7">
        <f>ROUND(+ICU!F128,0)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>
        <f>+ICU!A27</f>
        <v>58</v>
      </c>
      <c r="C32" t="str">
        <f>+ICU!B27</f>
        <v>VIRGINIA MASON MEMORIAL</v>
      </c>
      <c r="D32" s="8">
        <f>ROUND(+ICU!E27*2080,0)</f>
        <v>118622</v>
      </c>
      <c r="E32" s="7">
        <f>ROUND(+ICU!F27,0)</f>
        <v>5924</v>
      </c>
      <c r="F32" s="8">
        <f t="shared" si="0"/>
        <v>20.02</v>
      </c>
      <c r="G32" s="8">
        <f>ROUND(+ICU!E129*2080,0)</f>
        <v>102336</v>
      </c>
      <c r="H32" s="7">
        <f>ROUND(+ICU!F129,0)</f>
        <v>7373</v>
      </c>
      <c r="I32" s="8">
        <f t="shared" si="1"/>
        <v>13.88</v>
      </c>
      <c r="J32" s="8"/>
      <c r="K32" s="9">
        <f t="shared" si="2"/>
        <v>-0.30669999999999997</v>
      </c>
    </row>
    <row r="33" spans="2:11" x14ac:dyDescent="0.2">
      <c r="B33">
        <f>+ICU!A28</f>
        <v>63</v>
      </c>
      <c r="C33" t="str">
        <f>+ICU!B28</f>
        <v>GRAYS HARBOR COMMUNITY HOSPITAL</v>
      </c>
      <c r="D33" s="8">
        <f>ROUND(+ICU!E28*2080,0)</f>
        <v>37086</v>
      </c>
      <c r="E33" s="7">
        <f>ROUND(+ICU!F28,0)</f>
        <v>1570</v>
      </c>
      <c r="F33" s="8">
        <f t="shared" si="0"/>
        <v>23.62</v>
      </c>
      <c r="G33" s="8">
        <f>ROUND(+ICU!E130*2080,0)</f>
        <v>39395</v>
      </c>
      <c r="H33" s="7">
        <f>ROUND(+ICU!F130,0)</f>
        <v>1543</v>
      </c>
      <c r="I33" s="8">
        <f t="shared" si="1"/>
        <v>25.53</v>
      </c>
      <c r="J33" s="8"/>
      <c r="K33" s="9">
        <f t="shared" si="2"/>
        <v>8.09E-2</v>
      </c>
    </row>
    <row r="34" spans="2:11" x14ac:dyDescent="0.2">
      <c r="B34">
        <f>+ICU!A29</f>
        <v>78</v>
      </c>
      <c r="C34" t="str">
        <f>+ICU!B29</f>
        <v>SAMARITAN HEALTHCARE</v>
      </c>
      <c r="D34" s="8">
        <f>ROUND(+ICU!E29*2080,0)</f>
        <v>39603</v>
      </c>
      <c r="E34" s="7">
        <f>ROUND(+ICU!F29,0)</f>
        <v>1880</v>
      </c>
      <c r="F34" s="8">
        <f t="shared" si="0"/>
        <v>21.07</v>
      </c>
      <c r="G34" s="8">
        <f>ROUND(+ICU!E131*2080,0)</f>
        <v>37086</v>
      </c>
      <c r="H34" s="7">
        <f>ROUND(+ICU!F131,0)</f>
        <v>2494</v>
      </c>
      <c r="I34" s="8">
        <f t="shared" si="1"/>
        <v>14.87</v>
      </c>
      <c r="J34" s="8"/>
      <c r="K34" s="9">
        <f t="shared" si="2"/>
        <v>-0.29430000000000001</v>
      </c>
    </row>
    <row r="35" spans="2:11" x14ac:dyDescent="0.2">
      <c r="B35">
        <f>+ICU!A30</f>
        <v>79</v>
      </c>
      <c r="C35" t="str">
        <f>+ICU!B30</f>
        <v>OCEAN BEACH HOSPITAL</v>
      </c>
      <c r="D35" s="8">
        <f>ROUND(+ICU!E30*2080,0)</f>
        <v>0</v>
      </c>
      <c r="E35" s="7">
        <f>ROUND(+ICU!F30,0)</f>
        <v>0</v>
      </c>
      <c r="F35" s="8" t="str">
        <f t="shared" si="0"/>
        <v/>
      </c>
      <c r="G35" s="8">
        <f>ROUND(+ICU!E132*2080,0)</f>
        <v>0</v>
      </c>
      <c r="H35" s="7">
        <f>ROUND(+ICU!F132,0)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+ICU!A31</f>
        <v>80</v>
      </c>
      <c r="C36" t="str">
        <f>+ICU!B31</f>
        <v>ODESSA MEMORIAL HEALTHCARE CENTER</v>
      </c>
      <c r="D36" s="8">
        <f>ROUND(+ICU!E31*2080,0)</f>
        <v>0</v>
      </c>
      <c r="E36" s="7">
        <f>ROUND(+ICU!F31,0)</f>
        <v>0</v>
      </c>
      <c r="F36" s="8" t="str">
        <f t="shared" si="0"/>
        <v/>
      </c>
      <c r="G36" s="8">
        <f>ROUND(+ICU!E133*2080,0)</f>
        <v>0</v>
      </c>
      <c r="H36" s="7">
        <f>ROUND(+ICU!F133,0)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+ICU!A32</f>
        <v>81</v>
      </c>
      <c r="C37" t="str">
        <f>+ICU!B32</f>
        <v>MULTICARE GOOD SAMARITAN</v>
      </c>
      <c r="D37" s="8">
        <f>ROUND(+ICU!E32*2080,0)</f>
        <v>542734</v>
      </c>
      <c r="E37" s="7">
        <f>ROUND(+ICU!F32,0)</f>
        <v>25395</v>
      </c>
      <c r="F37" s="8">
        <f t="shared" si="0"/>
        <v>21.37</v>
      </c>
      <c r="G37" s="8">
        <f>ROUND(+ICU!E134*2080,0)</f>
        <v>463424</v>
      </c>
      <c r="H37" s="7">
        <f>ROUND(+ICU!F134,0)</f>
        <v>26420</v>
      </c>
      <c r="I37" s="8">
        <f t="shared" si="1"/>
        <v>17.54</v>
      </c>
      <c r="J37" s="8"/>
      <c r="K37" s="9">
        <f t="shared" si="2"/>
        <v>-0.1792</v>
      </c>
    </row>
    <row r="38" spans="2:11" x14ac:dyDescent="0.2">
      <c r="B38">
        <f>+ICU!A33</f>
        <v>82</v>
      </c>
      <c r="C38" t="str">
        <f>+ICU!B33</f>
        <v>GARFIELD COUNTY MEMORIAL HOSPITAL</v>
      </c>
      <c r="D38" s="8">
        <f>ROUND(+ICU!E33*2080,0)</f>
        <v>0</v>
      </c>
      <c r="E38" s="7">
        <f>ROUND(+ICU!F33,0)</f>
        <v>0</v>
      </c>
      <c r="F38" s="8" t="str">
        <f t="shared" si="0"/>
        <v/>
      </c>
      <c r="G38" s="8">
        <f>ROUND(+ICU!E135*2080,0)</f>
        <v>0</v>
      </c>
      <c r="H38" s="7">
        <f>ROUND(+ICU!F135,0)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>
        <f>+ICU!A34</f>
        <v>84</v>
      </c>
      <c r="C39" t="str">
        <f>+ICU!B34</f>
        <v>PROVIDENCE REGIONAL MEDICAL CENTER EVERETT</v>
      </c>
      <c r="D39" s="8">
        <f>ROUND(+ICU!E34*2080,0)</f>
        <v>404102</v>
      </c>
      <c r="E39" s="7">
        <f>ROUND(+ICU!F34,0)</f>
        <v>21294</v>
      </c>
      <c r="F39" s="8">
        <f t="shared" si="0"/>
        <v>18.98</v>
      </c>
      <c r="G39" s="8">
        <f>ROUND(+ICU!E136*2080,0)</f>
        <v>398195</v>
      </c>
      <c r="H39" s="7">
        <f>ROUND(+ICU!F136,0)</f>
        <v>22462</v>
      </c>
      <c r="I39" s="8">
        <f t="shared" si="1"/>
        <v>17.73</v>
      </c>
      <c r="J39" s="8"/>
      <c r="K39" s="9">
        <f t="shared" si="2"/>
        <v>-6.59E-2</v>
      </c>
    </row>
    <row r="40" spans="2:11" x14ac:dyDescent="0.2">
      <c r="B40">
        <f>+ICU!A35</f>
        <v>85</v>
      </c>
      <c r="C40" t="str">
        <f>+ICU!B35</f>
        <v>JEFFERSON HEALTHCARE</v>
      </c>
      <c r="D40" s="8">
        <f>ROUND(+ICU!E35*2080,0)</f>
        <v>22360</v>
      </c>
      <c r="E40" s="7">
        <f>ROUND(+ICU!F35,0)</f>
        <v>277</v>
      </c>
      <c r="F40" s="8">
        <f t="shared" si="0"/>
        <v>80.72</v>
      </c>
      <c r="G40" s="8">
        <f>ROUND(+ICU!E137*2080,0)</f>
        <v>24523</v>
      </c>
      <c r="H40" s="7">
        <f>ROUND(+ICU!F137,0)</f>
        <v>312</v>
      </c>
      <c r="I40" s="8">
        <f t="shared" si="1"/>
        <v>78.599999999999994</v>
      </c>
      <c r="J40" s="8"/>
      <c r="K40" s="9">
        <f t="shared" si="2"/>
        <v>-2.63E-2</v>
      </c>
    </row>
    <row r="41" spans="2:11" x14ac:dyDescent="0.2">
      <c r="B41">
        <f>+ICU!A36</f>
        <v>96</v>
      </c>
      <c r="C41" t="str">
        <f>+ICU!B36</f>
        <v>SKYLINE HOSPITAL</v>
      </c>
      <c r="D41" s="8">
        <f>ROUND(+ICU!E36*2080,0)</f>
        <v>42</v>
      </c>
      <c r="E41" s="7">
        <f>ROUND(+ICU!F36,0)</f>
        <v>9</v>
      </c>
      <c r="F41" s="8">
        <f t="shared" si="0"/>
        <v>4.67</v>
      </c>
      <c r="G41" s="8">
        <f>ROUND(+ICU!E138*2080,0)</f>
        <v>21</v>
      </c>
      <c r="H41" s="7">
        <f>ROUND(+ICU!F138,0)</f>
        <v>12</v>
      </c>
      <c r="I41" s="8">
        <f t="shared" si="1"/>
        <v>1.75</v>
      </c>
      <c r="J41" s="8"/>
      <c r="K41" s="9">
        <f t="shared" si="2"/>
        <v>-0.62529999999999997</v>
      </c>
    </row>
    <row r="42" spans="2:11" x14ac:dyDescent="0.2">
      <c r="B42">
        <f>+ICU!A37</f>
        <v>102</v>
      </c>
      <c r="C42" t="str">
        <f>+ICU!B37</f>
        <v>ASTRIA REGIONAL MEDICAL CENTER</v>
      </c>
      <c r="D42" s="8">
        <f>ROUND(+ICU!E37*2080,0)</f>
        <v>42224</v>
      </c>
      <c r="E42" s="7">
        <f>ROUND(+ICU!F37,0)</f>
        <v>3028</v>
      </c>
      <c r="F42" s="8">
        <f t="shared" si="0"/>
        <v>13.94</v>
      </c>
      <c r="G42" s="8">
        <f>ROUND(+ICU!E139*2080,0)</f>
        <v>27664</v>
      </c>
      <c r="H42" s="7">
        <f>ROUND(+ICU!F139,0)</f>
        <v>1842</v>
      </c>
      <c r="I42" s="8">
        <f t="shared" si="1"/>
        <v>15.02</v>
      </c>
      <c r="J42" s="8"/>
      <c r="K42" s="9">
        <f t="shared" si="2"/>
        <v>7.7499999999999999E-2</v>
      </c>
    </row>
    <row r="43" spans="2:11" x14ac:dyDescent="0.2">
      <c r="B43">
        <f>+ICU!A38</f>
        <v>104</v>
      </c>
      <c r="C43" t="str">
        <f>+ICU!B38</f>
        <v>VALLEY GENERAL HOSPITAL</v>
      </c>
      <c r="D43" s="8">
        <f>ROUND(+ICU!E38*2080,0)</f>
        <v>0</v>
      </c>
      <c r="E43" s="7">
        <f>ROUND(+ICU!F38,0)</f>
        <v>0</v>
      </c>
      <c r="F43" s="8" t="str">
        <f t="shared" si="0"/>
        <v/>
      </c>
      <c r="G43" s="8">
        <f>ROUND(+ICU!E140*2080,0)</f>
        <v>15995</v>
      </c>
      <c r="H43" s="7">
        <f>ROUND(+ICU!F140,0)</f>
        <v>721</v>
      </c>
      <c r="I43" s="8">
        <f t="shared" si="1"/>
        <v>22.18</v>
      </c>
      <c r="J43" s="8"/>
      <c r="K43" s="9" t="str">
        <f t="shared" si="2"/>
        <v/>
      </c>
    </row>
    <row r="44" spans="2:11" x14ac:dyDescent="0.2">
      <c r="B44">
        <f>+ICU!A39</f>
        <v>106</v>
      </c>
      <c r="C44" t="str">
        <f>+ICU!B39</f>
        <v>CASCADE VALLEY HOSPITAL</v>
      </c>
      <c r="D44" s="8">
        <f>ROUND(+ICU!E39*2080,0)</f>
        <v>0</v>
      </c>
      <c r="E44" s="7">
        <f>ROUND(+ICU!F39,0)</f>
        <v>0</v>
      </c>
      <c r="F44" s="8" t="str">
        <f t="shared" si="0"/>
        <v/>
      </c>
      <c r="G44" s="8">
        <f>ROUND(+ICU!E141*2080,0)</f>
        <v>23608</v>
      </c>
      <c r="H44" s="7">
        <f>ROUND(+ICU!F141,0)</f>
        <v>936</v>
      </c>
      <c r="I44" s="8">
        <f t="shared" si="1"/>
        <v>25.22</v>
      </c>
      <c r="J44" s="8"/>
      <c r="K44" s="9" t="str">
        <f t="shared" si="2"/>
        <v/>
      </c>
    </row>
    <row r="45" spans="2:11" x14ac:dyDescent="0.2">
      <c r="B45">
        <f>+ICU!A40</f>
        <v>107</v>
      </c>
      <c r="C45" t="str">
        <f>+ICU!B40</f>
        <v>NORTH VALLEY HOSPITAL</v>
      </c>
      <c r="D45" s="8">
        <f>ROUND(+ICU!E40*2080,0)</f>
        <v>0</v>
      </c>
      <c r="E45" s="7">
        <f>ROUND(+ICU!F40,0)</f>
        <v>0</v>
      </c>
      <c r="F45" s="8" t="str">
        <f t="shared" si="0"/>
        <v/>
      </c>
      <c r="G45" s="8">
        <f>ROUND(+ICU!E142*2080,0)</f>
        <v>0</v>
      </c>
      <c r="H45" s="7">
        <f>ROUND(+ICU!F142,0)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>
        <f>+ICU!A41</f>
        <v>108</v>
      </c>
      <c r="C46" t="str">
        <f>+ICU!B41</f>
        <v>TRI-STATE MEMORIAL HOSPITAL</v>
      </c>
      <c r="D46" s="8">
        <f>ROUND(+ICU!E41*2080,0)</f>
        <v>33987</v>
      </c>
      <c r="E46" s="7">
        <f>ROUND(+ICU!F41,0)</f>
        <v>1393</v>
      </c>
      <c r="F46" s="8">
        <f t="shared" si="0"/>
        <v>24.4</v>
      </c>
      <c r="G46" s="8">
        <f>ROUND(+ICU!E143*2080,0)</f>
        <v>32843</v>
      </c>
      <c r="H46" s="7">
        <f>ROUND(+ICU!F143,0)</f>
        <v>1284</v>
      </c>
      <c r="I46" s="8">
        <f t="shared" si="1"/>
        <v>25.58</v>
      </c>
      <c r="J46" s="8"/>
      <c r="K46" s="9">
        <f t="shared" si="2"/>
        <v>4.8399999999999999E-2</v>
      </c>
    </row>
    <row r="47" spans="2:11" x14ac:dyDescent="0.2">
      <c r="B47">
        <f>+ICU!A42</f>
        <v>111</v>
      </c>
      <c r="C47" t="str">
        <f>+ICU!B42</f>
        <v>EAST ADAMS RURAL HEALTHCARE</v>
      </c>
      <c r="D47" s="8">
        <f>ROUND(+ICU!E42*2080,0)</f>
        <v>0</v>
      </c>
      <c r="E47" s="7">
        <f>ROUND(+ICU!F42,0)</f>
        <v>0</v>
      </c>
      <c r="F47" s="8" t="str">
        <f t="shared" si="0"/>
        <v/>
      </c>
      <c r="G47" s="8">
        <f>ROUND(+ICU!E144*2080,0)</f>
        <v>0</v>
      </c>
      <c r="H47" s="7">
        <f>ROUND(+ICU!F144,0)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>
        <f>+ICU!A43</f>
        <v>125</v>
      </c>
      <c r="C48" t="str">
        <f>+ICU!B43</f>
        <v>OTHELLO COMMUNITY HOSPITAL</v>
      </c>
      <c r="D48" s="8">
        <f>ROUND(+ICU!E43*2080,0)</f>
        <v>0</v>
      </c>
      <c r="E48" s="7">
        <f>ROUND(+ICU!F43,0)</f>
        <v>0</v>
      </c>
      <c r="F48" s="8" t="str">
        <f t="shared" si="0"/>
        <v/>
      </c>
      <c r="G48" s="8">
        <f>ROUND(+ICU!E145*2080,0)</f>
        <v>0</v>
      </c>
      <c r="H48" s="7">
        <f>ROUND(+ICU!F145,0)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+ICU!A44</f>
        <v>126</v>
      </c>
      <c r="C49" t="str">
        <f>+ICU!B44</f>
        <v>HIGHLINE MEDICAL CENTER</v>
      </c>
      <c r="D49" s="8">
        <f>ROUND(+ICU!E44*2080,0)</f>
        <v>65915</v>
      </c>
      <c r="E49" s="7">
        <f>ROUND(+ICU!F44,0)</f>
        <v>9060</v>
      </c>
      <c r="F49" s="8">
        <f t="shared" si="0"/>
        <v>7.28</v>
      </c>
      <c r="G49" s="8">
        <f>ROUND(+ICU!E146*2080,0)</f>
        <v>61443</v>
      </c>
      <c r="H49" s="7">
        <f>ROUND(+ICU!F146,0)</f>
        <v>8841</v>
      </c>
      <c r="I49" s="8">
        <f t="shared" si="1"/>
        <v>6.95</v>
      </c>
      <c r="J49" s="8"/>
      <c r="K49" s="9">
        <f t="shared" si="2"/>
        <v>-4.53E-2</v>
      </c>
    </row>
    <row r="50" spans="2:11" x14ac:dyDescent="0.2">
      <c r="B50">
        <f>+ICU!A45</f>
        <v>128</v>
      </c>
      <c r="C50" t="str">
        <f>+ICU!B45</f>
        <v>UNIVERSITY OF WASHINGTON MEDICAL CENTER</v>
      </c>
      <c r="D50" s="8">
        <f>ROUND(+ICU!E45*2080,0)</f>
        <v>798637</v>
      </c>
      <c r="E50" s="7">
        <f>ROUND(+ICU!F45,0)</f>
        <v>36195</v>
      </c>
      <c r="F50" s="8">
        <f t="shared" si="0"/>
        <v>22.06</v>
      </c>
      <c r="G50" s="8">
        <f>ROUND(+ICU!E147*2080,0)</f>
        <v>904176</v>
      </c>
      <c r="H50" s="7">
        <f>ROUND(+ICU!F147,0)</f>
        <v>38387</v>
      </c>
      <c r="I50" s="8">
        <f t="shared" si="1"/>
        <v>23.55</v>
      </c>
      <c r="J50" s="8"/>
      <c r="K50" s="9">
        <f t="shared" si="2"/>
        <v>6.7500000000000004E-2</v>
      </c>
    </row>
    <row r="51" spans="2:11" x14ac:dyDescent="0.2">
      <c r="B51">
        <f>+ICU!A46</f>
        <v>129</v>
      </c>
      <c r="C51" t="str">
        <f>+ICU!B46</f>
        <v>QUINCY VALLEY MEDICAL CENTER</v>
      </c>
      <c r="D51" s="8">
        <f>ROUND(+ICU!E46*2080,0)</f>
        <v>0</v>
      </c>
      <c r="E51" s="7">
        <f>ROUND(+ICU!F46,0)</f>
        <v>0</v>
      </c>
      <c r="F51" s="8" t="str">
        <f t="shared" si="0"/>
        <v/>
      </c>
      <c r="G51" s="8">
        <f>ROUND(+ICU!E148*2080,0)</f>
        <v>0</v>
      </c>
      <c r="H51" s="7">
        <f>ROUND(+ICU!F148,0)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+ICU!A47</f>
        <v>130</v>
      </c>
      <c r="C52" t="str">
        <f>+ICU!B47</f>
        <v>UW MEDICINE/NORTHWEST HOSPITAL</v>
      </c>
      <c r="D52" s="8">
        <f>ROUND(+ICU!E47*2080,0)</f>
        <v>101754</v>
      </c>
      <c r="E52" s="7">
        <f>ROUND(+ICU!F47,0)</f>
        <v>3696</v>
      </c>
      <c r="F52" s="8">
        <f t="shared" si="0"/>
        <v>27.53</v>
      </c>
      <c r="G52" s="8">
        <f>ROUND(+ICU!E149*2080,0)</f>
        <v>100880</v>
      </c>
      <c r="H52" s="7">
        <f>ROUND(+ICU!F149,0)</f>
        <v>3732</v>
      </c>
      <c r="I52" s="8">
        <f t="shared" si="1"/>
        <v>27.03</v>
      </c>
      <c r="J52" s="8"/>
      <c r="K52" s="9">
        <f t="shared" si="2"/>
        <v>-1.8200000000000001E-2</v>
      </c>
    </row>
    <row r="53" spans="2:11" x14ac:dyDescent="0.2">
      <c r="B53">
        <f>+ICU!A48</f>
        <v>131</v>
      </c>
      <c r="C53" t="str">
        <f>+ICU!B48</f>
        <v>OVERLAKE HOSPITAL MEDICAL CENTER</v>
      </c>
      <c r="D53" s="8">
        <f>ROUND(+ICU!E48*2080,0)</f>
        <v>239595</v>
      </c>
      <c r="E53" s="7">
        <f>ROUND(+ICU!F48,0)</f>
        <v>10777</v>
      </c>
      <c r="F53" s="8">
        <f t="shared" si="0"/>
        <v>22.23</v>
      </c>
      <c r="G53" s="8">
        <f>ROUND(+ICU!E150*2080,0)</f>
        <v>249933</v>
      </c>
      <c r="H53" s="7">
        <f>ROUND(+ICU!F150,0)</f>
        <v>11529</v>
      </c>
      <c r="I53" s="8">
        <f t="shared" si="1"/>
        <v>21.68</v>
      </c>
      <c r="J53" s="8"/>
      <c r="K53" s="9">
        <f t="shared" si="2"/>
        <v>-2.47E-2</v>
      </c>
    </row>
    <row r="54" spans="2:11" x14ac:dyDescent="0.2">
      <c r="B54">
        <f>+ICU!A49</f>
        <v>132</v>
      </c>
      <c r="C54" t="str">
        <f>+ICU!B49</f>
        <v>ST CLARE HOSPITAL</v>
      </c>
      <c r="D54" s="8">
        <f>ROUND(+ICU!E49*2080,0)</f>
        <v>55931</v>
      </c>
      <c r="E54" s="7">
        <f>ROUND(+ICU!F49,0)</f>
        <v>2778</v>
      </c>
      <c r="F54" s="8">
        <f t="shared" si="0"/>
        <v>20.13</v>
      </c>
      <c r="G54" s="8">
        <f>ROUND(+ICU!E151*2080,0)</f>
        <v>45698</v>
      </c>
      <c r="H54" s="7">
        <f>ROUND(+ICU!F151,0)</f>
        <v>2595</v>
      </c>
      <c r="I54" s="8">
        <f t="shared" si="1"/>
        <v>17.61</v>
      </c>
      <c r="J54" s="8"/>
      <c r="K54" s="9">
        <f t="shared" si="2"/>
        <v>-0.12520000000000001</v>
      </c>
    </row>
    <row r="55" spans="2:11" x14ac:dyDescent="0.2">
      <c r="B55">
        <f>+ICU!A50</f>
        <v>134</v>
      </c>
      <c r="C55" t="str">
        <f>+ICU!B50</f>
        <v>ISLAND HOSPITAL</v>
      </c>
      <c r="D55" s="8">
        <f>ROUND(+ICU!E50*2080,0)</f>
        <v>31970</v>
      </c>
      <c r="E55" s="7">
        <f>ROUND(+ICU!F50,0)</f>
        <v>1038</v>
      </c>
      <c r="F55" s="8">
        <f t="shared" si="0"/>
        <v>30.8</v>
      </c>
      <c r="G55" s="8">
        <f>ROUND(+ICU!E152*2080,0)</f>
        <v>30888</v>
      </c>
      <c r="H55" s="7">
        <f>ROUND(+ICU!F152,0)</f>
        <v>896</v>
      </c>
      <c r="I55" s="8">
        <f t="shared" si="1"/>
        <v>34.47</v>
      </c>
      <c r="J55" s="8"/>
      <c r="K55" s="9">
        <f t="shared" si="2"/>
        <v>0.1192</v>
      </c>
    </row>
    <row r="56" spans="2:11" x14ac:dyDescent="0.2">
      <c r="B56">
        <f>+ICU!A51</f>
        <v>137</v>
      </c>
      <c r="C56" t="str">
        <f>+ICU!B51</f>
        <v>LINCOLN HOSPITAL</v>
      </c>
      <c r="D56" s="8">
        <f>ROUND(+ICU!E51*2080,0)</f>
        <v>0</v>
      </c>
      <c r="E56" s="7">
        <f>ROUND(+ICU!F51,0)</f>
        <v>0</v>
      </c>
      <c r="F56" s="8" t="str">
        <f t="shared" si="0"/>
        <v/>
      </c>
      <c r="G56" s="8">
        <f>ROUND(+ICU!E153*2080,0)</f>
        <v>0</v>
      </c>
      <c r="H56" s="7">
        <f>ROUND(+ICU!F153,0)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>
        <f>+ICU!A52</f>
        <v>138</v>
      </c>
      <c r="C57" t="str">
        <f>+ICU!B52</f>
        <v>SWEDISH EDMONDS</v>
      </c>
      <c r="D57" s="8">
        <f>ROUND(+ICU!E52*2080,0)</f>
        <v>81058</v>
      </c>
      <c r="E57" s="7">
        <f>ROUND(+ICU!F52,0)</f>
        <v>0</v>
      </c>
      <c r="F57" s="8" t="str">
        <f t="shared" si="0"/>
        <v/>
      </c>
      <c r="G57" s="8">
        <f>ROUND(+ICU!E154*2080,0)</f>
        <v>78083</v>
      </c>
      <c r="H57" s="7">
        <f>ROUND(+ICU!F154,0)</f>
        <v>4282</v>
      </c>
      <c r="I57" s="8">
        <f t="shared" si="1"/>
        <v>18.239999999999998</v>
      </c>
      <c r="J57" s="8"/>
      <c r="K57" s="9" t="str">
        <f t="shared" si="2"/>
        <v/>
      </c>
    </row>
    <row r="58" spans="2:11" x14ac:dyDescent="0.2">
      <c r="B58">
        <f>+ICU!A53</f>
        <v>139</v>
      </c>
      <c r="C58" t="str">
        <f>+ICU!B53</f>
        <v>PROVIDENCE HOLY FAMILY HOSPITAL</v>
      </c>
      <c r="D58" s="8">
        <f>ROUND(+ICU!E53*2080,0)</f>
        <v>93642</v>
      </c>
      <c r="E58" s="7">
        <f>ROUND(+ICU!F53,0)</f>
        <v>3627</v>
      </c>
      <c r="F58" s="8">
        <f t="shared" si="0"/>
        <v>25.82</v>
      </c>
      <c r="G58" s="8">
        <f>ROUND(+ICU!E155*2080,0)</f>
        <v>77938</v>
      </c>
      <c r="H58" s="7">
        <f>ROUND(+ICU!F155,0)</f>
        <v>2770</v>
      </c>
      <c r="I58" s="8">
        <f t="shared" si="1"/>
        <v>28.14</v>
      </c>
      <c r="J58" s="8"/>
      <c r="K58" s="9">
        <f t="shared" si="2"/>
        <v>8.9899999999999994E-2</v>
      </c>
    </row>
    <row r="59" spans="2:11" x14ac:dyDescent="0.2">
      <c r="B59">
        <f>+ICU!A54</f>
        <v>140</v>
      </c>
      <c r="C59" t="str">
        <f>+ICU!B54</f>
        <v>KITTITAS VALLEY HEALTHCARE</v>
      </c>
      <c r="D59" s="8">
        <f>ROUND(+ICU!E54*2080,0)</f>
        <v>28184</v>
      </c>
      <c r="E59" s="7">
        <f>ROUND(+ICU!F54,0)</f>
        <v>576</v>
      </c>
      <c r="F59" s="8">
        <f t="shared" si="0"/>
        <v>48.93</v>
      </c>
      <c r="G59" s="8">
        <f>ROUND(+ICU!E156*2080,0)</f>
        <v>26000</v>
      </c>
      <c r="H59" s="7">
        <f>ROUND(+ICU!F156,0)</f>
        <v>300</v>
      </c>
      <c r="I59" s="8">
        <f t="shared" si="1"/>
        <v>86.67</v>
      </c>
      <c r="J59" s="8"/>
      <c r="K59" s="9">
        <f t="shared" si="2"/>
        <v>0.77129999999999999</v>
      </c>
    </row>
    <row r="60" spans="2:11" x14ac:dyDescent="0.2">
      <c r="B60">
        <f>+ICU!A55</f>
        <v>141</v>
      </c>
      <c r="C60" t="str">
        <f>+ICU!B55</f>
        <v>DAYTON GENERAL HOSPITAL</v>
      </c>
      <c r="D60" s="8">
        <f>ROUND(+ICU!E55*2080,0)</f>
        <v>0</v>
      </c>
      <c r="E60" s="7">
        <f>ROUND(+ICU!F55,0)</f>
        <v>0</v>
      </c>
      <c r="F60" s="8" t="str">
        <f t="shared" si="0"/>
        <v/>
      </c>
      <c r="G60" s="8">
        <f>ROUND(+ICU!E157*2080,0)</f>
        <v>0</v>
      </c>
      <c r="H60" s="7">
        <f>ROUND(+ICU!F157,0)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+ICU!A56</f>
        <v>142</v>
      </c>
      <c r="C61" t="str">
        <f>+ICU!B56</f>
        <v>HARRISON MEDICAL CENTER</v>
      </c>
      <c r="D61" s="8">
        <f>ROUND(+ICU!E56*2080,0)</f>
        <v>131435</v>
      </c>
      <c r="E61" s="7">
        <f>ROUND(+ICU!F56,0)</f>
        <v>5079</v>
      </c>
      <c r="F61" s="8">
        <f t="shared" si="0"/>
        <v>25.88</v>
      </c>
      <c r="G61" s="8">
        <f>ROUND(+ICU!E158*2080,0)</f>
        <v>131539</v>
      </c>
      <c r="H61" s="7">
        <f>ROUND(+ICU!F158,0)</f>
        <v>4843</v>
      </c>
      <c r="I61" s="8">
        <f t="shared" si="1"/>
        <v>27.16</v>
      </c>
      <c r="J61" s="8"/>
      <c r="K61" s="9">
        <f t="shared" si="2"/>
        <v>4.9500000000000002E-2</v>
      </c>
    </row>
    <row r="62" spans="2:11" x14ac:dyDescent="0.2">
      <c r="B62">
        <f>+ICU!A57</f>
        <v>145</v>
      </c>
      <c r="C62" t="str">
        <f>+ICU!B57</f>
        <v>PEACEHEALTH ST JOSEPH MEDICAL CENTER</v>
      </c>
      <c r="D62" s="8">
        <f>ROUND(+ICU!E57*2080,0)</f>
        <v>150093</v>
      </c>
      <c r="E62" s="7">
        <f>ROUND(+ICU!F57,0)</f>
        <v>5906</v>
      </c>
      <c r="F62" s="8">
        <f t="shared" si="0"/>
        <v>25.41</v>
      </c>
      <c r="G62" s="8">
        <f>ROUND(+ICU!E159*2080,0)</f>
        <v>148158</v>
      </c>
      <c r="H62" s="7">
        <f>ROUND(+ICU!F159,0)</f>
        <v>5747</v>
      </c>
      <c r="I62" s="8">
        <f t="shared" si="1"/>
        <v>25.78</v>
      </c>
      <c r="J62" s="8"/>
      <c r="K62" s="9">
        <f t="shared" si="2"/>
        <v>1.46E-2</v>
      </c>
    </row>
    <row r="63" spans="2:11" x14ac:dyDescent="0.2">
      <c r="B63">
        <f>+ICU!A58</f>
        <v>147</v>
      </c>
      <c r="C63" t="str">
        <f>+ICU!B58</f>
        <v>MID VALLEY HOSPITAL</v>
      </c>
      <c r="D63" s="8">
        <f>ROUND(+ICU!E58*2080,0)</f>
        <v>5512</v>
      </c>
      <c r="E63" s="7">
        <f>ROUND(+ICU!F58,0)</f>
        <v>65</v>
      </c>
      <c r="F63" s="8">
        <f t="shared" si="0"/>
        <v>84.8</v>
      </c>
      <c r="G63" s="8">
        <f>ROUND(+ICU!E160*2080,0)</f>
        <v>5179</v>
      </c>
      <c r="H63" s="7">
        <f>ROUND(+ICU!F160,0)</f>
        <v>37</v>
      </c>
      <c r="I63" s="8">
        <f t="shared" si="1"/>
        <v>139.97</v>
      </c>
      <c r="J63" s="8"/>
      <c r="K63" s="9">
        <f t="shared" si="2"/>
        <v>0.65059999999999996</v>
      </c>
    </row>
    <row r="64" spans="2:11" x14ac:dyDescent="0.2">
      <c r="B64">
        <f>+ICU!A59</f>
        <v>148</v>
      </c>
      <c r="C64" t="str">
        <f>+ICU!B59</f>
        <v>KINDRED HOSPITAL SEATTLE - NORTHGATE</v>
      </c>
      <c r="D64" s="8">
        <f>ROUND(+ICU!E59*2080,0)</f>
        <v>38272</v>
      </c>
      <c r="E64" s="7">
        <f>ROUND(+ICU!F59,0)</f>
        <v>1213</v>
      </c>
      <c r="F64" s="8">
        <f t="shared" si="0"/>
        <v>31.55</v>
      </c>
      <c r="G64" s="8">
        <f>ROUND(+ICU!E161*2080,0)</f>
        <v>32240</v>
      </c>
      <c r="H64" s="7">
        <f>ROUND(+ICU!F161,0)</f>
        <v>887</v>
      </c>
      <c r="I64" s="8">
        <f t="shared" si="1"/>
        <v>36.35</v>
      </c>
      <c r="J64" s="8"/>
      <c r="K64" s="9">
        <f t="shared" si="2"/>
        <v>0.15210000000000001</v>
      </c>
    </row>
    <row r="65" spans="2:11" x14ac:dyDescent="0.2">
      <c r="B65">
        <f>+ICU!A60</f>
        <v>150</v>
      </c>
      <c r="C65" t="str">
        <f>+ICU!B60</f>
        <v>COULEE MEDICAL CENTER</v>
      </c>
      <c r="D65" s="8">
        <f>ROUND(+ICU!E60*2080,0)</f>
        <v>0</v>
      </c>
      <c r="E65" s="7">
        <f>ROUND(+ICU!F60,0)</f>
        <v>0</v>
      </c>
      <c r="F65" s="8" t="str">
        <f t="shared" si="0"/>
        <v/>
      </c>
      <c r="G65" s="8">
        <f>ROUND(+ICU!E162*2080,0)</f>
        <v>0</v>
      </c>
      <c r="H65" s="7">
        <f>ROUND(+ICU!F162,0)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+ICU!A61</f>
        <v>152</v>
      </c>
      <c r="C66" t="str">
        <f>+ICU!B61</f>
        <v>MASON GENERAL HOSPITAL</v>
      </c>
      <c r="D66" s="8">
        <f>ROUND(+ICU!E61*2080,0)</f>
        <v>41288</v>
      </c>
      <c r="E66" s="7">
        <f>ROUND(+ICU!F61,0)</f>
        <v>1170</v>
      </c>
      <c r="F66" s="8">
        <f t="shared" si="0"/>
        <v>35.29</v>
      </c>
      <c r="G66" s="8">
        <f>ROUND(+ICU!E163*2080,0)</f>
        <v>42224</v>
      </c>
      <c r="H66" s="7">
        <f>ROUND(+ICU!F163,0)</f>
        <v>1115</v>
      </c>
      <c r="I66" s="8">
        <f t="shared" si="1"/>
        <v>37.869999999999997</v>
      </c>
      <c r="J66" s="8"/>
      <c r="K66" s="9">
        <f t="shared" si="2"/>
        <v>7.3099999999999998E-2</v>
      </c>
    </row>
    <row r="67" spans="2:11" x14ac:dyDescent="0.2">
      <c r="B67">
        <f>+ICU!A62</f>
        <v>153</v>
      </c>
      <c r="C67" t="str">
        <f>+ICU!B62</f>
        <v>WHITMAN HOSPITAL AND MEDICAL CENTER</v>
      </c>
      <c r="D67" s="8">
        <f>ROUND(+ICU!E62*2080,0)</f>
        <v>0</v>
      </c>
      <c r="E67" s="7">
        <f>ROUND(+ICU!F62,0)</f>
        <v>0</v>
      </c>
      <c r="F67" s="8" t="str">
        <f t="shared" si="0"/>
        <v/>
      </c>
      <c r="G67" s="8">
        <f>ROUND(+ICU!E164*2080,0)</f>
        <v>0</v>
      </c>
      <c r="H67" s="7">
        <f>ROUND(+ICU!F164,0)</f>
        <v>0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+ICU!A63</f>
        <v>155</v>
      </c>
      <c r="C68" t="str">
        <f>+ICU!B63</f>
        <v>UW MEDICINE/VALLEY MEDICAL CENTER</v>
      </c>
      <c r="D68" s="8">
        <f>ROUND(+ICU!E63*2080,0)</f>
        <v>195832</v>
      </c>
      <c r="E68" s="7">
        <f>ROUND(+ICU!F63,0)</f>
        <v>12049</v>
      </c>
      <c r="F68" s="8">
        <f t="shared" si="0"/>
        <v>16.25</v>
      </c>
      <c r="G68" s="8">
        <f>ROUND(+ICU!E165*2080,0)</f>
        <v>231920</v>
      </c>
      <c r="H68" s="7">
        <f>ROUND(+ICU!F165,0)</f>
        <v>12870</v>
      </c>
      <c r="I68" s="8">
        <f t="shared" si="1"/>
        <v>18.02</v>
      </c>
      <c r="J68" s="8"/>
      <c r="K68" s="9">
        <f t="shared" si="2"/>
        <v>0.1089</v>
      </c>
    </row>
    <row r="69" spans="2:11" x14ac:dyDescent="0.2">
      <c r="B69">
        <f>+ICU!A64</f>
        <v>156</v>
      </c>
      <c r="C69" t="str">
        <f>+ICU!B64</f>
        <v>WHIDBEYHEALTH MEDICAL CENTER</v>
      </c>
      <c r="D69" s="8">
        <f>ROUND(+ICU!E64*2080,0)</f>
        <v>22464</v>
      </c>
      <c r="E69" s="7">
        <f>ROUND(+ICU!F64,0)</f>
        <v>707</v>
      </c>
      <c r="F69" s="8">
        <f t="shared" si="0"/>
        <v>31.77</v>
      </c>
      <c r="G69" s="8">
        <f>ROUND(+ICU!E166*2080,0)</f>
        <v>19781</v>
      </c>
      <c r="H69" s="7">
        <f>ROUND(+ICU!F166,0)</f>
        <v>617</v>
      </c>
      <c r="I69" s="8">
        <f t="shared" si="1"/>
        <v>32.06</v>
      </c>
      <c r="J69" s="8"/>
      <c r="K69" s="9">
        <f t="shared" si="2"/>
        <v>9.1000000000000004E-3</v>
      </c>
    </row>
    <row r="70" spans="2:11" x14ac:dyDescent="0.2">
      <c r="B70">
        <f>+ICU!A65</f>
        <v>157</v>
      </c>
      <c r="C70" t="str">
        <f>+ICU!B65</f>
        <v>ST LUKES REHABILIATION INSTITUTE</v>
      </c>
      <c r="D70" s="8">
        <f>ROUND(+ICU!E65*2080,0)</f>
        <v>0</v>
      </c>
      <c r="E70" s="7">
        <f>ROUND(+ICU!F65,0)</f>
        <v>0</v>
      </c>
      <c r="F70" s="8" t="str">
        <f t="shared" si="0"/>
        <v/>
      </c>
      <c r="G70" s="8">
        <f>ROUND(+ICU!E167*2080,0)</f>
        <v>0</v>
      </c>
      <c r="H70" s="7">
        <f>ROUND(+ICU!F167,0)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+ICU!A66</f>
        <v>158</v>
      </c>
      <c r="C71" t="str">
        <f>+ICU!B66</f>
        <v>CASCADE MEDICAL CENTER</v>
      </c>
      <c r="D71" s="8">
        <f>ROUND(+ICU!E66*2080,0)</f>
        <v>0</v>
      </c>
      <c r="E71" s="7">
        <f>ROUND(+ICU!F66,0)</f>
        <v>0</v>
      </c>
      <c r="F71" s="8" t="str">
        <f t="shared" si="0"/>
        <v/>
      </c>
      <c r="G71" s="8">
        <f>ROUND(+ICU!E168*2080,0)</f>
        <v>0</v>
      </c>
      <c r="H71" s="7">
        <f>ROUND(+ICU!F168,0)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+ICU!A67</f>
        <v>159</v>
      </c>
      <c r="C72" t="str">
        <f>+ICU!B67</f>
        <v>PROVIDENCE ST PETER HOSPITAL</v>
      </c>
      <c r="D72" s="8">
        <f>ROUND(+ICU!E67*2080,0)</f>
        <v>161491</v>
      </c>
      <c r="E72" s="7">
        <f>ROUND(+ICU!F67,0)</f>
        <v>7669</v>
      </c>
      <c r="F72" s="8">
        <f t="shared" si="0"/>
        <v>21.06</v>
      </c>
      <c r="G72" s="8">
        <f>ROUND(+ICU!E169*2080,0)</f>
        <v>180378</v>
      </c>
      <c r="H72" s="7">
        <f>ROUND(+ICU!F169,0)</f>
        <v>8774</v>
      </c>
      <c r="I72" s="8">
        <f t="shared" si="1"/>
        <v>20.56</v>
      </c>
      <c r="J72" s="8"/>
      <c r="K72" s="9">
        <f t="shared" si="2"/>
        <v>-2.3699999999999999E-2</v>
      </c>
    </row>
    <row r="73" spans="2:11" x14ac:dyDescent="0.2">
      <c r="B73">
        <f>+ICU!A68</f>
        <v>161</v>
      </c>
      <c r="C73" t="str">
        <f>+ICU!B68</f>
        <v>KADLEC REGIONAL MEDICAL CENTER</v>
      </c>
      <c r="D73" s="8">
        <f>ROUND(+ICU!E68*2080,0)</f>
        <v>284024</v>
      </c>
      <c r="E73" s="7">
        <f>ROUND(+ICU!F68,0)</f>
        <v>12133</v>
      </c>
      <c r="F73" s="8">
        <f t="shared" si="0"/>
        <v>23.41</v>
      </c>
      <c r="G73" s="8">
        <f>ROUND(+ICU!E170*2080,0)</f>
        <v>283899</v>
      </c>
      <c r="H73" s="7">
        <f>ROUND(+ICU!F170,0)</f>
        <v>6590</v>
      </c>
      <c r="I73" s="8">
        <f t="shared" si="1"/>
        <v>43.08</v>
      </c>
      <c r="J73" s="8"/>
      <c r="K73" s="9">
        <f t="shared" si="2"/>
        <v>0.84019999999999995</v>
      </c>
    </row>
    <row r="74" spans="2:11" x14ac:dyDescent="0.2">
      <c r="B74">
        <f>+ICU!A69</f>
        <v>162</v>
      </c>
      <c r="C74" t="str">
        <f>+ICU!B69</f>
        <v>PROVIDENCE SACRED HEART MEDICAL CENTER</v>
      </c>
      <c r="D74" s="8">
        <f>ROUND(+ICU!E69*2080,0)</f>
        <v>677622</v>
      </c>
      <c r="E74" s="7">
        <f>ROUND(+ICU!F69,0)</f>
        <v>35775</v>
      </c>
      <c r="F74" s="8">
        <f t="shared" si="0"/>
        <v>18.940000000000001</v>
      </c>
      <c r="G74" s="8">
        <f>ROUND(+ICU!E171*2080,0)</f>
        <v>734302</v>
      </c>
      <c r="H74" s="7">
        <f>ROUND(+ICU!F171,0)</f>
        <v>28790</v>
      </c>
      <c r="I74" s="8">
        <f t="shared" si="1"/>
        <v>25.51</v>
      </c>
      <c r="J74" s="8"/>
      <c r="K74" s="9">
        <f t="shared" si="2"/>
        <v>0.34689999999999999</v>
      </c>
    </row>
    <row r="75" spans="2:11" x14ac:dyDescent="0.2">
      <c r="B75">
        <f>+ICU!A70</f>
        <v>164</v>
      </c>
      <c r="C75" t="str">
        <f>+ICU!B70</f>
        <v>EVERGREENHEALTH MEDICAL CENTER</v>
      </c>
      <c r="D75" s="8">
        <f>ROUND(+ICU!E70*2080,0)</f>
        <v>261019</v>
      </c>
      <c r="E75" s="7">
        <f>ROUND(+ICU!F70,0)</f>
        <v>6268</v>
      </c>
      <c r="F75" s="8">
        <f t="shared" ref="F75:F107" si="3">IF(D75=0,"",IF(E75=0,"",ROUND(D75/E75,2)))</f>
        <v>41.64</v>
      </c>
      <c r="G75" s="8">
        <f>ROUND(+ICU!E172*2080,0)</f>
        <v>276016</v>
      </c>
      <c r="H75" s="7">
        <f>ROUND(+ICU!F172,0)</f>
        <v>5971</v>
      </c>
      <c r="I75" s="8">
        <f t="shared" ref="I75:I107" si="4">IF(G75=0,"",IF(H75=0,"",ROUND(G75/H75,2)))</f>
        <v>46.23</v>
      </c>
      <c r="J75" s="8"/>
      <c r="K75" s="9">
        <f t="shared" ref="K75:K107" si="5">IF(D75=0,"",IF(E75=0,"",IF(G75=0,"",IF(H75=0,"",ROUND(I75/F75-1,4)))))</f>
        <v>0.11020000000000001</v>
      </c>
    </row>
    <row r="76" spans="2:11" x14ac:dyDescent="0.2">
      <c r="B76">
        <f>+ICU!A71</f>
        <v>165</v>
      </c>
      <c r="C76" t="str">
        <f>+ICU!B71</f>
        <v>LAKE CHELAN COMMUNITY HOSPITAL</v>
      </c>
      <c r="D76" s="8">
        <f>ROUND(+ICU!E71*2080,0)</f>
        <v>0</v>
      </c>
      <c r="E76" s="7">
        <f>ROUND(+ICU!F71,0)</f>
        <v>0</v>
      </c>
      <c r="F76" s="8" t="str">
        <f t="shared" si="3"/>
        <v/>
      </c>
      <c r="G76" s="8">
        <f>ROUND(+ICU!E173*2080,0)</f>
        <v>0</v>
      </c>
      <c r="H76" s="7">
        <f>ROUND(+ICU!F173,0)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>
        <f>+ICU!A72</f>
        <v>167</v>
      </c>
      <c r="C77" t="str">
        <f>+ICU!B72</f>
        <v>FERRY COUNTY MEMORIAL HOSPITAL</v>
      </c>
      <c r="D77" s="8">
        <f>ROUND(+ICU!E72*2080,0)</f>
        <v>0</v>
      </c>
      <c r="E77" s="7">
        <f>ROUND(+ICU!F72,0)</f>
        <v>0</v>
      </c>
      <c r="F77" s="8" t="str">
        <f t="shared" si="3"/>
        <v/>
      </c>
      <c r="G77" s="8">
        <f>ROUND(+ICU!E174*2080,0)</f>
        <v>0</v>
      </c>
      <c r="H77" s="7">
        <f>ROUND(+ICU!F174,0)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+ICU!A73</f>
        <v>168</v>
      </c>
      <c r="C78" t="str">
        <f>+ICU!B73</f>
        <v>CENTRAL WASHINGTON HOSPITAL</v>
      </c>
      <c r="D78" s="8">
        <f>ROUND(+ICU!E73*2080,0)</f>
        <v>128752</v>
      </c>
      <c r="E78" s="7">
        <f>ROUND(+ICU!F73,0)</f>
        <v>4989</v>
      </c>
      <c r="F78" s="8">
        <f t="shared" si="3"/>
        <v>25.81</v>
      </c>
      <c r="G78" s="8">
        <f>ROUND(+ICU!E175*2080,0)</f>
        <v>128024</v>
      </c>
      <c r="H78" s="7">
        <f>ROUND(+ICU!F175,0)</f>
        <v>4915</v>
      </c>
      <c r="I78" s="8">
        <f t="shared" si="4"/>
        <v>26.05</v>
      </c>
      <c r="J78" s="8"/>
      <c r="K78" s="9">
        <f t="shared" si="5"/>
        <v>9.2999999999999992E-3</v>
      </c>
    </row>
    <row r="79" spans="2:11" x14ac:dyDescent="0.2">
      <c r="B79">
        <f>+ICU!A74</f>
        <v>170</v>
      </c>
      <c r="C79" t="str">
        <f>+ICU!B74</f>
        <v>PEACEHEALTH SOUTHWEST MEDICAL CENTER</v>
      </c>
      <c r="D79" s="8">
        <f>ROUND(+ICU!E74*2080,0)</f>
        <v>343720</v>
      </c>
      <c r="E79" s="7">
        <f>ROUND(+ICU!F74,0)</f>
        <v>15186</v>
      </c>
      <c r="F79" s="8">
        <f t="shared" si="3"/>
        <v>22.63</v>
      </c>
      <c r="G79" s="8">
        <f>ROUND(+ICU!E176*2080,0)</f>
        <v>359736</v>
      </c>
      <c r="H79" s="7">
        <f>ROUND(+ICU!F176,0)</f>
        <v>16354</v>
      </c>
      <c r="I79" s="8">
        <f t="shared" si="4"/>
        <v>22</v>
      </c>
      <c r="J79" s="8"/>
      <c r="K79" s="9">
        <f t="shared" si="5"/>
        <v>-2.7799999999999998E-2</v>
      </c>
    </row>
    <row r="80" spans="2:11" x14ac:dyDescent="0.2">
      <c r="B80">
        <f>+ICU!A75</f>
        <v>172</v>
      </c>
      <c r="C80" t="str">
        <f>+ICU!B75</f>
        <v>PULLMAN REGIONAL HOSPITAL</v>
      </c>
      <c r="D80" s="8">
        <f>ROUND(+ICU!E75*2080,0)</f>
        <v>27456</v>
      </c>
      <c r="E80" s="7">
        <f>ROUND(+ICU!F75,0)</f>
        <v>423</v>
      </c>
      <c r="F80" s="8">
        <f t="shared" si="3"/>
        <v>64.91</v>
      </c>
      <c r="G80" s="8">
        <f>ROUND(+ICU!E177*2080,0)</f>
        <v>29058</v>
      </c>
      <c r="H80" s="7">
        <f>ROUND(+ICU!F177,0)</f>
        <v>414</v>
      </c>
      <c r="I80" s="8">
        <f t="shared" si="4"/>
        <v>70.19</v>
      </c>
      <c r="J80" s="8"/>
      <c r="K80" s="9">
        <f t="shared" si="5"/>
        <v>8.1299999999999997E-2</v>
      </c>
    </row>
    <row r="81" spans="2:11" x14ac:dyDescent="0.2">
      <c r="B81">
        <f>+ICU!A76</f>
        <v>173</v>
      </c>
      <c r="C81" t="str">
        <f>+ICU!B76</f>
        <v>MORTON GENERAL HOSPITAL</v>
      </c>
      <c r="D81" s="8">
        <f>ROUND(+ICU!E76*2080,0)</f>
        <v>0</v>
      </c>
      <c r="E81" s="7">
        <f>ROUND(+ICU!F76,0)</f>
        <v>0</v>
      </c>
      <c r="F81" s="8" t="str">
        <f t="shared" si="3"/>
        <v/>
      </c>
      <c r="G81" s="8">
        <f>ROUND(+ICU!E178*2080,0)</f>
        <v>0</v>
      </c>
      <c r="H81" s="7">
        <f>ROUND(+ICU!F178,0)</f>
        <v>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+ICU!A77</f>
        <v>175</v>
      </c>
      <c r="C82" t="str">
        <f>+ICU!B77</f>
        <v>MARY BRIDGE CHILDRENS HEALTH CENTER</v>
      </c>
      <c r="D82" s="8">
        <f>ROUND(+ICU!E77*2080,0)</f>
        <v>106122</v>
      </c>
      <c r="E82" s="7">
        <f>ROUND(+ICU!F77,0)</f>
        <v>2481</v>
      </c>
      <c r="F82" s="8">
        <f t="shared" si="3"/>
        <v>42.77</v>
      </c>
      <c r="G82" s="8">
        <f>ROUND(+ICU!E179*2080,0)</f>
        <v>86590</v>
      </c>
      <c r="H82" s="7">
        <f>ROUND(+ICU!F179,0)</f>
        <v>2741</v>
      </c>
      <c r="I82" s="8">
        <f t="shared" si="4"/>
        <v>31.59</v>
      </c>
      <c r="J82" s="8"/>
      <c r="K82" s="9">
        <f t="shared" si="5"/>
        <v>-0.26140000000000002</v>
      </c>
    </row>
    <row r="83" spans="2:11" x14ac:dyDescent="0.2">
      <c r="B83">
        <f>+ICU!A78</f>
        <v>176</v>
      </c>
      <c r="C83" t="str">
        <f>+ICU!B78</f>
        <v>TACOMA GENERAL/ALLENMORE HOSPITAL</v>
      </c>
      <c r="D83" s="8">
        <f>ROUND(+ICU!E78*2080,0)</f>
        <v>920005</v>
      </c>
      <c r="E83" s="7">
        <f>ROUND(+ICU!F78,0)</f>
        <v>43805</v>
      </c>
      <c r="F83" s="8">
        <f t="shared" si="3"/>
        <v>21</v>
      </c>
      <c r="G83" s="8">
        <f>ROUND(+ICU!E180*2080,0)</f>
        <v>828402</v>
      </c>
      <c r="H83" s="7">
        <f>ROUND(+ICU!F180,0)</f>
        <v>45378</v>
      </c>
      <c r="I83" s="8">
        <f t="shared" si="4"/>
        <v>18.260000000000002</v>
      </c>
      <c r="J83" s="8"/>
      <c r="K83" s="9">
        <f t="shared" si="5"/>
        <v>-0.1305</v>
      </c>
    </row>
    <row r="84" spans="2:11" x14ac:dyDescent="0.2">
      <c r="B84">
        <f>+ICU!A79</f>
        <v>180</v>
      </c>
      <c r="C84" t="str">
        <f>+ICU!B79</f>
        <v>MULTICARE VALLEY HOSPITAL</v>
      </c>
      <c r="D84" s="8">
        <f>ROUND(+ICU!E79*2080,0)</f>
        <v>45718</v>
      </c>
      <c r="E84" s="7">
        <f>ROUND(+ICU!F79,0)</f>
        <v>2329</v>
      </c>
      <c r="F84" s="8">
        <f t="shared" si="3"/>
        <v>19.63</v>
      </c>
      <c r="G84" s="8">
        <f>ROUND(+ICU!E181*2080,0)</f>
        <v>73237</v>
      </c>
      <c r="H84" s="7">
        <f>ROUND(+ICU!F181,0)</f>
        <v>3224</v>
      </c>
      <c r="I84" s="8">
        <f t="shared" si="4"/>
        <v>22.72</v>
      </c>
      <c r="J84" s="8"/>
      <c r="K84" s="9">
        <f t="shared" si="5"/>
        <v>0.15740000000000001</v>
      </c>
    </row>
    <row r="85" spans="2:11" x14ac:dyDescent="0.2">
      <c r="B85">
        <f>+ICU!A80</f>
        <v>183</v>
      </c>
      <c r="C85" t="str">
        <f>+ICU!B80</f>
        <v>MULTICARE AUBURN MEDICAL CENTER</v>
      </c>
      <c r="D85" s="8">
        <f>ROUND(+ICU!E80*2080,0)</f>
        <v>105955</v>
      </c>
      <c r="E85" s="7">
        <f>ROUND(+ICU!F80,0)</f>
        <v>4192</v>
      </c>
      <c r="F85" s="8">
        <f t="shared" si="3"/>
        <v>25.28</v>
      </c>
      <c r="G85" s="8">
        <f>ROUND(+ICU!E182*2080,0)</f>
        <v>103106</v>
      </c>
      <c r="H85" s="7">
        <f>ROUND(+ICU!F182,0)</f>
        <v>5535</v>
      </c>
      <c r="I85" s="8">
        <f t="shared" si="4"/>
        <v>18.63</v>
      </c>
      <c r="J85" s="8"/>
      <c r="K85" s="9">
        <f t="shared" si="5"/>
        <v>-0.2631</v>
      </c>
    </row>
    <row r="86" spans="2:11" x14ac:dyDescent="0.2">
      <c r="B86">
        <f>+ICU!A81</f>
        <v>186</v>
      </c>
      <c r="C86" t="str">
        <f>+ICU!B81</f>
        <v>SUMMIT PACIFIC MEDICAL CENTER</v>
      </c>
      <c r="D86" s="8">
        <f>ROUND(+ICU!E81*2080,0)</f>
        <v>0</v>
      </c>
      <c r="E86" s="7">
        <f>ROUND(+ICU!F81,0)</f>
        <v>0</v>
      </c>
      <c r="F86" s="8" t="str">
        <f t="shared" si="3"/>
        <v/>
      </c>
      <c r="G86" s="8">
        <f>ROUND(+ICU!E183*2080,0)</f>
        <v>0</v>
      </c>
      <c r="H86" s="7">
        <f>ROUND(+ICU!F183,0)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>
        <f>+ICU!A82</f>
        <v>191</v>
      </c>
      <c r="C87" t="str">
        <f>+ICU!B82</f>
        <v>PROVIDENCE CENTRALIA HOSPITAL</v>
      </c>
      <c r="D87" s="8">
        <f>ROUND(+ICU!E82*2080,0)</f>
        <v>29578</v>
      </c>
      <c r="E87" s="7">
        <f>ROUND(+ICU!F82,0)</f>
        <v>1366</v>
      </c>
      <c r="F87" s="8">
        <f t="shared" si="3"/>
        <v>21.65</v>
      </c>
      <c r="G87" s="8">
        <f>ROUND(+ICU!E184*2080,0)</f>
        <v>31242</v>
      </c>
      <c r="H87" s="7">
        <f>ROUND(+ICU!F184,0)</f>
        <v>1477</v>
      </c>
      <c r="I87" s="8">
        <f t="shared" si="4"/>
        <v>21.15</v>
      </c>
      <c r="J87" s="8"/>
      <c r="K87" s="9">
        <f t="shared" si="5"/>
        <v>-2.3099999999999999E-2</v>
      </c>
    </row>
    <row r="88" spans="2:11" x14ac:dyDescent="0.2">
      <c r="B88">
        <f>+ICU!A83</f>
        <v>193</v>
      </c>
      <c r="C88" t="str">
        <f>+ICU!B83</f>
        <v>PROVIDENCE MOUNT CARMEL HOSPITAL</v>
      </c>
      <c r="D88" s="8">
        <f>ROUND(+ICU!E83*2080,0)</f>
        <v>10587</v>
      </c>
      <c r="E88" s="7">
        <f>ROUND(+ICU!F83,0)</f>
        <v>502</v>
      </c>
      <c r="F88" s="8">
        <f t="shared" si="3"/>
        <v>21.09</v>
      </c>
      <c r="G88" s="8">
        <f>ROUND(+ICU!E185*2080,0)</f>
        <v>0</v>
      </c>
      <c r="H88" s="7">
        <f>ROUND(+ICU!F185,0)</f>
        <v>0</v>
      </c>
      <c r="I88" s="8" t="str">
        <f t="shared" si="4"/>
        <v/>
      </c>
      <c r="J88" s="8"/>
      <c r="K88" s="9" t="str">
        <f t="shared" si="5"/>
        <v/>
      </c>
    </row>
    <row r="89" spans="2:11" x14ac:dyDescent="0.2">
      <c r="B89">
        <f>+ICU!A84</f>
        <v>194</v>
      </c>
      <c r="C89" t="str">
        <f>+ICU!B84</f>
        <v>PROVIDENCE ST JOSEPHS HOSPITAL</v>
      </c>
      <c r="D89" s="8">
        <f>ROUND(+ICU!E84*2080,0)</f>
        <v>0</v>
      </c>
      <c r="E89" s="7">
        <f>ROUND(+ICU!F84,0)</f>
        <v>0</v>
      </c>
      <c r="F89" s="8" t="str">
        <f t="shared" si="3"/>
        <v/>
      </c>
      <c r="G89" s="8">
        <f>ROUND(+ICU!E186*2080,0)</f>
        <v>0</v>
      </c>
      <c r="H89" s="7">
        <f>ROUND(+ICU!F186,0)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+ICU!A85</f>
        <v>195</v>
      </c>
      <c r="C90" t="str">
        <f>+ICU!B85</f>
        <v>SNOQUALMIE VALLEY HOSPITAL</v>
      </c>
      <c r="D90" s="8">
        <f>ROUND(+ICU!E85*2080,0)</f>
        <v>0</v>
      </c>
      <c r="E90" s="7">
        <f>ROUND(+ICU!F85,0)</f>
        <v>0</v>
      </c>
      <c r="F90" s="8" t="str">
        <f t="shared" si="3"/>
        <v/>
      </c>
      <c r="G90" s="8">
        <f>ROUND(+ICU!E187*2080,0)</f>
        <v>0</v>
      </c>
      <c r="H90" s="7">
        <f>ROUND(+ICU!F187,0)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>
        <f>+ICU!A86</f>
        <v>197</v>
      </c>
      <c r="C91" t="str">
        <f>+ICU!B86</f>
        <v>CAPITAL MEDICAL CENTER</v>
      </c>
      <c r="D91" s="8">
        <f>ROUND(+ICU!E86*2080,0)</f>
        <v>108514</v>
      </c>
      <c r="E91" s="7">
        <f>ROUND(+ICU!F86,0)</f>
        <v>6078</v>
      </c>
      <c r="F91" s="8">
        <f t="shared" si="3"/>
        <v>17.850000000000001</v>
      </c>
      <c r="G91" s="8">
        <f>ROUND(+ICU!E188*2080,0)</f>
        <v>109366</v>
      </c>
      <c r="H91" s="7">
        <f>ROUND(+ICU!F188,0)</f>
        <v>6131</v>
      </c>
      <c r="I91" s="8">
        <f t="shared" si="4"/>
        <v>17.84</v>
      </c>
      <c r="J91" s="8"/>
      <c r="K91" s="9">
        <f t="shared" si="5"/>
        <v>-5.9999999999999995E-4</v>
      </c>
    </row>
    <row r="92" spans="2:11" x14ac:dyDescent="0.2">
      <c r="B92">
        <f>+ICU!A87</f>
        <v>198</v>
      </c>
      <c r="C92" t="str">
        <f>+ICU!B87</f>
        <v>ASTRIA SUNNYSIDE HOSPITAL</v>
      </c>
      <c r="D92" s="8">
        <f>ROUND(+ICU!E87*2080,0)</f>
        <v>31595</v>
      </c>
      <c r="E92" s="7">
        <f>ROUND(+ICU!F87,0)</f>
        <v>1117</v>
      </c>
      <c r="F92" s="8">
        <f t="shared" si="3"/>
        <v>28.29</v>
      </c>
      <c r="G92" s="8">
        <f>ROUND(+ICU!E189*2080,0)</f>
        <v>34424</v>
      </c>
      <c r="H92" s="7">
        <f>ROUND(+ICU!F189,0)</f>
        <v>1447</v>
      </c>
      <c r="I92" s="8">
        <f t="shared" si="4"/>
        <v>23.79</v>
      </c>
      <c r="J92" s="8"/>
      <c r="K92" s="9">
        <f t="shared" si="5"/>
        <v>-0.15909999999999999</v>
      </c>
    </row>
    <row r="93" spans="2:11" x14ac:dyDescent="0.2">
      <c r="B93">
        <f>+ICU!A88</f>
        <v>199</v>
      </c>
      <c r="C93" t="str">
        <f>+ICU!B88</f>
        <v>ASTRIA TOPPENISH HOSPITAL</v>
      </c>
      <c r="D93" s="8">
        <f>ROUND(+ICU!E88*2080,0)</f>
        <v>16848</v>
      </c>
      <c r="E93" s="7">
        <f>ROUND(+ICU!F88,0)</f>
        <v>266</v>
      </c>
      <c r="F93" s="8">
        <f t="shared" si="3"/>
        <v>63.34</v>
      </c>
      <c r="G93" s="8">
        <f>ROUND(+ICU!E190*2080,0)</f>
        <v>12480</v>
      </c>
      <c r="H93" s="7">
        <f>ROUND(+ICU!F190,0)</f>
        <v>138</v>
      </c>
      <c r="I93" s="8">
        <f t="shared" si="4"/>
        <v>90.43</v>
      </c>
      <c r="J93" s="8"/>
      <c r="K93" s="9">
        <f t="shared" si="5"/>
        <v>0.42770000000000002</v>
      </c>
    </row>
    <row r="94" spans="2:11" x14ac:dyDescent="0.2">
      <c r="B94">
        <f>+ICU!A89</f>
        <v>201</v>
      </c>
      <c r="C94" t="str">
        <f>+ICU!B89</f>
        <v>ST FRANCIS COMMUNITY HOSPITAL</v>
      </c>
      <c r="D94" s="8">
        <f>ROUND(+ICU!E89*2080,0)</f>
        <v>84448</v>
      </c>
      <c r="E94" s="7">
        <f>ROUND(+ICU!F89,0)</f>
        <v>4029</v>
      </c>
      <c r="F94" s="8">
        <f t="shared" si="3"/>
        <v>20.96</v>
      </c>
      <c r="G94" s="8">
        <f>ROUND(+ICU!E191*2080,0)</f>
        <v>82826</v>
      </c>
      <c r="H94" s="7">
        <f>ROUND(+ICU!F191,0)</f>
        <v>4250</v>
      </c>
      <c r="I94" s="8">
        <f t="shared" si="4"/>
        <v>19.489999999999998</v>
      </c>
      <c r="J94" s="8"/>
      <c r="K94" s="9">
        <f t="shared" si="5"/>
        <v>-7.0099999999999996E-2</v>
      </c>
    </row>
    <row r="95" spans="2:11" x14ac:dyDescent="0.2">
      <c r="B95">
        <f>+ICU!A90</f>
        <v>202</v>
      </c>
      <c r="C95" t="str">
        <f>+ICU!B90</f>
        <v>REGIONAL HOSPITAL</v>
      </c>
      <c r="D95" s="8">
        <f>ROUND(+ICU!E90*2080,0)</f>
        <v>0</v>
      </c>
      <c r="E95" s="7">
        <f>ROUND(+ICU!F90,0)</f>
        <v>0</v>
      </c>
      <c r="F95" s="8" t="str">
        <f t="shared" si="3"/>
        <v/>
      </c>
      <c r="G95" s="8">
        <f>ROUND(+ICU!E192*2080,0)</f>
        <v>0</v>
      </c>
      <c r="H95" s="7">
        <f>ROUND(+ICU!F192,0)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+ICU!A91</f>
        <v>204</v>
      </c>
      <c r="C96" t="str">
        <f>+ICU!B91</f>
        <v>SEATTLE CANCER CARE ALLIANCE</v>
      </c>
      <c r="D96" s="8">
        <f>ROUND(+ICU!E91*2080,0)</f>
        <v>0</v>
      </c>
      <c r="E96" s="7">
        <f>ROUND(+ICU!F91,0)</f>
        <v>5979</v>
      </c>
      <c r="F96" s="8" t="str">
        <f t="shared" si="3"/>
        <v/>
      </c>
      <c r="G96" s="8">
        <f>ROUND(+ICU!E193*2080,0)</f>
        <v>0</v>
      </c>
      <c r="H96" s="7">
        <f>ROUND(+ICU!F193,0)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+ICU!A92</f>
        <v>205</v>
      </c>
      <c r="C97" t="str">
        <f>+ICU!B92</f>
        <v>WENATCHEE VALLEY HOSPITAL</v>
      </c>
      <c r="D97" s="8">
        <f>ROUND(+ICU!E92*2080,0)</f>
        <v>0</v>
      </c>
      <c r="E97" s="7">
        <f>ROUND(+ICU!F92,0)</f>
        <v>0</v>
      </c>
      <c r="F97" s="8" t="str">
        <f t="shared" si="3"/>
        <v/>
      </c>
      <c r="G97" s="8">
        <f>ROUND(+ICU!E194*2080,0)</f>
        <v>0</v>
      </c>
      <c r="H97" s="7">
        <f>ROUND(+ICU!F194,0)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+ICU!A93</f>
        <v>206</v>
      </c>
      <c r="C98" t="str">
        <f>+ICU!B93</f>
        <v>PEACEHEALTH UNITED GENERAL MEDICAL CENTER</v>
      </c>
      <c r="D98" s="8">
        <f>ROUND(+ICU!E93*2080,0)</f>
        <v>0</v>
      </c>
      <c r="E98" s="7">
        <f>ROUND(+ICU!F93,0)</f>
        <v>0</v>
      </c>
      <c r="F98" s="8" t="str">
        <f t="shared" si="3"/>
        <v/>
      </c>
      <c r="G98" s="8">
        <f>ROUND(+ICU!E195*2080,0)</f>
        <v>0</v>
      </c>
      <c r="H98" s="7">
        <f>ROUND(+ICU!F195,0)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>
        <f>+ICU!A94</f>
        <v>207</v>
      </c>
      <c r="C99" t="str">
        <f>+ICU!B94</f>
        <v>SKAGIT REGIONAL HEALTH</v>
      </c>
      <c r="D99" s="8">
        <f>ROUND(+ICU!E94*2080,0)</f>
        <v>47050</v>
      </c>
      <c r="E99" s="7">
        <f>ROUND(+ICU!F94,0)</f>
        <v>0</v>
      </c>
      <c r="F99" s="8" t="str">
        <f t="shared" si="3"/>
        <v/>
      </c>
      <c r="G99" s="8">
        <f>ROUND(+ICU!E196*2080,0)</f>
        <v>50086</v>
      </c>
      <c r="H99" s="7">
        <f>ROUND(+ICU!F196,0)</f>
        <v>2630</v>
      </c>
      <c r="I99" s="8">
        <f t="shared" si="4"/>
        <v>19.04</v>
      </c>
      <c r="J99" s="8"/>
      <c r="K99" s="9" t="str">
        <f t="shared" si="5"/>
        <v/>
      </c>
    </row>
    <row r="100" spans="2:11" x14ac:dyDescent="0.2">
      <c r="B100">
        <f>+ICU!A95</f>
        <v>208</v>
      </c>
      <c r="C100" t="str">
        <f>+ICU!B95</f>
        <v>LEGACY SALMON CREEK HOSPITAL</v>
      </c>
      <c r="D100" s="8">
        <f>ROUND(+ICU!E95*2080,0)</f>
        <v>220272</v>
      </c>
      <c r="E100" s="7">
        <f>ROUND(+ICU!F95,0)</f>
        <v>11826</v>
      </c>
      <c r="F100" s="8">
        <f t="shared" si="3"/>
        <v>18.63</v>
      </c>
      <c r="G100" s="8">
        <f>ROUND(+ICU!E197*2080,0)</f>
        <v>226262</v>
      </c>
      <c r="H100" s="7">
        <f>ROUND(+ICU!F197,0)</f>
        <v>11992</v>
      </c>
      <c r="I100" s="8">
        <f t="shared" si="4"/>
        <v>18.87</v>
      </c>
      <c r="J100" s="8"/>
      <c r="K100" s="9">
        <f t="shared" si="5"/>
        <v>1.29E-2</v>
      </c>
    </row>
    <row r="101" spans="2:11" x14ac:dyDescent="0.2">
      <c r="B101">
        <f>+ICU!A96</f>
        <v>209</v>
      </c>
      <c r="C101" t="str">
        <f>+ICU!B96</f>
        <v>ST ANTHONY HOSPITAL</v>
      </c>
      <c r="D101" s="8">
        <f>ROUND(+ICU!E96*2080,0)</f>
        <v>87443</v>
      </c>
      <c r="E101" s="7">
        <f>ROUND(+ICU!F96,0)</f>
        <v>4883</v>
      </c>
      <c r="F101" s="8">
        <f t="shared" si="3"/>
        <v>17.91</v>
      </c>
      <c r="G101" s="8">
        <f>ROUND(+ICU!E198*2080,0)</f>
        <v>88754</v>
      </c>
      <c r="H101" s="7">
        <f>ROUND(+ICU!F198,0)</f>
        <v>4715</v>
      </c>
      <c r="I101" s="8">
        <f t="shared" si="4"/>
        <v>18.82</v>
      </c>
      <c r="J101" s="8"/>
      <c r="K101" s="9">
        <f t="shared" si="5"/>
        <v>5.0799999999999998E-2</v>
      </c>
    </row>
    <row r="102" spans="2:11" x14ac:dyDescent="0.2">
      <c r="B102">
        <f>+ICU!A97</f>
        <v>210</v>
      </c>
      <c r="C102" t="str">
        <f>+ICU!B97</f>
        <v>SWEDISH MEDICAL CENTER - ISSAQUAH CAMPUS</v>
      </c>
      <c r="D102" s="8">
        <f>ROUND(+ICU!E97*2080,0)</f>
        <v>103064</v>
      </c>
      <c r="E102" s="7">
        <f>ROUND(+ICU!F97,0)</f>
        <v>5610</v>
      </c>
      <c r="F102" s="8">
        <f t="shared" si="3"/>
        <v>18.37</v>
      </c>
      <c r="G102" s="8">
        <f>ROUND(+ICU!E199*2080,0)</f>
        <v>108950</v>
      </c>
      <c r="H102" s="7">
        <f>ROUND(+ICU!F199,0)</f>
        <v>5025</v>
      </c>
      <c r="I102" s="8">
        <f t="shared" si="4"/>
        <v>21.68</v>
      </c>
      <c r="J102" s="8"/>
      <c r="K102" s="9">
        <f t="shared" si="5"/>
        <v>0.1802</v>
      </c>
    </row>
    <row r="103" spans="2:11" x14ac:dyDescent="0.2">
      <c r="B103">
        <f>+ICU!A98</f>
        <v>211</v>
      </c>
      <c r="C103" t="str">
        <f>+ICU!B98</f>
        <v>PEACEHEALTH PEACE ISLAND MEDICAL CENTER</v>
      </c>
      <c r="D103" s="8">
        <f>ROUND(+ICU!E98*2080,0)</f>
        <v>0</v>
      </c>
      <c r="E103" s="7">
        <f>ROUND(+ICU!F98,0)</f>
        <v>0</v>
      </c>
      <c r="F103" s="8" t="str">
        <f t="shared" si="3"/>
        <v/>
      </c>
      <c r="G103" s="8">
        <f>ROUND(+ICU!E200*2080,0)</f>
        <v>0</v>
      </c>
      <c r="H103" s="7">
        <f>ROUND(+ICU!F200,0)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+ICU!A99</f>
        <v>904</v>
      </c>
      <c r="C104" t="str">
        <f>+ICU!B99</f>
        <v>BHC FAIRFAX HOSPITAL</v>
      </c>
      <c r="D104" s="8">
        <f>ROUND(+ICU!E99*2080,0)</f>
        <v>0</v>
      </c>
      <c r="E104" s="7">
        <f>ROUND(+ICU!F99,0)</f>
        <v>0</v>
      </c>
      <c r="F104" s="8" t="str">
        <f t="shared" si="3"/>
        <v/>
      </c>
      <c r="G104" s="8">
        <f>ROUND(+ICU!E201*2080,0)</f>
        <v>0</v>
      </c>
      <c r="H104" s="7">
        <f>ROUND(+ICU!F201,0)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+ICU!A100</f>
        <v>915</v>
      </c>
      <c r="C105" t="str">
        <f>+ICU!B100</f>
        <v>LOURDES COUNSELING CENTER</v>
      </c>
      <c r="D105" s="8">
        <f>ROUND(+ICU!E100*2080,0)</f>
        <v>0</v>
      </c>
      <c r="E105" s="7">
        <f>ROUND(+ICU!F100,0)</f>
        <v>0</v>
      </c>
      <c r="F105" s="8" t="str">
        <f t="shared" si="3"/>
        <v/>
      </c>
      <c r="G105" s="8">
        <f>ROUND(+ICU!E202*2080,0)</f>
        <v>0</v>
      </c>
      <c r="H105" s="7">
        <f>ROUND(+ICU!F202,0)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+ICU!A101</f>
        <v>919</v>
      </c>
      <c r="C106" t="str">
        <f>+ICU!B101</f>
        <v>NAVOS</v>
      </c>
      <c r="D106" s="8">
        <f>ROUND(+ICU!E101*2080,0)</f>
        <v>0</v>
      </c>
      <c r="E106" s="7">
        <f>ROUND(+ICU!F101,0)</f>
        <v>0</v>
      </c>
      <c r="F106" s="8" t="str">
        <f t="shared" si="3"/>
        <v/>
      </c>
      <c r="G106" s="8">
        <f>ROUND(+ICU!E203*2080,0)</f>
        <v>0</v>
      </c>
      <c r="H106" s="7">
        <f>ROUND(+ICU!F203,0)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+ICU!A102</f>
        <v>921</v>
      </c>
      <c r="C107" t="str">
        <f>+ICU!B102</f>
        <v>CASCADE BEHAVIORAL HOSPITAL</v>
      </c>
      <c r="D107" s="8">
        <f>ROUND(+ICU!E102*2080,0)</f>
        <v>0</v>
      </c>
      <c r="E107" s="7">
        <f>ROUND(+ICU!F102,0)</f>
        <v>0</v>
      </c>
      <c r="F107" s="8" t="str">
        <f t="shared" si="3"/>
        <v/>
      </c>
      <c r="G107" s="8">
        <f>ROUND(+ICU!E204*2080,0)</f>
        <v>0</v>
      </c>
      <c r="H107" s="7">
        <f>ROUND(+ICU!F204,0)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+ICU!A103</f>
        <v>922</v>
      </c>
      <c r="C108" t="str">
        <f>+ICU!B103</f>
        <v>BHC FAIRFAX HOSPITAL NORTH</v>
      </c>
      <c r="D108" s="8">
        <f>ROUND(+ICU!E103*2080,0)</f>
        <v>0</v>
      </c>
      <c r="E108" s="7">
        <f>ROUND(+ICU!F103,0)</f>
        <v>0</v>
      </c>
      <c r="F108" s="8" t="str">
        <f t="shared" ref="F108" si="6">IF(D108=0,"",IF(E108=0,"",ROUND(D108/E108,2)))</f>
        <v/>
      </c>
      <c r="G108" s="8">
        <f>ROUND(+ICU!E205*2080,0)</f>
        <v>0</v>
      </c>
      <c r="H108" s="7">
        <f>ROUND(+ICU!F205,0)</f>
        <v>0</v>
      </c>
      <c r="I108" s="8" t="str">
        <f t="shared" ref="I108" si="7">IF(G108=0,"",IF(H108=0,"",ROUND(G108/H108,2)))</f>
        <v/>
      </c>
      <c r="J108" s="8"/>
      <c r="K108" s="9" t="str">
        <f t="shared" ref="K108" si="8">IF(D108=0,"",IF(E108=0,"",IF(G108=0,"",IF(H108=0,"",ROUND(I108/F108-1,4)))))</f>
        <v/>
      </c>
    </row>
    <row r="109" spans="2:11" x14ac:dyDescent="0.2">
      <c r="B109">
        <f>+ICU!A104</f>
        <v>923</v>
      </c>
      <c r="C109" t="str">
        <f>+ICU!B104</f>
        <v>FAIRFAX BEHAVIORAL HEALTH MONROE</v>
      </c>
      <c r="D109" s="8">
        <f>ROUND(+ICU!E104*2080,0)</f>
        <v>0</v>
      </c>
      <c r="E109" s="7">
        <f>ROUND(+ICU!F104,0)</f>
        <v>0</v>
      </c>
      <c r="F109" s="8" t="str">
        <f t="shared" ref="F109" si="9">IF(D109=0,"",IF(E109=0,"",ROUND(D109/E109,2)))</f>
        <v/>
      </c>
      <c r="G109" s="8">
        <f>ROUND(+ICU!E206*2080,0)</f>
        <v>0</v>
      </c>
      <c r="H109" s="7">
        <f>ROUND(+ICU!F206,0)</f>
        <v>0</v>
      </c>
      <c r="I109" s="8" t="str">
        <f t="shared" ref="I109" si="10">IF(G109=0,"",IF(H109=0,"",ROUND(G109/H109,2)))</f>
        <v/>
      </c>
      <c r="J109" s="8"/>
      <c r="K109" s="9" t="str">
        <f t="shared" ref="K109" si="11">IF(D109=0,"",IF(E109=0,"",IF(G109=0,"",IF(H109=0,"",ROUND(I109/F109-1,4)))))</f>
        <v/>
      </c>
    </row>
  </sheetData>
  <phoneticPr fontId="0" type="noConversion"/>
  <printOptions horizontalCentered="1" verticalCentered="1" gridLines="1"/>
  <pageMargins left="0.18" right="0" top="0" bottom="0" header="0" footer="0"/>
  <pageSetup paperSize="5" scale="8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8" bestFit="1" customWidth="1"/>
    <col min="5" max="5" width="9.88671875" bestFit="1" customWidth="1"/>
    <col min="6" max="6" width="7.6640625" bestFit="1" customWidth="1"/>
    <col min="7" max="7" width="8" bestFit="1" customWidth="1"/>
    <col min="8" max="8" width="9.88671875" bestFit="1" customWidth="1"/>
    <col min="9" max="9" width="8.1093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32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60</v>
      </c>
    </row>
    <row r="4" spans="1:11" x14ac:dyDescent="0.2">
      <c r="A4" s="4" t="s">
        <v>70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50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7">
        <f>ROUND(+ICU!D5,0)</f>
        <v>2015</v>
      </c>
      <c r="F7" s="17">
        <f>E7</f>
        <v>2015</v>
      </c>
      <c r="G7" s="3"/>
      <c r="H7" s="2">
        <f>+F7+1</f>
        <v>2016</v>
      </c>
      <c r="I7" s="3">
        <f>+H7</f>
        <v>2016</v>
      </c>
    </row>
    <row r="8" spans="1:11" x14ac:dyDescent="0.2">
      <c r="A8" s="3"/>
      <c r="B8" s="3"/>
      <c r="C8" s="3"/>
      <c r="D8" s="2" t="s">
        <v>33</v>
      </c>
      <c r="E8" s="2" t="s">
        <v>34</v>
      </c>
      <c r="F8" s="2" t="s">
        <v>75</v>
      </c>
      <c r="G8" s="2" t="s">
        <v>33</v>
      </c>
      <c r="H8" s="2" t="s">
        <v>34</v>
      </c>
      <c r="I8" s="2" t="s">
        <v>75</v>
      </c>
      <c r="K8" s="3" t="s">
        <v>75</v>
      </c>
    </row>
    <row r="9" spans="1:11" x14ac:dyDescent="0.2">
      <c r="A9" s="3"/>
      <c r="B9" s="3" t="s">
        <v>36</v>
      </c>
      <c r="C9" s="3" t="s">
        <v>37</v>
      </c>
      <c r="D9" s="2" t="s">
        <v>35</v>
      </c>
      <c r="E9" s="2" t="s">
        <v>35</v>
      </c>
      <c r="F9" s="2" t="s">
        <v>76</v>
      </c>
      <c r="G9" s="2" t="s">
        <v>35</v>
      </c>
      <c r="H9" s="2" t="s">
        <v>35</v>
      </c>
      <c r="I9" s="2" t="s">
        <v>76</v>
      </c>
      <c r="J9" s="2"/>
      <c r="K9" s="3" t="s">
        <v>77</v>
      </c>
    </row>
    <row r="10" spans="1:11" x14ac:dyDescent="0.2">
      <c r="B10">
        <f>+ICU!A5</f>
        <v>1</v>
      </c>
      <c r="C10" t="str">
        <f>+ICU!B5</f>
        <v>SWEDISH MEDICAL CENTER - FIRST HILL</v>
      </c>
      <c r="D10" s="7">
        <f>ROUND(+ICU!F5,0)</f>
        <v>40978</v>
      </c>
      <c r="E10" s="7">
        <f>ROUND(+ICU!U5*365,0)</f>
        <v>35770</v>
      </c>
      <c r="F10" s="9">
        <f>IF(D10=0,"",IF(E10=0,"",ROUND(D10/E10,4)))</f>
        <v>1.1456</v>
      </c>
      <c r="G10" s="7">
        <f>ROUND(+ICU!F107,0)</f>
        <v>30743</v>
      </c>
      <c r="H10" s="7">
        <f>ROUND(+ICU!U107*365,0)</f>
        <v>19710</v>
      </c>
      <c r="I10" s="9">
        <f>IF(G10=0,"",IF(H10=0,"",ROUND(G10/H10,4)))</f>
        <v>1.5598000000000001</v>
      </c>
      <c r="J10" s="9"/>
      <c r="K10" s="9">
        <f>IF(D10=0,"",IF(E10=0,"",IF(G10=0,"",IF(H10=0,"",ROUND(I10/F10-1,4)))))</f>
        <v>0.36159999999999998</v>
      </c>
    </row>
    <row r="11" spans="1:11" x14ac:dyDescent="0.2">
      <c r="B11">
        <f>+ICU!A6</f>
        <v>3</v>
      </c>
      <c r="C11" t="str">
        <f>+ICU!B6</f>
        <v>SWEDISH MEDICAL CENTER - CHERRY HILL</v>
      </c>
      <c r="D11" s="7">
        <f>ROUND(+ICU!F6,0)</f>
        <v>22059</v>
      </c>
      <c r="E11" s="7">
        <f>ROUND(+ICU!U6*365,0)</f>
        <v>16060</v>
      </c>
      <c r="F11" s="9">
        <f t="shared" ref="F11:F74" si="0">IF(D11=0,"",IF(E11=0,"",ROUND(D11/E11,4)))</f>
        <v>1.3734999999999999</v>
      </c>
      <c r="G11" s="7">
        <f>ROUND(+ICU!F108,0)</f>
        <v>14018</v>
      </c>
      <c r="H11" s="7">
        <f>ROUND(+ICU!U108*365,0)</f>
        <v>20440</v>
      </c>
      <c r="I11" s="9">
        <f t="shared" ref="I11:I74" si="1">IF(G11=0,"",IF(H11=0,"",ROUND(G11/H11,4)))</f>
        <v>0.68579999999999997</v>
      </c>
      <c r="J11" s="9"/>
      <c r="K11" s="9">
        <f t="shared" ref="K11:K74" si="2">IF(D11=0,"",IF(E11=0,"",IF(G11=0,"",IF(H11=0,"",ROUND(I11/F11-1,4)))))</f>
        <v>-0.50070000000000003</v>
      </c>
    </row>
    <row r="12" spans="1:11" x14ac:dyDescent="0.2">
      <c r="B12">
        <f>+ICU!A7</f>
        <v>8</v>
      </c>
      <c r="C12" t="str">
        <f>+ICU!B7</f>
        <v>KLICKITAT VALLEY HEALTH</v>
      </c>
      <c r="D12" s="7">
        <f>ROUND(+ICU!F7,0)</f>
        <v>0</v>
      </c>
      <c r="E12" s="7">
        <f>ROUND(+ICU!U7*365,0)</f>
        <v>0</v>
      </c>
      <c r="F12" s="9" t="str">
        <f t="shared" si="0"/>
        <v/>
      </c>
      <c r="G12" s="7">
        <f>ROUND(+ICU!F109,0)</f>
        <v>0</v>
      </c>
      <c r="H12" s="7">
        <f>ROUND(+ICU!U109*365,0)</f>
        <v>0</v>
      </c>
      <c r="I12" s="9" t="str">
        <f t="shared" si="1"/>
        <v/>
      </c>
      <c r="J12" s="9"/>
      <c r="K12" s="9" t="str">
        <f t="shared" si="2"/>
        <v/>
      </c>
    </row>
    <row r="13" spans="1:11" x14ac:dyDescent="0.2">
      <c r="B13">
        <f>+ICU!A8</f>
        <v>10</v>
      </c>
      <c r="C13" t="str">
        <f>+ICU!B8</f>
        <v>VIRGINIA MASON MEDICAL CENTER</v>
      </c>
      <c r="D13" s="7">
        <f>ROUND(+ICU!F8,0)</f>
        <v>6458</v>
      </c>
      <c r="E13" s="7">
        <f>ROUND(+ICU!U8*365,0)</f>
        <v>10220</v>
      </c>
      <c r="F13" s="9">
        <f t="shared" si="0"/>
        <v>0.63190000000000002</v>
      </c>
      <c r="G13" s="7">
        <f>ROUND(+ICU!F110,0)</f>
        <v>7085</v>
      </c>
      <c r="H13" s="7">
        <f>ROUND(+ICU!U110*365,0)</f>
        <v>9855</v>
      </c>
      <c r="I13" s="9">
        <f t="shared" si="1"/>
        <v>0.71889999999999998</v>
      </c>
      <c r="J13" s="9"/>
      <c r="K13" s="9">
        <f t="shared" si="2"/>
        <v>0.13769999999999999</v>
      </c>
    </row>
    <row r="14" spans="1:11" x14ac:dyDescent="0.2">
      <c r="B14">
        <f>+ICU!A9</f>
        <v>14</v>
      </c>
      <c r="C14" t="str">
        <f>+ICU!B9</f>
        <v>SEATTLE CHILDRENS HOSPITAL</v>
      </c>
      <c r="D14" s="7">
        <f>ROUND(+ICU!F9,0)</f>
        <v>18614</v>
      </c>
      <c r="E14" s="7">
        <f>ROUND(+ICU!U9*365,0)</f>
        <v>27010</v>
      </c>
      <c r="F14" s="9">
        <f t="shared" si="0"/>
        <v>0.68920000000000003</v>
      </c>
      <c r="G14" s="7">
        <f>ROUND(+ICU!F111,0)</f>
        <v>20628</v>
      </c>
      <c r="H14" s="7">
        <f>ROUND(+ICU!U111*365,0)</f>
        <v>27010</v>
      </c>
      <c r="I14" s="9">
        <f t="shared" si="1"/>
        <v>0.76370000000000005</v>
      </c>
      <c r="J14" s="9"/>
      <c r="K14" s="9">
        <f t="shared" si="2"/>
        <v>0.1081</v>
      </c>
    </row>
    <row r="15" spans="1:11" x14ac:dyDescent="0.2">
      <c r="B15">
        <f>+ICU!A10</f>
        <v>20</v>
      </c>
      <c r="C15" t="str">
        <f>+ICU!B10</f>
        <v>GROUP HEALTH CENTRAL HOSPITAL</v>
      </c>
      <c r="D15" s="7">
        <f>ROUND(+ICU!F10,0)</f>
        <v>0</v>
      </c>
      <c r="E15" s="7">
        <f>ROUND(+ICU!U10*365,0)</f>
        <v>0</v>
      </c>
      <c r="F15" s="9" t="str">
        <f t="shared" si="0"/>
        <v/>
      </c>
      <c r="G15" s="7">
        <f>ROUND(+ICU!F112,0)</f>
        <v>0</v>
      </c>
      <c r="H15" s="7">
        <f>ROUND(+ICU!U112*365,0)</f>
        <v>0</v>
      </c>
      <c r="I15" s="9" t="str">
        <f t="shared" si="1"/>
        <v/>
      </c>
      <c r="J15" s="9"/>
      <c r="K15" s="9" t="str">
        <f t="shared" si="2"/>
        <v/>
      </c>
    </row>
    <row r="16" spans="1:11" x14ac:dyDescent="0.2">
      <c r="B16">
        <f>+ICU!A11</f>
        <v>21</v>
      </c>
      <c r="C16" t="str">
        <f>+ICU!B11</f>
        <v>NEWPORT HOSPITAL AND HEALTH SERVICES</v>
      </c>
      <c r="D16" s="7">
        <f>ROUND(+ICU!F11,0)</f>
        <v>0</v>
      </c>
      <c r="E16" s="7">
        <f>ROUND(+ICU!U11*365,0)</f>
        <v>0</v>
      </c>
      <c r="F16" s="9" t="str">
        <f t="shared" si="0"/>
        <v/>
      </c>
      <c r="G16" s="7">
        <f>ROUND(+ICU!F113,0)</f>
        <v>0</v>
      </c>
      <c r="H16" s="7">
        <f>ROUND(+ICU!U113*365,0)</f>
        <v>0</v>
      </c>
      <c r="I16" s="9" t="str">
        <f t="shared" si="1"/>
        <v/>
      </c>
      <c r="J16" s="9"/>
      <c r="K16" s="9" t="str">
        <f t="shared" si="2"/>
        <v/>
      </c>
    </row>
    <row r="17" spans="2:11" x14ac:dyDescent="0.2">
      <c r="B17">
        <f>+ICU!A12</f>
        <v>22</v>
      </c>
      <c r="C17" t="str">
        <f>+ICU!B12</f>
        <v>LOURDES MEDICAL CENTER</v>
      </c>
      <c r="D17" s="7">
        <f>ROUND(+ICU!F12,0)</f>
        <v>0</v>
      </c>
      <c r="E17" s="7">
        <f>ROUND(+ICU!U12*365,0)</f>
        <v>2190</v>
      </c>
      <c r="F17" s="9" t="str">
        <f t="shared" si="0"/>
        <v/>
      </c>
      <c r="G17" s="7">
        <f>ROUND(+ICU!F114,0)</f>
        <v>0</v>
      </c>
      <c r="H17" s="7">
        <f>ROUND(+ICU!U114*365,0)</f>
        <v>0</v>
      </c>
      <c r="I17" s="9" t="str">
        <f t="shared" si="1"/>
        <v/>
      </c>
      <c r="J17" s="9"/>
      <c r="K17" s="9" t="str">
        <f t="shared" si="2"/>
        <v/>
      </c>
    </row>
    <row r="18" spans="2:11" x14ac:dyDescent="0.2">
      <c r="B18">
        <f>+ICU!A13</f>
        <v>23</v>
      </c>
      <c r="C18" t="str">
        <f>+ICU!B13</f>
        <v>THREE RIVERS HOSPITAL</v>
      </c>
      <c r="D18" s="7">
        <f>ROUND(+ICU!F13,0)</f>
        <v>0</v>
      </c>
      <c r="E18" s="7">
        <f>ROUND(+ICU!U13*365,0)</f>
        <v>0</v>
      </c>
      <c r="F18" s="9" t="str">
        <f t="shared" si="0"/>
        <v/>
      </c>
      <c r="G18" s="7">
        <f>ROUND(+ICU!F115,0)</f>
        <v>0</v>
      </c>
      <c r="H18" s="7">
        <f>ROUND(+ICU!U115*365,0)</f>
        <v>0</v>
      </c>
      <c r="I18" s="9" t="str">
        <f t="shared" si="1"/>
        <v/>
      </c>
      <c r="J18" s="9"/>
      <c r="K18" s="9" t="str">
        <f t="shared" si="2"/>
        <v/>
      </c>
    </row>
    <row r="19" spans="2:11" x14ac:dyDescent="0.2">
      <c r="B19">
        <f>+ICU!A14</f>
        <v>26</v>
      </c>
      <c r="C19" t="str">
        <f>+ICU!B14</f>
        <v>PEACEHEALTH ST JOHN MEDICAL CENTER</v>
      </c>
      <c r="D19" s="7">
        <f>ROUND(+ICU!F14,0)</f>
        <v>7486</v>
      </c>
      <c r="E19" s="7">
        <f>ROUND(+ICU!U14*365,0)</f>
        <v>4380</v>
      </c>
      <c r="F19" s="9">
        <f t="shared" si="0"/>
        <v>1.7091000000000001</v>
      </c>
      <c r="G19" s="7">
        <f>ROUND(+ICU!F116,0)</f>
        <v>8791</v>
      </c>
      <c r="H19" s="7">
        <f>ROUND(+ICU!U116*365,0)</f>
        <v>4380</v>
      </c>
      <c r="I19" s="9">
        <f t="shared" si="1"/>
        <v>2.0070999999999999</v>
      </c>
      <c r="J19" s="9"/>
      <c r="K19" s="9">
        <f t="shared" si="2"/>
        <v>0.1744</v>
      </c>
    </row>
    <row r="20" spans="2:11" x14ac:dyDescent="0.2">
      <c r="B20">
        <f>+ICU!A15</f>
        <v>29</v>
      </c>
      <c r="C20" t="str">
        <f>+ICU!B15</f>
        <v>HARBORVIEW MEDICAL CENTER</v>
      </c>
      <c r="D20" s="7">
        <f>ROUND(+ICU!F15,0)</f>
        <v>27615</v>
      </c>
      <c r="E20" s="7">
        <f>ROUND(+ICU!U15*365,0)</f>
        <v>32485</v>
      </c>
      <c r="F20" s="9">
        <f t="shared" si="0"/>
        <v>0.85009999999999997</v>
      </c>
      <c r="G20" s="7">
        <f>ROUND(+ICU!F117,0)</f>
        <v>28181</v>
      </c>
      <c r="H20" s="7">
        <f>ROUND(+ICU!U117*365,0)</f>
        <v>32485</v>
      </c>
      <c r="I20" s="9">
        <f t="shared" si="1"/>
        <v>0.86750000000000005</v>
      </c>
      <c r="J20" s="9"/>
      <c r="K20" s="9">
        <f t="shared" si="2"/>
        <v>2.0500000000000001E-2</v>
      </c>
    </row>
    <row r="21" spans="2:11" x14ac:dyDescent="0.2">
      <c r="B21">
        <f>+ICU!A16</f>
        <v>32</v>
      </c>
      <c r="C21" t="str">
        <f>+ICU!B16</f>
        <v>ST JOSEPH MEDICAL CENTER</v>
      </c>
      <c r="D21" s="7">
        <f>ROUND(+ICU!F16,0)</f>
        <v>17806</v>
      </c>
      <c r="E21" s="7">
        <f>ROUND(+ICU!U16*365,0)</f>
        <v>14600</v>
      </c>
      <c r="F21" s="9">
        <f t="shared" si="0"/>
        <v>1.2196</v>
      </c>
      <c r="G21" s="7">
        <f>ROUND(+ICU!F118,0)</f>
        <v>18398</v>
      </c>
      <c r="H21" s="7">
        <f>ROUND(+ICU!U118*365,0)</f>
        <v>14600</v>
      </c>
      <c r="I21" s="9">
        <f t="shared" si="1"/>
        <v>1.2601</v>
      </c>
      <c r="J21" s="9"/>
      <c r="K21" s="9">
        <f t="shared" si="2"/>
        <v>3.32E-2</v>
      </c>
    </row>
    <row r="22" spans="2:11" x14ac:dyDescent="0.2">
      <c r="B22">
        <f>+ICU!A17</f>
        <v>35</v>
      </c>
      <c r="C22" t="str">
        <f>+ICU!B17</f>
        <v>ST ELIZABETH HOSPITAL</v>
      </c>
      <c r="D22" s="7">
        <f>ROUND(+ICU!F17,0)</f>
        <v>0</v>
      </c>
      <c r="E22" s="7">
        <f>ROUND(+ICU!U17*365,0)</f>
        <v>1460</v>
      </c>
      <c r="F22" s="9" t="str">
        <f t="shared" si="0"/>
        <v/>
      </c>
      <c r="G22" s="7">
        <f>ROUND(+ICU!F119,0)</f>
        <v>0</v>
      </c>
      <c r="H22" s="7">
        <f>ROUND(+ICU!U119*365,0)</f>
        <v>1460</v>
      </c>
      <c r="I22" s="9" t="str">
        <f t="shared" si="1"/>
        <v/>
      </c>
      <c r="J22" s="9"/>
      <c r="K22" s="9" t="str">
        <f t="shared" si="2"/>
        <v/>
      </c>
    </row>
    <row r="23" spans="2:11" x14ac:dyDescent="0.2">
      <c r="B23">
        <f>+ICU!A18</f>
        <v>37</v>
      </c>
      <c r="C23" t="str">
        <f>+ICU!B18</f>
        <v>MULTICARE DEACONESS HOSPITAL</v>
      </c>
      <c r="D23" s="7">
        <f>ROUND(+ICU!F18,0)</f>
        <v>13655</v>
      </c>
      <c r="E23" s="7">
        <f>ROUND(+ICU!U18*365,0)</f>
        <v>12775</v>
      </c>
      <c r="F23" s="9">
        <f t="shared" si="0"/>
        <v>1.0689</v>
      </c>
      <c r="G23" s="7">
        <f>ROUND(+ICU!F120,0)</f>
        <v>11391</v>
      </c>
      <c r="H23" s="7">
        <f>ROUND(+ICU!U120*365,0)</f>
        <v>12775</v>
      </c>
      <c r="I23" s="9">
        <f t="shared" si="1"/>
        <v>0.89170000000000005</v>
      </c>
      <c r="J23" s="9"/>
      <c r="K23" s="9">
        <f t="shared" si="2"/>
        <v>-0.1658</v>
      </c>
    </row>
    <row r="24" spans="2:11" x14ac:dyDescent="0.2">
      <c r="B24">
        <f>+ICU!A19</f>
        <v>38</v>
      </c>
      <c r="C24" t="str">
        <f>+ICU!B19</f>
        <v>OLYMPIC MEDICAL CENTER</v>
      </c>
      <c r="D24" s="7">
        <f>ROUND(+ICU!F19,0)</f>
        <v>4230</v>
      </c>
      <c r="E24" s="7">
        <f>ROUND(+ICU!U19*365,0)</f>
        <v>4380</v>
      </c>
      <c r="F24" s="9">
        <f t="shared" si="0"/>
        <v>0.96579999999999999</v>
      </c>
      <c r="G24" s="7">
        <f>ROUND(+ICU!F121,0)</f>
        <v>4264</v>
      </c>
      <c r="H24" s="7">
        <f>ROUND(+ICU!U121*365,0)</f>
        <v>4380</v>
      </c>
      <c r="I24" s="9">
        <f t="shared" si="1"/>
        <v>0.97350000000000003</v>
      </c>
      <c r="J24" s="9"/>
      <c r="K24" s="9">
        <f t="shared" si="2"/>
        <v>8.0000000000000002E-3</v>
      </c>
    </row>
    <row r="25" spans="2:11" x14ac:dyDescent="0.2">
      <c r="B25">
        <f>+ICU!A20</f>
        <v>39</v>
      </c>
      <c r="C25" t="str">
        <f>+ICU!B20</f>
        <v>TRIOS HEALTH</v>
      </c>
      <c r="D25" s="7">
        <f>ROUND(+ICU!F20,0)</f>
        <v>1987</v>
      </c>
      <c r="E25" s="7">
        <f>ROUND(+ICU!U20*365,0)</f>
        <v>5110</v>
      </c>
      <c r="F25" s="9">
        <f t="shared" si="0"/>
        <v>0.38879999999999998</v>
      </c>
      <c r="G25" s="7">
        <f>ROUND(+ICU!F122,0)</f>
        <v>2065</v>
      </c>
      <c r="H25" s="7">
        <f>ROUND(+ICU!U122*365,0)</f>
        <v>5110</v>
      </c>
      <c r="I25" s="9">
        <f t="shared" si="1"/>
        <v>0.40410000000000001</v>
      </c>
      <c r="J25" s="9"/>
      <c r="K25" s="9">
        <f t="shared" si="2"/>
        <v>3.9399999999999998E-2</v>
      </c>
    </row>
    <row r="26" spans="2:11" x14ac:dyDescent="0.2">
      <c r="B26">
        <f>+ICU!A21</f>
        <v>42</v>
      </c>
      <c r="C26" t="str">
        <f>+ICU!B21</f>
        <v>SHRINERS HOSPITAL FOR CHILDREN</v>
      </c>
      <c r="D26" s="7">
        <f>ROUND(+ICU!F21,0)</f>
        <v>0</v>
      </c>
      <c r="E26" s="7">
        <f>ROUND(+ICU!U21*365,0)</f>
        <v>0</v>
      </c>
      <c r="F26" s="9" t="str">
        <f t="shared" si="0"/>
        <v/>
      </c>
      <c r="G26" s="7">
        <f>ROUND(+ICU!F123,0)</f>
        <v>0</v>
      </c>
      <c r="H26" s="7">
        <f>ROUND(+ICU!U123*365,0)</f>
        <v>0</v>
      </c>
      <c r="I26" s="9" t="str">
        <f t="shared" si="1"/>
        <v/>
      </c>
      <c r="J26" s="9"/>
      <c r="K26" s="9" t="str">
        <f t="shared" si="2"/>
        <v/>
      </c>
    </row>
    <row r="27" spans="2:11" x14ac:dyDescent="0.2">
      <c r="B27">
        <f>+ICU!A22</f>
        <v>45</v>
      </c>
      <c r="C27" t="str">
        <f>+ICU!B22</f>
        <v>COLUMBIA BASIN HOSPITAL</v>
      </c>
      <c r="D27" s="7">
        <f>ROUND(+ICU!F22,0)</f>
        <v>0</v>
      </c>
      <c r="E27" s="7">
        <f>ROUND(+ICU!U22*365,0)</f>
        <v>0</v>
      </c>
      <c r="F27" s="9" t="str">
        <f t="shared" si="0"/>
        <v/>
      </c>
      <c r="G27" s="7">
        <f>ROUND(+ICU!F124,0)</f>
        <v>0</v>
      </c>
      <c r="H27" s="7">
        <f>ROUND(+ICU!U124*365,0)</f>
        <v>0</v>
      </c>
      <c r="I27" s="9" t="str">
        <f t="shared" si="1"/>
        <v/>
      </c>
      <c r="J27" s="9"/>
      <c r="K27" s="9" t="str">
        <f t="shared" si="2"/>
        <v/>
      </c>
    </row>
    <row r="28" spans="2:11" x14ac:dyDescent="0.2">
      <c r="B28">
        <f>+ICU!A23</f>
        <v>46</v>
      </c>
      <c r="C28" t="str">
        <f>+ICU!B23</f>
        <v>PMH MEDICAL CENTER</v>
      </c>
      <c r="D28" s="7">
        <f>ROUND(+ICU!F23,0)</f>
        <v>0</v>
      </c>
      <c r="E28" s="7">
        <f>ROUND(+ICU!U23*365,0)</f>
        <v>0</v>
      </c>
      <c r="F28" s="9" t="str">
        <f t="shared" si="0"/>
        <v/>
      </c>
      <c r="G28" s="7">
        <f>ROUND(+ICU!F125,0)</f>
        <v>0</v>
      </c>
      <c r="H28" s="7">
        <f>ROUND(+ICU!U125*365,0)</f>
        <v>0</v>
      </c>
      <c r="I28" s="9" t="str">
        <f t="shared" si="1"/>
        <v/>
      </c>
      <c r="J28" s="9"/>
      <c r="K28" s="9" t="str">
        <f t="shared" si="2"/>
        <v/>
      </c>
    </row>
    <row r="29" spans="2:11" x14ac:dyDescent="0.2">
      <c r="B29">
        <f>+ICU!A24</f>
        <v>50</v>
      </c>
      <c r="C29" t="str">
        <f>+ICU!B24</f>
        <v>PROVIDENCE ST MARY MEDICAL CENTER</v>
      </c>
      <c r="D29" s="7">
        <f>ROUND(+ICU!F24,0)</f>
        <v>3080</v>
      </c>
      <c r="E29" s="7">
        <f>ROUND(+ICU!U24*365,0)</f>
        <v>5110</v>
      </c>
      <c r="F29" s="9">
        <f t="shared" si="0"/>
        <v>0.60270000000000001</v>
      </c>
      <c r="G29" s="7">
        <f>ROUND(+ICU!F126,0)</f>
        <v>5309</v>
      </c>
      <c r="H29" s="7">
        <f>ROUND(+ICU!U126*365,0)</f>
        <v>5110</v>
      </c>
      <c r="I29" s="9">
        <f t="shared" si="1"/>
        <v>1.0388999999999999</v>
      </c>
      <c r="J29" s="9"/>
      <c r="K29" s="9">
        <f t="shared" si="2"/>
        <v>0.72370000000000001</v>
      </c>
    </row>
    <row r="30" spans="2:11" x14ac:dyDescent="0.2">
      <c r="B30">
        <f>+ICU!A25</f>
        <v>54</v>
      </c>
      <c r="C30" t="str">
        <f>+ICU!B25</f>
        <v>FORKS COMMUNITY HOSPITAL</v>
      </c>
      <c r="D30" s="7">
        <f>ROUND(+ICU!F25,0)</f>
        <v>0</v>
      </c>
      <c r="E30" s="7">
        <f>ROUND(+ICU!U25*365,0)</f>
        <v>0</v>
      </c>
      <c r="F30" s="9" t="str">
        <f t="shared" si="0"/>
        <v/>
      </c>
      <c r="G30" s="7">
        <f>ROUND(+ICU!F127,0)</f>
        <v>0</v>
      </c>
      <c r="H30" s="7">
        <f>ROUND(+ICU!U127*365,0)</f>
        <v>0</v>
      </c>
      <c r="I30" s="9" t="str">
        <f t="shared" si="1"/>
        <v/>
      </c>
      <c r="J30" s="9"/>
      <c r="K30" s="9" t="str">
        <f t="shared" si="2"/>
        <v/>
      </c>
    </row>
    <row r="31" spans="2:11" x14ac:dyDescent="0.2">
      <c r="B31">
        <f>+ICU!A26</f>
        <v>56</v>
      </c>
      <c r="C31" t="str">
        <f>+ICU!B26</f>
        <v>WILLAPA HARBOR HOSPITAL</v>
      </c>
      <c r="D31" s="7">
        <f>ROUND(+ICU!F26,0)</f>
        <v>0</v>
      </c>
      <c r="E31" s="7">
        <f>ROUND(+ICU!U26*365,0)</f>
        <v>0</v>
      </c>
      <c r="F31" s="9" t="str">
        <f t="shared" si="0"/>
        <v/>
      </c>
      <c r="G31" s="7">
        <f>ROUND(+ICU!F128,0)</f>
        <v>0</v>
      </c>
      <c r="H31" s="7">
        <f>ROUND(+ICU!U128*365,0)</f>
        <v>0</v>
      </c>
      <c r="I31" s="9" t="str">
        <f t="shared" si="1"/>
        <v/>
      </c>
      <c r="J31" s="9"/>
      <c r="K31" s="9" t="str">
        <f t="shared" si="2"/>
        <v/>
      </c>
    </row>
    <row r="32" spans="2:11" x14ac:dyDescent="0.2">
      <c r="B32">
        <f>+ICU!A27</f>
        <v>58</v>
      </c>
      <c r="C32" t="str">
        <f>+ICU!B27</f>
        <v>VIRGINIA MASON MEMORIAL</v>
      </c>
      <c r="D32" s="7">
        <f>ROUND(+ICU!F27,0)</f>
        <v>5924</v>
      </c>
      <c r="E32" s="7">
        <f>ROUND(+ICU!U27*365,0)</f>
        <v>6570</v>
      </c>
      <c r="F32" s="9">
        <f t="shared" si="0"/>
        <v>0.90169999999999995</v>
      </c>
      <c r="G32" s="7">
        <f>ROUND(+ICU!F129,0)</f>
        <v>7373</v>
      </c>
      <c r="H32" s="7">
        <f>ROUND(+ICU!U129*365,0)</f>
        <v>6570</v>
      </c>
      <c r="I32" s="9">
        <f t="shared" si="1"/>
        <v>1.1222000000000001</v>
      </c>
      <c r="J32" s="9"/>
      <c r="K32" s="9">
        <f t="shared" si="2"/>
        <v>0.2445</v>
      </c>
    </row>
    <row r="33" spans="2:11" x14ac:dyDescent="0.2">
      <c r="B33">
        <f>+ICU!A28</f>
        <v>63</v>
      </c>
      <c r="C33" t="str">
        <f>+ICU!B28</f>
        <v>GRAYS HARBOR COMMUNITY HOSPITAL</v>
      </c>
      <c r="D33" s="7">
        <f>ROUND(+ICU!F28,0)</f>
        <v>1570</v>
      </c>
      <c r="E33" s="7">
        <f>ROUND(+ICU!U28*365,0)</f>
        <v>3650</v>
      </c>
      <c r="F33" s="9">
        <f t="shared" si="0"/>
        <v>0.43009999999999998</v>
      </c>
      <c r="G33" s="7">
        <f>ROUND(+ICU!F130,0)</f>
        <v>1543</v>
      </c>
      <c r="H33" s="7">
        <f>ROUND(+ICU!U130*365,0)</f>
        <v>3650</v>
      </c>
      <c r="I33" s="9">
        <f t="shared" si="1"/>
        <v>0.42270000000000002</v>
      </c>
      <c r="J33" s="9"/>
      <c r="K33" s="9">
        <f t="shared" si="2"/>
        <v>-1.72E-2</v>
      </c>
    </row>
    <row r="34" spans="2:11" x14ac:dyDescent="0.2">
      <c r="B34">
        <f>+ICU!A29</f>
        <v>78</v>
      </c>
      <c r="C34" t="str">
        <f>+ICU!B29</f>
        <v>SAMARITAN HEALTHCARE</v>
      </c>
      <c r="D34" s="7">
        <f>ROUND(+ICU!F29,0)</f>
        <v>1880</v>
      </c>
      <c r="E34" s="7">
        <f>ROUND(+ICU!U29*365,0)</f>
        <v>4380</v>
      </c>
      <c r="F34" s="9">
        <f t="shared" si="0"/>
        <v>0.42920000000000003</v>
      </c>
      <c r="G34" s="7">
        <f>ROUND(+ICU!F131,0)</f>
        <v>2494</v>
      </c>
      <c r="H34" s="7">
        <f>ROUND(+ICU!U131*365,0)</f>
        <v>0</v>
      </c>
      <c r="I34" s="9" t="str">
        <f t="shared" si="1"/>
        <v/>
      </c>
      <c r="J34" s="9"/>
      <c r="K34" s="9" t="str">
        <f t="shared" si="2"/>
        <v/>
      </c>
    </row>
    <row r="35" spans="2:11" x14ac:dyDescent="0.2">
      <c r="B35">
        <f>+ICU!A30</f>
        <v>79</v>
      </c>
      <c r="C35" t="str">
        <f>+ICU!B30</f>
        <v>OCEAN BEACH HOSPITAL</v>
      </c>
      <c r="D35" s="7">
        <f>ROUND(+ICU!F30,0)</f>
        <v>0</v>
      </c>
      <c r="E35" s="7">
        <f>ROUND(+ICU!U30*365,0)</f>
        <v>0</v>
      </c>
      <c r="F35" s="9" t="str">
        <f t="shared" si="0"/>
        <v/>
      </c>
      <c r="G35" s="7">
        <f>ROUND(+ICU!F132,0)</f>
        <v>0</v>
      </c>
      <c r="H35" s="7">
        <f>ROUND(+ICU!U132*365,0)</f>
        <v>0</v>
      </c>
      <c r="I35" s="9" t="str">
        <f t="shared" si="1"/>
        <v/>
      </c>
      <c r="J35" s="9"/>
      <c r="K35" s="9" t="str">
        <f t="shared" si="2"/>
        <v/>
      </c>
    </row>
    <row r="36" spans="2:11" x14ac:dyDescent="0.2">
      <c r="B36">
        <f>+ICU!A31</f>
        <v>80</v>
      </c>
      <c r="C36" t="str">
        <f>+ICU!B31</f>
        <v>ODESSA MEMORIAL HEALTHCARE CENTER</v>
      </c>
      <c r="D36" s="7">
        <f>ROUND(+ICU!F31,0)</f>
        <v>0</v>
      </c>
      <c r="E36" s="7">
        <f>ROUND(+ICU!U31*365,0)</f>
        <v>0</v>
      </c>
      <c r="F36" s="9" t="str">
        <f t="shared" si="0"/>
        <v/>
      </c>
      <c r="G36" s="7">
        <f>ROUND(+ICU!F133,0)</f>
        <v>0</v>
      </c>
      <c r="H36" s="7">
        <f>ROUND(+ICU!U133*365,0)</f>
        <v>0</v>
      </c>
      <c r="I36" s="9" t="str">
        <f t="shared" si="1"/>
        <v/>
      </c>
      <c r="J36" s="9"/>
      <c r="K36" s="9" t="str">
        <f t="shared" si="2"/>
        <v/>
      </c>
    </row>
    <row r="37" spans="2:11" x14ac:dyDescent="0.2">
      <c r="B37">
        <f>+ICU!A32</f>
        <v>81</v>
      </c>
      <c r="C37" t="str">
        <f>+ICU!B32</f>
        <v>MULTICARE GOOD SAMARITAN</v>
      </c>
      <c r="D37" s="7">
        <f>ROUND(+ICU!F32,0)</f>
        <v>25395</v>
      </c>
      <c r="E37" s="7">
        <f>ROUND(+ICU!U32*365,0)</f>
        <v>17885</v>
      </c>
      <c r="F37" s="9">
        <f t="shared" si="0"/>
        <v>1.4198999999999999</v>
      </c>
      <c r="G37" s="7">
        <f>ROUND(+ICU!F134,0)</f>
        <v>26420</v>
      </c>
      <c r="H37" s="7">
        <f>ROUND(+ICU!U134*365,0)</f>
        <v>17885</v>
      </c>
      <c r="I37" s="9">
        <f t="shared" si="1"/>
        <v>1.4772000000000001</v>
      </c>
      <c r="J37" s="9"/>
      <c r="K37" s="9">
        <f t="shared" si="2"/>
        <v>4.0399999999999998E-2</v>
      </c>
    </row>
    <row r="38" spans="2:11" x14ac:dyDescent="0.2">
      <c r="B38">
        <f>+ICU!A33</f>
        <v>82</v>
      </c>
      <c r="C38" t="str">
        <f>+ICU!B33</f>
        <v>GARFIELD COUNTY MEMORIAL HOSPITAL</v>
      </c>
      <c r="D38" s="7">
        <f>ROUND(+ICU!F33,0)</f>
        <v>0</v>
      </c>
      <c r="E38" s="7">
        <f>ROUND(+ICU!U33*365,0)</f>
        <v>0</v>
      </c>
      <c r="F38" s="9" t="str">
        <f t="shared" si="0"/>
        <v/>
      </c>
      <c r="G38" s="7">
        <f>ROUND(+ICU!F135,0)</f>
        <v>0</v>
      </c>
      <c r="H38" s="7">
        <f>ROUND(+ICU!U135*365,0)</f>
        <v>0</v>
      </c>
      <c r="I38" s="9" t="str">
        <f t="shared" si="1"/>
        <v/>
      </c>
      <c r="J38" s="9"/>
      <c r="K38" s="9" t="str">
        <f t="shared" si="2"/>
        <v/>
      </c>
    </row>
    <row r="39" spans="2:11" x14ac:dyDescent="0.2">
      <c r="B39">
        <f>+ICU!A34</f>
        <v>84</v>
      </c>
      <c r="C39" t="str">
        <f>+ICU!B34</f>
        <v>PROVIDENCE REGIONAL MEDICAL CENTER EVERETT</v>
      </c>
      <c r="D39" s="7">
        <f>ROUND(+ICU!F34,0)</f>
        <v>21294</v>
      </c>
      <c r="E39" s="7">
        <f>ROUND(+ICU!U34*365,0)</f>
        <v>23360</v>
      </c>
      <c r="F39" s="9">
        <f t="shared" si="0"/>
        <v>0.91159999999999997</v>
      </c>
      <c r="G39" s="7">
        <f>ROUND(+ICU!F136,0)</f>
        <v>22462</v>
      </c>
      <c r="H39" s="7">
        <f>ROUND(+ICU!U136*365,0)</f>
        <v>23360</v>
      </c>
      <c r="I39" s="9">
        <f t="shared" si="1"/>
        <v>0.96160000000000001</v>
      </c>
      <c r="J39" s="9"/>
      <c r="K39" s="9">
        <f t="shared" si="2"/>
        <v>5.4800000000000001E-2</v>
      </c>
    </row>
    <row r="40" spans="2:11" x14ac:dyDescent="0.2">
      <c r="B40">
        <f>+ICU!A35</f>
        <v>85</v>
      </c>
      <c r="C40" t="str">
        <f>+ICU!B35</f>
        <v>JEFFERSON HEALTHCARE</v>
      </c>
      <c r="D40" s="7">
        <f>ROUND(+ICU!F35,0)</f>
        <v>277</v>
      </c>
      <c r="E40" s="7">
        <f>ROUND(+ICU!U35*365,0)</f>
        <v>2190</v>
      </c>
      <c r="F40" s="9">
        <f t="shared" si="0"/>
        <v>0.1265</v>
      </c>
      <c r="G40" s="7">
        <f>ROUND(+ICU!F137,0)</f>
        <v>312</v>
      </c>
      <c r="H40" s="7">
        <f>ROUND(+ICU!U137*365,0)</f>
        <v>2190</v>
      </c>
      <c r="I40" s="9">
        <f t="shared" si="1"/>
        <v>0.14249999999999999</v>
      </c>
      <c r="J40" s="9"/>
      <c r="K40" s="9">
        <f t="shared" si="2"/>
        <v>0.1265</v>
      </c>
    </row>
    <row r="41" spans="2:11" x14ac:dyDescent="0.2">
      <c r="B41">
        <f>+ICU!A36</f>
        <v>96</v>
      </c>
      <c r="C41" t="str">
        <f>+ICU!B36</f>
        <v>SKYLINE HOSPITAL</v>
      </c>
      <c r="D41" s="7">
        <f>ROUND(+ICU!F36,0)</f>
        <v>9</v>
      </c>
      <c r="E41" s="7">
        <f>ROUND(+ICU!U36*365,0)</f>
        <v>730</v>
      </c>
      <c r="F41" s="9">
        <f t="shared" si="0"/>
        <v>1.23E-2</v>
      </c>
      <c r="G41" s="7">
        <f>ROUND(+ICU!F138,0)</f>
        <v>12</v>
      </c>
      <c r="H41" s="7">
        <f>ROUND(+ICU!U138*365,0)</f>
        <v>730</v>
      </c>
      <c r="I41" s="9">
        <f t="shared" si="1"/>
        <v>1.6400000000000001E-2</v>
      </c>
      <c r="J41" s="9"/>
      <c r="K41" s="9">
        <f t="shared" si="2"/>
        <v>0.33329999999999999</v>
      </c>
    </row>
    <row r="42" spans="2:11" x14ac:dyDescent="0.2">
      <c r="B42">
        <f>+ICU!A37</f>
        <v>102</v>
      </c>
      <c r="C42" t="str">
        <f>+ICU!B37</f>
        <v>ASTRIA REGIONAL MEDICAL CENTER</v>
      </c>
      <c r="D42" s="7">
        <f>ROUND(+ICU!F37,0)</f>
        <v>3028</v>
      </c>
      <c r="E42" s="7">
        <f>ROUND(+ICU!U37*365,0)</f>
        <v>9125</v>
      </c>
      <c r="F42" s="9">
        <f t="shared" si="0"/>
        <v>0.33179999999999998</v>
      </c>
      <c r="G42" s="7">
        <f>ROUND(+ICU!F139,0)</f>
        <v>1842</v>
      </c>
      <c r="H42" s="7">
        <f>ROUND(+ICU!U139*365,0)</f>
        <v>9125</v>
      </c>
      <c r="I42" s="9">
        <f t="shared" si="1"/>
        <v>0.2019</v>
      </c>
      <c r="J42" s="9"/>
      <c r="K42" s="9">
        <f t="shared" si="2"/>
        <v>-0.39150000000000001</v>
      </c>
    </row>
    <row r="43" spans="2:11" x14ac:dyDescent="0.2">
      <c r="B43">
        <f>+ICU!A38</f>
        <v>104</v>
      </c>
      <c r="C43" t="str">
        <f>+ICU!B38</f>
        <v>VALLEY GENERAL HOSPITAL</v>
      </c>
      <c r="D43" s="7">
        <f>ROUND(+ICU!F38,0)</f>
        <v>0</v>
      </c>
      <c r="E43" s="7">
        <f>ROUND(+ICU!U38*365,0)</f>
        <v>0</v>
      </c>
      <c r="F43" s="9" t="str">
        <f t="shared" si="0"/>
        <v/>
      </c>
      <c r="G43" s="7">
        <f>ROUND(+ICU!F140,0)</f>
        <v>721</v>
      </c>
      <c r="H43" s="7">
        <f>ROUND(+ICU!U140*365,0)</f>
        <v>1460</v>
      </c>
      <c r="I43" s="9">
        <f t="shared" si="1"/>
        <v>0.49380000000000002</v>
      </c>
      <c r="J43" s="9"/>
      <c r="K43" s="9" t="str">
        <f t="shared" si="2"/>
        <v/>
      </c>
    </row>
    <row r="44" spans="2:11" x14ac:dyDescent="0.2">
      <c r="B44">
        <f>+ICU!A39</f>
        <v>106</v>
      </c>
      <c r="C44" t="str">
        <f>+ICU!B39</f>
        <v>CASCADE VALLEY HOSPITAL</v>
      </c>
      <c r="D44" s="7">
        <f>ROUND(+ICU!F39,0)</f>
        <v>0</v>
      </c>
      <c r="E44" s="7">
        <f>ROUND(+ICU!U39*365,0)</f>
        <v>2190</v>
      </c>
      <c r="F44" s="9" t="str">
        <f t="shared" si="0"/>
        <v/>
      </c>
      <c r="G44" s="7">
        <f>ROUND(+ICU!F141,0)</f>
        <v>936</v>
      </c>
      <c r="H44" s="7">
        <f>ROUND(+ICU!U141*365,0)</f>
        <v>2190</v>
      </c>
      <c r="I44" s="9">
        <f t="shared" si="1"/>
        <v>0.4274</v>
      </c>
      <c r="J44" s="9"/>
      <c r="K44" s="9" t="str">
        <f t="shared" si="2"/>
        <v/>
      </c>
    </row>
    <row r="45" spans="2:11" x14ac:dyDescent="0.2">
      <c r="B45">
        <f>+ICU!A40</f>
        <v>107</v>
      </c>
      <c r="C45" t="str">
        <f>+ICU!B40</f>
        <v>NORTH VALLEY HOSPITAL</v>
      </c>
      <c r="D45" s="7">
        <f>ROUND(+ICU!F40,0)</f>
        <v>0</v>
      </c>
      <c r="E45" s="7">
        <f>ROUND(+ICU!U40*365,0)</f>
        <v>0</v>
      </c>
      <c r="F45" s="9" t="str">
        <f t="shared" si="0"/>
        <v/>
      </c>
      <c r="G45" s="7">
        <f>ROUND(+ICU!F142,0)</f>
        <v>0</v>
      </c>
      <c r="H45" s="7">
        <f>ROUND(+ICU!U142*365,0)</f>
        <v>0</v>
      </c>
      <c r="I45" s="9" t="str">
        <f t="shared" si="1"/>
        <v/>
      </c>
      <c r="J45" s="9"/>
      <c r="K45" s="9" t="str">
        <f t="shared" si="2"/>
        <v/>
      </c>
    </row>
    <row r="46" spans="2:11" x14ac:dyDescent="0.2">
      <c r="B46">
        <f>+ICU!A41</f>
        <v>108</v>
      </c>
      <c r="C46" t="str">
        <f>+ICU!B41</f>
        <v>TRI-STATE MEMORIAL HOSPITAL</v>
      </c>
      <c r="D46" s="7">
        <f>ROUND(+ICU!F41,0)</f>
        <v>1393</v>
      </c>
      <c r="E46" s="7">
        <f>ROUND(+ICU!U41*365,0)</f>
        <v>1460</v>
      </c>
      <c r="F46" s="9">
        <f t="shared" si="0"/>
        <v>0.95409999999999995</v>
      </c>
      <c r="G46" s="7">
        <f>ROUND(+ICU!F143,0)</f>
        <v>1284</v>
      </c>
      <c r="H46" s="7">
        <f>ROUND(+ICU!U143*365,0)</f>
        <v>1460</v>
      </c>
      <c r="I46" s="9">
        <f t="shared" si="1"/>
        <v>0.87949999999999995</v>
      </c>
      <c r="J46" s="9"/>
      <c r="K46" s="9">
        <f t="shared" si="2"/>
        <v>-7.8200000000000006E-2</v>
      </c>
    </row>
    <row r="47" spans="2:11" x14ac:dyDescent="0.2">
      <c r="B47">
        <f>+ICU!A42</f>
        <v>111</v>
      </c>
      <c r="C47" t="str">
        <f>+ICU!B42</f>
        <v>EAST ADAMS RURAL HEALTHCARE</v>
      </c>
      <c r="D47" s="7">
        <f>ROUND(+ICU!F42,0)</f>
        <v>0</v>
      </c>
      <c r="E47" s="7">
        <f>ROUND(+ICU!U42*365,0)</f>
        <v>0</v>
      </c>
      <c r="F47" s="9" t="str">
        <f t="shared" si="0"/>
        <v/>
      </c>
      <c r="G47" s="7">
        <f>ROUND(+ICU!F144,0)</f>
        <v>0</v>
      </c>
      <c r="H47" s="7">
        <f>ROUND(+ICU!U144*365,0)</f>
        <v>0</v>
      </c>
      <c r="I47" s="9" t="str">
        <f t="shared" si="1"/>
        <v/>
      </c>
      <c r="J47" s="9"/>
      <c r="K47" s="9" t="str">
        <f t="shared" si="2"/>
        <v/>
      </c>
    </row>
    <row r="48" spans="2:11" x14ac:dyDescent="0.2">
      <c r="B48">
        <f>+ICU!A43</f>
        <v>125</v>
      </c>
      <c r="C48" t="str">
        <f>+ICU!B43</f>
        <v>OTHELLO COMMUNITY HOSPITAL</v>
      </c>
      <c r="D48" s="7">
        <f>ROUND(+ICU!F43,0)</f>
        <v>0</v>
      </c>
      <c r="E48" s="7">
        <f>ROUND(+ICU!U43*365,0)</f>
        <v>0</v>
      </c>
      <c r="F48" s="9" t="str">
        <f t="shared" si="0"/>
        <v/>
      </c>
      <c r="G48" s="7">
        <f>ROUND(+ICU!F145,0)</f>
        <v>0</v>
      </c>
      <c r="H48" s="7">
        <f>ROUND(+ICU!U145*365,0)</f>
        <v>0</v>
      </c>
      <c r="I48" s="9" t="str">
        <f t="shared" si="1"/>
        <v/>
      </c>
      <c r="J48" s="9"/>
      <c r="K48" s="9" t="str">
        <f t="shared" si="2"/>
        <v/>
      </c>
    </row>
    <row r="49" spans="2:11" x14ac:dyDescent="0.2">
      <c r="B49">
        <f>+ICU!A44</f>
        <v>126</v>
      </c>
      <c r="C49" t="str">
        <f>+ICU!B44</f>
        <v>HIGHLINE MEDICAL CENTER</v>
      </c>
      <c r="D49" s="7">
        <f>ROUND(+ICU!F44,0)</f>
        <v>9060</v>
      </c>
      <c r="E49" s="7">
        <f>ROUND(+ICU!U44*365,0)</f>
        <v>12410</v>
      </c>
      <c r="F49" s="9">
        <f t="shared" si="0"/>
        <v>0.73009999999999997</v>
      </c>
      <c r="G49" s="7">
        <f>ROUND(+ICU!F146,0)</f>
        <v>8841</v>
      </c>
      <c r="H49" s="7">
        <f>ROUND(+ICU!U146*365,0)</f>
        <v>12410</v>
      </c>
      <c r="I49" s="9">
        <f t="shared" si="1"/>
        <v>0.71240000000000003</v>
      </c>
      <c r="J49" s="9"/>
      <c r="K49" s="9">
        <f t="shared" si="2"/>
        <v>-2.4199999999999999E-2</v>
      </c>
    </row>
    <row r="50" spans="2:11" x14ac:dyDescent="0.2">
      <c r="B50">
        <f>+ICU!A45</f>
        <v>128</v>
      </c>
      <c r="C50" t="str">
        <f>+ICU!B45</f>
        <v>UNIVERSITY OF WASHINGTON MEDICAL CENTER</v>
      </c>
      <c r="D50" s="7">
        <f>ROUND(+ICU!F45,0)</f>
        <v>36195</v>
      </c>
      <c r="E50" s="7">
        <f>ROUND(+ICU!U45*365,0)</f>
        <v>35770</v>
      </c>
      <c r="F50" s="9">
        <f t="shared" si="0"/>
        <v>1.0119</v>
      </c>
      <c r="G50" s="7">
        <f>ROUND(+ICU!F147,0)</f>
        <v>38387</v>
      </c>
      <c r="H50" s="7">
        <f>ROUND(+ICU!U147*365,0)</f>
        <v>41975</v>
      </c>
      <c r="I50" s="9">
        <f t="shared" si="1"/>
        <v>0.91449999999999998</v>
      </c>
      <c r="J50" s="9"/>
      <c r="K50" s="9">
        <f t="shared" si="2"/>
        <v>-9.6299999999999997E-2</v>
      </c>
    </row>
    <row r="51" spans="2:11" x14ac:dyDescent="0.2">
      <c r="B51">
        <f>+ICU!A46</f>
        <v>129</v>
      </c>
      <c r="C51" t="str">
        <f>+ICU!B46</f>
        <v>QUINCY VALLEY MEDICAL CENTER</v>
      </c>
      <c r="D51" s="7">
        <f>ROUND(+ICU!F46,0)</f>
        <v>0</v>
      </c>
      <c r="E51" s="7">
        <f>ROUND(+ICU!U46*365,0)</f>
        <v>0</v>
      </c>
      <c r="F51" s="9" t="str">
        <f t="shared" si="0"/>
        <v/>
      </c>
      <c r="G51" s="7">
        <f>ROUND(+ICU!F148,0)</f>
        <v>0</v>
      </c>
      <c r="H51" s="7">
        <f>ROUND(+ICU!U148*365,0)</f>
        <v>0</v>
      </c>
      <c r="I51" s="9" t="str">
        <f t="shared" si="1"/>
        <v/>
      </c>
      <c r="J51" s="9"/>
      <c r="K51" s="9" t="str">
        <f t="shared" si="2"/>
        <v/>
      </c>
    </row>
    <row r="52" spans="2:11" x14ac:dyDescent="0.2">
      <c r="B52">
        <f>+ICU!A47</f>
        <v>130</v>
      </c>
      <c r="C52" t="str">
        <f>+ICU!B47</f>
        <v>UW MEDICINE/NORTHWEST HOSPITAL</v>
      </c>
      <c r="D52" s="7">
        <f>ROUND(+ICU!F47,0)</f>
        <v>3696</v>
      </c>
      <c r="E52" s="7">
        <f>ROUND(+ICU!U47*365,0)</f>
        <v>5475</v>
      </c>
      <c r="F52" s="9">
        <f t="shared" si="0"/>
        <v>0.67510000000000003</v>
      </c>
      <c r="G52" s="7">
        <f>ROUND(+ICU!F149,0)</f>
        <v>3732</v>
      </c>
      <c r="H52" s="7">
        <f>ROUND(+ICU!U149*365,0)</f>
        <v>5475</v>
      </c>
      <c r="I52" s="9">
        <f t="shared" si="1"/>
        <v>0.68159999999999998</v>
      </c>
      <c r="J52" s="9"/>
      <c r="K52" s="9">
        <f t="shared" si="2"/>
        <v>9.5999999999999992E-3</v>
      </c>
    </row>
    <row r="53" spans="2:11" x14ac:dyDescent="0.2">
      <c r="B53">
        <f>+ICU!A48</f>
        <v>131</v>
      </c>
      <c r="C53" t="str">
        <f>+ICU!B48</f>
        <v>OVERLAKE HOSPITAL MEDICAL CENTER</v>
      </c>
      <c r="D53" s="7">
        <f>ROUND(+ICU!F48,0)</f>
        <v>10777</v>
      </c>
      <c r="E53" s="7">
        <f>ROUND(+ICU!U48*365,0)</f>
        <v>17885</v>
      </c>
      <c r="F53" s="9">
        <f t="shared" si="0"/>
        <v>0.60260000000000002</v>
      </c>
      <c r="G53" s="7">
        <f>ROUND(+ICU!F150,0)</f>
        <v>11529</v>
      </c>
      <c r="H53" s="7">
        <f>ROUND(+ICU!U150*365,0)</f>
        <v>17885</v>
      </c>
      <c r="I53" s="9">
        <f t="shared" si="1"/>
        <v>0.64459999999999995</v>
      </c>
      <c r="J53" s="9"/>
      <c r="K53" s="9">
        <f t="shared" si="2"/>
        <v>6.9699999999999998E-2</v>
      </c>
    </row>
    <row r="54" spans="2:11" x14ac:dyDescent="0.2">
      <c r="B54">
        <f>+ICU!A49</f>
        <v>132</v>
      </c>
      <c r="C54" t="str">
        <f>+ICU!B49</f>
        <v>ST CLARE HOSPITAL</v>
      </c>
      <c r="D54" s="7">
        <f>ROUND(+ICU!F49,0)</f>
        <v>2778</v>
      </c>
      <c r="E54" s="7">
        <f>ROUND(+ICU!U49*365,0)</f>
        <v>3650</v>
      </c>
      <c r="F54" s="9">
        <f t="shared" si="0"/>
        <v>0.7611</v>
      </c>
      <c r="G54" s="7">
        <f>ROUND(+ICU!F151,0)</f>
        <v>2595</v>
      </c>
      <c r="H54" s="7">
        <f>ROUND(+ICU!U151*365,0)</f>
        <v>3650</v>
      </c>
      <c r="I54" s="9">
        <f t="shared" si="1"/>
        <v>0.71099999999999997</v>
      </c>
      <c r="J54" s="9"/>
      <c r="K54" s="9">
        <f t="shared" si="2"/>
        <v>-6.5799999999999997E-2</v>
      </c>
    </row>
    <row r="55" spans="2:11" x14ac:dyDescent="0.2">
      <c r="B55">
        <f>+ICU!A50</f>
        <v>134</v>
      </c>
      <c r="C55" t="str">
        <f>+ICU!B50</f>
        <v>ISLAND HOSPITAL</v>
      </c>
      <c r="D55" s="7">
        <f>ROUND(+ICU!F50,0)</f>
        <v>1038</v>
      </c>
      <c r="E55" s="7">
        <f>ROUND(+ICU!U50*365,0)</f>
        <v>2190</v>
      </c>
      <c r="F55" s="9">
        <f t="shared" si="0"/>
        <v>0.47399999999999998</v>
      </c>
      <c r="G55" s="7">
        <f>ROUND(+ICU!F152,0)</f>
        <v>896</v>
      </c>
      <c r="H55" s="7">
        <f>ROUND(+ICU!U152*365,0)</f>
        <v>2190</v>
      </c>
      <c r="I55" s="9">
        <f t="shared" si="1"/>
        <v>0.40910000000000002</v>
      </c>
      <c r="J55" s="9"/>
      <c r="K55" s="9">
        <f t="shared" si="2"/>
        <v>-0.13689999999999999</v>
      </c>
    </row>
    <row r="56" spans="2:11" x14ac:dyDescent="0.2">
      <c r="B56">
        <f>+ICU!A51</f>
        <v>137</v>
      </c>
      <c r="C56" t="str">
        <f>+ICU!B51</f>
        <v>LINCOLN HOSPITAL</v>
      </c>
      <c r="D56" s="7">
        <f>ROUND(+ICU!F51,0)</f>
        <v>0</v>
      </c>
      <c r="E56" s="7">
        <f>ROUND(+ICU!U51*365,0)</f>
        <v>0</v>
      </c>
      <c r="F56" s="9" t="str">
        <f t="shared" si="0"/>
        <v/>
      </c>
      <c r="G56" s="7">
        <f>ROUND(+ICU!F153,0)</f>
        <v>0</v>
      </c>
      <c r="H56" s="7">
        <f>ROUND(+ICU!U153*365,0)</f>
        <v>0</v>
      </c>
      <c r="I56" s="9" t="str">
        <f t="shared" si="1"/>
        <v/>
      </c>
      <c r="J56" s="9"/>
      <c r="K56" s="9" t="str">
        <f t="shared" si="2"/>
        <v/>
      </c>
    </row>
    <row r="57" spans="2:11" x14ac:dyDescent="0.2">
      <c r="B57">
        <f>+ICU!A52</f>
        <v>138</v>
      </c>
      <c r="C57" t="str">
        <f>+ICU!B52</f>
        <v>SWEDISH EDMONDS</v>
      </c>
      <c r="D57" s="7">
        <f>ROUND(+ICU!F52,0)</f>
        <v>0</v>
      </c>
      <c r="E57" s="7">
        <f>ROUND(+ICU!U52*365,0)</f>
        <v>4745</v>
      </c>
      <c r="F57" s="9" t="str">
        <f t="shared" si="0"/>
        <v/>
      </c>
      <c r="G57" s="7">
        <f>ROUND(+ICU!F154,0)</f>
        <v>4282</v>
      </c>
      <c r="H57" s="7">
        <f>ROUND(+ICU!U154*365,0)</f>
        <v>4745</v>
      </c>
      <c r="I57" s="9">
        <f t="shared" si="1"/>
        <v>0.90239999999999998</v>
      </c>
      <c r="J57" s="9"/>
      <c r="K57" s="9" t="str">
        <f t="shared" si="2"/>
        <v/>
      </c>
    </row>
    <row r="58" spans="2:11" x14ac:dyDescent="0.2">
      <c r="B58">
        <f>+ICU!A53</f>
        <v>139</v>
      </c>
      <c r="C58" t="str">
        <f>+ICU!B53</f>
        <v>PROVIDENCE HOLY FAMILY HOSPITAL</v>
      </c>
      <c r="D58" s="7">
        <f>ROUND(+ICU!F53,0)</f>
        <v>3627</v>
      </c>
      <c r="E58" s="7">
        <f>ROUND(+ICU!U53*365,0)</f>
        <v>4380</v>
      </c>
      <c r="F58" s="9">
        <f t="shared" si="0"/>
        <v>0.82809999999999995</v>
      </c>
      <c r="G58" s="7">
        <f>ROUND(+ICU!F155,0)</f>
        <v>2770</v>
      </c>
      <c r="H58" s="7">
        <f>ROUND(+ICU!U155*365,0)</f>
        <v>4380</v>
      </c>
      <c r="I58" s="9">
        <f t="shared" si="1"/>
        <v>0.63239999999999996</v>
      </c>
      <c r="J58" s="9"/>
      <c r="K58" s="9">
        <f t="shared" si="2"/>
        <v>-0.23630000000000001</v>
      </c>
    </row>
    <row r="59" spans="2:11" x14ac:dyDescent="0.2">
      <c r="B59">
        <f>+ICU!A54</f>
        <v>140</v>
      </c>
      <c r="C59" t="str">
        <f>+ICU!B54</f>
        <v>KITTITAS VALLEY HEALTHCARE</v>
      </c>
      <c r="D59" s="7">
        <f>ROUND(+ICU!F54,0)</f>
        <v>576</v>
      </c>
      <c r="E59" s="7">
        <f>ROUND(+ICU!U54*365,0)</f>
        <v>2190</v>
      </c>
      <c r="F59" s="9">
        <f t="shared" si="0"/>
        <v>0.26300000000000001</v>
      </c>
      <c r="G59" s="7">
        <f>ROUND(+ICU!F156,0)</f>
        <v>300</v>
      </c>
      <c r="H59" s="7">
        <f>ROUND(+ICU!U156*365,0)</f>
        <v>1460</v>
      </c>
      <c r="I59" s="9">
        <f t="shared" si="1"/>
        <v>0.20549999999999999</v>
      </c>
      <c r="J59" s="9"/>
      <c r="K59" s="9">
        <f t="shared" si="2"/>
        <v>-0.21859999999999999</v>
      </c>
    </row>
    <row r="60" spans="2:11" x14ac:dyDescent="0.2">
      <c r="B60">
        <f>+ICU!A55</f>
        <v>141</v>
      </c>
      <c r="C60" t="str">
        <f>+ICU!B55</f>
        <v>DAYTON GENERAL HOSPITAL</v>
      </c>
      <c r="D60" s="7">
        <f>ROUND(+ICU!F55,0)</f>
        <v>0</v>
      </c>
      <c r="E60" s="7">
        <f>ROUND(+ICU!U55*365,0)</f>
        <v>0</v>
      </c>
      <c r="F60" s="9" t="str">
        <f t="shared" si="0"/>
        <v/>
      </c>
      <c r="G60" s="7">
        <f>ROUND(+ICU!F157,0)</f>
        <v>0</v>
      </c>
      <c r="H60" s="7">
        <f>ROUND(+ICU!U157*365,0)</f>
        <v>0</v>
      </c>
      <c r="I60" s="9" t="str">
        <f t="shared" si="1"/>
        <v/>
      </c>
      <c r="J60" s="9"/>
      <c r="K60" s="9" t="str">
        <f t="shared" si="2"/>
        <v/>
      </c>
    </row>
    <row r="61" spans="2:11" x14ac:dyDescent="0.2">
      <c r="B61">
        <f>+ICU!A56</f>
        <v>142</v>
      </c>
      <c r="C61" t="str">
        <f>+ICU!B56</f>
        <v>HARRISON MEDICAL CENTER</v>
      </c>
      <c r="D61" s="7">
        <f>ROUND(+ICU!F56,0)</f>
        <v>5079</v>
      </c>
      <c r="E61" s="7">
        <f>ROUND(+ICU!U56*365,0)</f>
        <v>7300</v>
      </c>
      <c r="F61" s="9">
        <f t="shared" si="0"/>
        <v>0.69579999999999997</v>
      </c>
      <c r="G61" s="7">
        <f>ROUND(+ICU!F158,0)</f>
        <v>4843</v>
      </c>
      <c r="H61" s="7">
        <f>ROUND(+ICU!U158*365,0)</f>
        <v>7300</v>
      </c>
      <c r="I61" s="9">
        <f t="shared" si="1"/>
        <v>0.66339999999999999</v>
      </c>
      <c r="J61" s="9"/>
      <c r="K61" s="9">
        <f t="shared" si="2"/>
        <v>-4.6600000000000003E-2</v>
      </c>
    </row>
    <row r="62" spans="2:11" x14ac:dyDescent="0.2">
      <c r="B62">
        <f>+ICU!A57</f>
        <v>145</v>
      </c>
      <c r="C62" t="str">
        <f>+ICU!B57</f>
        <v>PEACEHEALTH ST JOSEPH MEDICAL CENTER</v>
      </c>
      <c r="D62" s="7">
        <f>ROUND(+ICU!F57,0)</f>
        <v>5906</v>
      </c>
      <c r="E62" s="7">
        <f>ROUND(+ICU!U57*365,0)</f>
        <v>8760</v>
      </c>
      <c r="F62" s="9">
        <f t="shared" si="0"/>
        <v>0.67420000000000002</v>
      </c>
      <c r="G62" s="7">
        <f>ROUND(+ICU!F159,0)</f>
        <v>5747</v>
      </c>
      <c r="H62" s="7">
        <f>ROUND(+ICU!U159*365,0)</f>
        <v>8760</v>
      </c>
      <c r="I62" s="9">
        <f t="shared" si="1"/>
        <v>0.65610000000000002</v>
      </c>
      <c r="J62" s="9"/>
      <c r="K62" s="9">
        <f t="shared" si="2"/>
        <v>-2.6800000000000001E-2</v>
      </c>
    </row>
    <row r="63" spans="2:11" x14ac:dyDescent="0.2">
      <c r="B63">
        <f>+ICU!A58</f>
        <v>147</v>
      </c>
      <c r="C63" t="str">
        <f>+ICU!B58</f>
        <v>MID VALLEY HOSPITAL</v>
      </c>
      <c r="D63" s="7">
        <f>ROUND(+ICU!F58,0)</f>
        <v>65</v>
      </c>
      <c r="E63" s="7">
        <f>ROUND(+ICU!U58*365,0)</f>
        <v>730</v>
      </c>
      <c r="F63" s="9">
        <f t="shared" si="0"/>
        <v>8.8999999999999996E-2</v>
      </c>
      <c r="G63" s="7">
        <f>ROUND(+ICU!F160,0)</f>
        <v>37</v>
      </c>
      <c r="H63" s="7">
        <f>ROUND(+ICU!U160*365,0)</f>
        <v>730</v>
      </c>
      <c r="I63" s="9">
        <f t="shared" si="1"/>
        <v>5.0700000000000002E-2</v>
      </c>
      <c r="J63" s="9"/>
      <c r="K63" s="9">
        <f t="shared" si="2"/>
        <v>-0.43030000000000002</v>
      </c>
    </row>
    <row r="64" spans="2:11" x14ac:dyDescent="0.2">
      <c r="B64">
        <f>+ICU!A59</f>
        <v>148</v>
      </c>
      <c r="C64" t="str">
        <f>+ICU!B59</f>
        <v>KINDRED HOSPITAL SEATTLE - NORTHGATE</v>
      </c>
      <c r="D64" s="7">
        <f>ROUND(+ICU!F59,0)</f>
        <v>1213</v>
      </c>
      <c r="E64" s="7">
        <f>ROUND(+ICU!U59*365,0)</f>
        <v>3650</v>
      </c>
      <c r="F64" s="9">
        <f t="shared" si="0"/>
        <v>0.33229999999999998</v>
      </c>
      <c r="G64" s="7">
        <f>ROUND(+ICU!F161,0)</f>
        <v>887</v>
      </c>
      <c r="H64" s="7">
        <f>ROUND(+ICU!U161*365,0)</f>
        <v>3650</v>
      </c>
      <c r="I64" s="9">
        <f t="shared" si="1"/>
        <v>0.24299999999999999</v>
      </c>
      <c r="J64" s="9"/>
      <c r="K64" s="9">
        <f t="shared" si="2"/>
        <v>-0.26869999999999999</v>
      </c>
    </row>
    <row r="65" spans="2:11" x14ac:dyDescent="0.2">
      <c r="B65">
        <f>+ICU!A60</f>
        <v>150</v>
      </c>
      <c r="C65" t="str">
        <f>+ICU!B60</f>
        <v>COULEE MEDICAL CENTER</v>
      </c>
      <c r="D65" s="7">
        <f>ROUND(+ICU!F60,0)</f>
        <v>0</v>
      </c>
      <c r="E65" s="7">
        <f>ROUND(+ICU!U60*365,0)</f>
        <v>0</v>
      </c>
      <c r="F65" s="9" t="str">
        <f t="shared" si="0"/>
        <v/>
      </c>
      <c r="G65" s="7">
        <f>ROUND(+ICU!F162,0)</f>
        <v>0</v>
      </c>
      <c r="H65" s="7">
        <f>ROUND(+ICU!U162*365,0)</f>
        <v>0</v>
      </c>
      <c r="I65" s="9" t="str">
        <f t="shared" si="1"/>
        <v/>
      </c>
      <c r="J65" s="9"/>
      <c r="K65" s="9" t="str">
        <f t="shared" si="2"/>
        <v/>
      </c>
    </row>
    <row r="66" spans="2:11" x14ac:dyDescent="0.2">
      <c r="B66">
        <f>+ICU!A61</f>
        <v>152</v>
      </c>
      <c r="C66" t="str">
        <f>+ICU!B61</f>
        <v>MASON GENERAL HOSPITAL</v>
      </c>
      <c r="D66" s="7">
        <f>ROUND(+ICU!F61,0)</f>
        <v>1170</v>
      </c>
      <c r="E66" s="7">
        <f>ROUND(+ICU!U61*365,0)</f>
        <v>2555</v>
      </c>
      <c r="F66" s="9">
        <f t="shared" si="0"/>
        <v>0.45789999999999997</v>
      </c>
      <c r="G66" s="7">
        <f>ROUND(+ICU!F163,0)</f>
        <v>1115</v>
      </c>
      <c r="H66" s="7">
        <f>ROUND(+ICU!U163*365,0)</f>
        <v>2555</v>
      </c>
      <c r="I66" s="9">
        <f t="shared" si="1"/>
        <v>0.43640000000000001</v>
      </c>
      <c r="J66" s="9"/>
      <c r="K66" s="9">
        <f t="shared" si="2"/>
        <v>-4.7E-2</v>
      </c>
    </row>
    <row r="67" spans="2:11" x14ac:dyDescent="0.2">
      <c r="B67">
        <f>+ICU!A62</f>
        <v>153</v>
      </c>
      <c r="C67" t="str">
        <f>+ICU!B62</f>
        <v>WHITMAN HOSPITAL AND MEDICAL CENTER</v>
      </c>
      <c r="D67" s="7">
        <f>ROUND(+ICU!F62,0)</f>
        <v>0</v>
      </c>
      <c r="E67" s="7">
        <f>ROUND(+ICU!U62*365,0)</f>
        <v>0</v>
      </c>
      <c r="F67" s="9" t="str">
        <f t="shared" si="0"/>
        <v/>
      </c>
      <c r="G67" s="7">
        <f>ROUND(+ICU!F164,0)</f>
        <v>0</v>
      </c>
      <c r="H67" s="7">
        <f>ROUND(+ICU!U164*365,0)</f>
        <v>0</v>
      </c>
      <c r="I67" s="9" t="str">
        <f t="shared" si="1"/>
        <v/>
      </c>
      <c r="J67" s="9"/>
      <c r="K67" s="9" t="str">
        <f t="shared" si="2"/>
        <v/>
      </c>
    </row>
    <row r="68" spans="2:11" x14ac:dyDescent="0.2">
      <c r="B68">
        <f>+ICU!A63</f>
        <v>155</v>
      </c>
      <c r="C68" t="str">
        <f>+ICU!B63</f>
        <v>UW MEDICINE/VALLEY MEDICAL CENTER</v>
      </c>
      <c r="D68" s="7">
        <f>ROUND(+ICU!F63,0)</f>
        <v>12049</v>
      </c>
      <c r="E68" s="7">
        <f>ROUND(+ICU!U63*365,0)</f>
        <v>10950</v>
      </c>
      <c r="F68" s="9">
        <f t="shared" si="0"/>
        <v>1.1004</v>
      </c>
      <c r="G68" s="7">
        <f>ROUND(+ICU!F165,0)</f>
        <v>12870</v>
      </c>
      <c r="H68" s="7">
        <f>ROUND(+ICU!U165*365,0)</f>
        <v>10950</v>
      </c>
      <c r="I68" s="9">
        <f t="shared" si="1"/>
        <v>1.1753</v>
      </c>
      <c r="J68" s="9"/>
      <c r="K68" s="9">
        <f t="shared" si="2"/>
        <v>6.8099999999999994E-2</v>
      </c>
    </row>
    <row r="69" spans="2:11" x14ac:dyDescent="0.2">
      <c r="B69">
        <f>+ICU!A64</f>
        <v>156</v>
      </c>
      <c r="C69" t="str">
        <f>+ICU!B64</f>
        <v>WHIDBEYHEALTH MEDICAL CENTER</v>
      </c>
      <c r="D69" s="7">
        <f>ROUND(+ICU!F64,0)</f>
        <v>707</v>
      </c>
      <c r="E69" s="7">
        <f>ROUND(+ICU!U64*365,0)</f>
        <v>1095</v>
      </c>
      <c r="F69" s="9">
        <f t="shared" si="0"/>
        <v>0.64570000000000005</v>
      </c>
      <c r="G69" s="7">
        <f>ROUND(+ICU!F166,0)</f>
        <v>617</v>
      </c>
      <c r="H69" s="7">
        <f>ROUND(+ICU!U166*365,0)</f>
        <v>1095</v>
      </c>
      <c r="I69" s="9">
        <f t="shared" si="1"/>
        <v>0.5635</v>
      </c>
      <c r="J69" s="9"/>
      <c r="K69" s="9">
        <f t="shared" si="2"/>
        <v>-0.1273</v>
      </c>
    </row>
    <row r="70" spans="2:11" x14ac:dyDescent="0.2">
      <c r="B70">
        <f>+ICU!A65</f>
        <v>157</v>
      </c>
      <c r="C70" t="str">
        <f>+ICU!B65</f>
        <v>ST LUKES REHABILIATION INSTITUTE</v>
      </c>
      <c r="D70" s="7">
        <f>ROUND(+ICU!F65,0)</f>
        <v>0</v>
      </c>
      <c r="E70" s="7">
        <f>ROUND(+ICU!U65*365,0)</f>
        <v>0</v>
      </c>
      <c r="F70" s="9" t="str">
        <f t="shared" si="0"/>
        <v/>
      </c>
      <c r="G70" s="7">
        <f>ROUND(+ICU!F167,0)</f>
        <v>0</v>
      </c>
      <c r="H70" s="7">
        <f>ROUND(+ICU!U167*365,0)</f>
        <v>0</v>
      </c>
      <c r="I70" s="9" t="str">
        <f t="shared" si="1"/>
        <v/>
      </c>
      <c r="J70" s="9"/>
      <c r="K70" s="9" t="str">
        <f t="shared" si="2"/>
        <v/>
      </c>
    </row>
    <row r="71" spans="2:11" x14ac:dyDescent="0.2">
      <c r="B71">
        <f>+ICU!A66</f>
        <v>158</v>
      </c>
      <c r="C71" t="str">
        <f>+ICU!B66</f>
        <v>CASCADE MEDICAL CENTER</v>
      </c>
      <c r="D71" s="7">
        <f>ROUND(+ICU!F66,0)</f>
        <v>0</v>
      </c>
      <c r="E71" s="7">
        <f>ROUND(+ICU!U66*365,0)</f>
        <v>0</v>
      </c>
      <c r="F71" s="9" t="str">
        <f t="shared" si="0"/>
        <v/>
      </c>
      <c r="G71" s="7">
        <f>ROUND(+ICU!F168,0)</f>
        <v>0</v>
      </c>
      <c r="H71" s="7">
        <f>ROUND(+ICU!U168*365,0)</f>
        <v>0</v>
      </c>
      <c r="I71" s="9" t="str">
        <f t="shared" si="1"/>
        <v/>
      </c>
      <c r="J71" s="9"/>
      <c r="K71" s="9" t="str">
        <f t="shared" si="2"/>
        <v/>
      </c>
    </row>
    <row r="72" spans="2:11" x14ac:dyDescent="0.2">
      <c r="B72">
        <f>+ICU!A67</f>
        <v>159</v>
      </c>
      <c r="C72" t="str">
        <f>+ICU!B67</f>
        <v>PROVIDENCE ST PETER HOSPITAL</v>
      </c>
      <c r="D72" s="7">
        <f>ROUND(+ICU!F67,0)</f>
        <v>7669</v>
      </c>
      <c r="E72" s="7">
        <f>ROUND(+ICU!U67*365,0)</f>
        <v>10585</v>
      </c>
      <c r="F72" s="9">
        <f t="shared" si="0"/>
        <v>0.72450000000000003</v>
      </c>
      <c r="G72" s="7">
        <f>ROUND(+ICU!F169,0)</f>
        <v>8774</v>
      </c>
      <c r="H72" s="7">
        <f>ROUND(+ICU!U169*365,0)</f>
        <v>10585</v>
      </c>
      <c r="I72" s="9">
        <f t="shared" si="1"/>
        <v>0.82889999999999997</v>
      </c>
      <c r="J72" s="9"/>
      <c r="K72" s="9">
        <f t="shared" si="2"/>
        <v>0.14410000000000001</v>
      </c>
    </row>
    <row r="73" spans="2:11" x14ac:dyDescent="0.2">
      <c r="B73">
        <f>+ICU!A68</f>
        <v>161</v>
      </c>
      <c r="C73" t="str">
        <f>+ICU!B68</f>
        <v>KADLEC REGIONAL MEDICAL CENTER</v>
      </c>
      <c r="D73" s="7">
        <f>ROUND(+ICU!F68,0)</f>
        <v>12133</v>
      </c>
      <c r="E73" s="7">
        <f>ROUND(+ICU!U68*365,0)</f>
        <v>17155</v>
      </c>
      <c r="F73" s="9">
        <f t="shared" si="0"/>
        <v>0.70730000000000004</v>
      </c>
      <c r="G73" s="7">
        <f>ROUND(+ICU!F170,0)</f>
        <v>6590</v>
      </c>
      <c r="H73" s="7">
        <f>ROUND(+ICU!U170*365,0)</f>
        <v>17155</v>
      </c>
      <c r="I73" s="9">
        <f t="shared" si="1"/>
        <v>0.3841</v>
      </c>
      <c r="J73" s="9"/>
      <c r="K73" s="9">
        <f t="shared" si="2"/>
        <v>-0.45689999999999997</v>
      </c>
    </row>
    <row r="74" spans="2:11" x14ac:dyDescent="0.2">
      <c r="B74">
        <f>+ICU!A69</f>
        <v>162</v>
      </c>
      <c r="C74" t="str">
        <f>+ICU!B69</f>
        <v>PROVIDENCE SACRED HEART MEDICAL CENTER</v>
      </c>
      <c r="D74" s="7">
        <f>ROUND(+ICU!F69,0)</f>
        <v>35775</v>
      </c>
      <c r="E74" s="7">
        <f>ROUND(+ICU!U69*365,0)</f>
        <v>42340</v>
      </c>
      <c r="F74" s="9">
        <f t="shared" si="0"/>
        <v>0.84489999999999998</v>
      </c>
      <c r="G74" s="7">
        <f>ROUND(+ICU!F171,0)</f>
        <v>28790</v>
      </c>
      <c r="H74" s="7">
        <f>ROUND(+ICU!U171*365,0)</f>
        <v>42340</v>
      </c>
      <c r="I74" s="9">
        <f t="shared" si="1"/>
        <v>0.68</v>
      </c>
      <c r="J74" s="9"/>
      <c r="K74" s="9">
        <f t="shared" si="2"/>
        <v>-0.19520000000000001</v>
      </c>
    </row>
    <row r="75" spans="2:11" x14ac:dyDescent="0.2">
      <c r="B75">
        <f>+ICU!A70</f>
        <v>164</v>
      </c>
      <c r="C75" t="str">
        <f>+ICU!B70</f>
        <v>EVERGREENHEALTH MEDICAL CENTER</v>
      </c>
      <c r="D75" s="7">
        <f>ROUND(+ICU!F70,0)</f>
        <v>6268</v>
      </c>
      <c r="E75" s="7">
        <f>ROUND(+ICU!U70*365,0)</f>
        <v>7300</v>
      </c>
      <c r="F75" s="9">
        <f t="shared" ref="F75:F107" si="3">IF(D75=0,"",IF(E75=0,"",ROUND(D75/E75,4)))</f>
        <v>0.85860000000000003</v>
      </c>
      <c r="G75" s="7">
        <f>ROUND(+ICU!F172,0)</f>
        <v>5971</v>
      </c>
      <c r="H75" s="7">
        <f>ROUND(+ICU!U172*365,0)</f>
        <v>7300</v>
      </c>
      <c r="I75" s="9">
        <f t="shared" ref="I75:I107" si="4">IF(G75=0,"",IF(H75=0,"",ROUND(G75/H75,4)))</f>
        <v>0.81789999999999996</v>
      </c>
      <c r="J75" s="9"/>
      <c r="K75" s="9">
        <f t="shared" ref="K75:K107" si="5">IF(D75=0,"",IF(E75=0,"",IF(G75=0,"",IF(H75=0,"",ROUND(I75/F75-1,4)))))</f>
        <v>-4.7399999999999998E-2</v>
      </c>
    </row>
    <row r="76" spans="2:11" x14ac:dyDescent="0.2">
      <c r="B76">
        <f>+ICU!A71</f>
        <v>165</v>
      </c>
      <c r="C76" t="str">
        <f>+ICU!B71</f>
        <v>LAKE CHELAN COMMUNITY HOSPITAL</v>
      </c>
      <c r="D76" s="7">
        <f>ROUND(+ICU!F71,0)</f>
        <v>0</v>
      </c>
      <c r="E76" s="7">
        <f>ROUND(+ICU!U71*365,0)</f>
        <v>0</v>
      </c>
      <c r="F76" s="9" t="str">
        <f t="shared" si="3"/>
        <v/>
      </c>
      <c r="G76" s="7">
        <f>ROUND(+ICU!F173,0)</f>
        <v>0</v>
      </c>
      <c r="H76" s="7">
        <f>ROUND(+ICU!U173*365,0)</f>
        <v>0</v>
      </c>
      <c r="I76" s="9" t="str">
        <f t="shared" si="4"/>
        <v/>
      </c>
      <c r="J76" s="9"/>
      <c r="K76" s="9" t="str">
        <f t="shared" si="5"/>
        <v/>
      </c>
    </row>
    <row r="77" spans="2:11" x14ac:dyDescent="0.2">
      <c r="B77">
        <f>+ICU!A72</f>
        <v>167</v>
      </c>
      <c r="C77" t="str">
        <f>+ICU!B72</f>
        <v>FERRY COUNTY MEMORIAL HOSPITAL</v>
      </c>
      <c r="D77" s="7">
        <f>ROUND(+ICU!F72,0)</f>
        <v>0</v>
      </c>
      <c r="E77" s="7">
        <f>ROUND(+ICU!U72*365,0)</f>
        <v>0</v>
      </c>
      <c r="F77" s="9" t="str">
        <f t="shared" si="3"/>
        <v/>
      </c>
      <c r="G77" s="7">
        <f>ROUND(+ICU!F174,0)</f>
        <v>0</v>
      </c>
      <c r="H77" s="7">
        <f>ROUND(+ICU!U174*365,0)</f>
        <v>0</v>
      </c>
      <c r="I77" s="9" t="str">
        <f t="shared" si="4"/>
        <v/>
      </c>
      <c r="J77" s="9"/>
      <c r="K77" s="9" t="str">
        <f t="shared" si="5"/>
        <v/>
      </c>
    </row>
    <row r="78" spans="2:11" x14ac:dyDescent="0.2">
      <c r="B78">
        <f>+ICU!A73</f>
        <v>168</v>
      </c>
      <c r="C78" t="str">
        <f>+ICU!B73</f>
        <v>CENTRAL WASHINGTON HOSPITAL</v>
      </c>
      <c r="D78" s="7">
        <f>ROUND(+ICU!F73,0)</f>
        <v>4989</v>
      </c>
      <c r="E78" s="7">
        <f>ROUND(+ICU!U73*365,0)</f>
        <v>9490</v>
      </c>
      <c r="F78" s="9">
        <f t="shared" si="3"/>
        <v>0.52569999999999995</v>
      </c>
      <c r="G78" s="7">
        <f>ROUND(+ICU!F175,0)</f>
        <v>4915</v>
      </c>
      <c r="H78" s="7">
        <f>ROUND(+ICU!U175*365,0)</f>
        <v>9490</v>
      </c>
      <c r="I78" s="9">
        <f t="shared" si="4"/>
        <v>0.51790000000000003</v>
      </c>
      <c r="J78" s="9"/>
      <c r="K78" s="9">
        <f t="shared" si="5"/>
        <v>-1.4800000000000001E-2</v>
      </c>
    </row>
    <row r="79" spans="2:11" x14ac:dyDescent="0.2">
      <c r="B79">
        <f>+ICU!A74</f>
        <v>170</v>
      </c>
      <c r="C79" t="str">
        <f>+ICU!B74</f>
        <v>PEACEHEALTH SOUTHWEST MEDICAL CENTER</v>
      </c>
      <c r="D79" s="7">
        <f>ROUND(+ICU!F74,0)</f>
        <v>15186</v>
      </c>
      <c r="E79" s="7">
        <f>ROUND(+ICU!U74*365,0)</f>
        <v>27010</v>
      </c>
      <c r="F79" s="9">
        <f t="shared" si="3"/>
        <v>0.56220000000000003</v>
      </c>
      <c r="G79" s="7">
        <f>ROUND(+ICU!F176,0)</f>
        <v>16354</v>
      </c>
      <c r="H79" s="7">
        <f>ROUND(+ICU!U176*365,0)</f>
        <v>27010</v>
      </c>
      <c r="I79" s="9">
        <f t="shared" si="4"/>
        <v>0.60550000000000004</v>
      </c>
      <c r="J79" s="9"/>
      <c r="K79" s="9">
        <f t="shared" si="5"/>
        <v>7.6999999999999999E-2</v>
      </c>
    </row>
    <row r="80" spans="2:11" x14ac:dyDescent="0.2">
      <c r="B80">
        <f>+ICU!A75</f>
        <v>172</v>
      </c>
      <c r="C80" t="str">
        <f>+ICU!B75</f>
        <v>PULLMAN REGIONAL HOSPITAL</v>
      </c>
      <c r="D80" s="7">
        <f>ROUND(+ICU!F75,0)</f>
        <v>423</v>
      </c>
      <c r="E80" s="7">
        <f>ROUND(+ICU!U75*365,0)</f>
        <v>730</v>
      </c>
      <c r="F80" s="9">
        <f t="shared" si="3"/>
        <v>0.57950000000000002</v>
      </c>
      <c r="G80" s="7">
        <f>ROUND(+ICU!F177,0)</f>
        <v>414</v>
      </c>
      <c r="H80" s="7">
        <f>ROUND(+ICU!U177*365,0)</f>
        <v>730</v>
      </c>
      <c r="I80" s="9">
        <f t="shared" si="4"/>
        <v>0.56710000000000005</v>
      </c>
      <c r="J80" s="9"/>
      <c r="K80" s="9">
        <f t="shared" si="5"/>
        <v>-2.1399999999999999E-2</v>
      </c>
    </row>
    <row r="81" spans="2:11" x14ac:dyDescent="0.2">
      <c r="B81">
        <f>+ICU!A76</f>
        <v>173</v>
      </c>
      <c r="C81" t="str">
        <f>+ICU!B76</f>
        <v>MORTON GENERAL HOSPITAL</v>
      </c>
      <c r="D81" s="7">
        <f>ROUND(+ICU!F76,0)</f>
        <v>0</v>
      </c>
      <c r="E81" s="7">
        <f>ROUND(+ICU!U76*365,0)</f>
        <v>0</v>
      </c>
      <c r="F81" s="9" t="str">
        <f t="shared" si="3"/>
        <v/>
      </c>
      <c r="G81" s="7">
        <f>ROUND(+ICU!F178,0)</f>
        <v>0</v>
      </c>
      <c r="H81" s="7">
        <f>ROUND(+ICU!U178*365,0)</f>
        <v>0</v>
      </c>
      <c r="I81" s="9" t="str">
        <f t="shared" si="4"/>
        <v/>
      </c>
      <c r="J81" s="9"/>
      <c r="K81" s="9" t="str">
        <f t="shared" si="5"/>
        <v/>
      </c>
    </row>
    <row r="82" spans="2:11" x14ac:dyDescent="0.2">
      <c r="B82">
        <f>+ICU!A77</f>
        <v>175</v>
      </c>
      <c r="C82" t="str">
        <f>+ICU!B77</f>
        <v>MARY BRIDGE CHILDRENS HEALTH CENTER</v>
      </c>
      <c r="D82" s="7">
        <f>ROUND(+ICU!F77,0)</f>
        <v>2481</v>
      </c>
      <c r="E82" s="7">
        <f>ROUND(+ICU!U77*365,0)</f>
        <v>8760</v>
      </c>
      <c r="F82" s="9">
        <f t="shared" si="3"/>
        <v>0.28320000000000001</v>
      </c>
      <c r="G82" s="7">
        <f>ROUND(+ICU!F179,0)</f>
        <v>2741</v>
      </c>
      <c r="H82" s="7">
        <f>ROUND(+ICU!U179*365,0)</f>
        <v>8760</v>
      </c>
      <c r="I82" s="9">
        <f t="shared" si="4"/>
        <v>0.31290000000000001</v>
      </c>
      <c r="J82" s="9"/>
      <c r="K82" s="9">
        <f t="shared" si="5"/>
        <v>0.10489999999999999</v>
      </c>
    </row>
    <row r="83" spans="2:11" x14ac:dyDescent="0.2">
      <c r="B83">
        <f>+ICU!A78</f>
        <v>176</v>
      </c>
      <c r="C83" t="str">
        <f>+ICU!B78</f>
        <v>TACOMA GENERAL/ALLENMORE HOSPITAL</v>
      </c>
      <c r="D83" s="7">
        <f>ROUND(+ICU!F78,0)</f>
        <v>43805</v>
      </c>
      <c r="E83" s="7">
        <f>ROUND(+ICU!U78*365,0)</f>
        <v>37230</v>
      </c>
      <c r="F83" s="9">
        <f t="shared" si="3"/>
        <v>1.1766000000000001</v>
      </c>
      <c r="G83" s="7">
        <f>ROUND(+ICU!F180,0)</f>
        <v>45378</v>
      </c>
      <c r="H83" s="7">
        <f>ROUND(+ICU!U180*365,0)</f>
        <v>57305</v>
      </c>
      <c r="I83" s="9">
        <f t="shared" si="4"/>
        <v>0.79190000000000005</v>
      </c>
      <c r="J83" s="9"/>
      <c r="K83" s="9">
        <f t="shared" si="5"/>
        <v>-0.32700000000000001</v>
      </c>
    </row>
    <row r="84" spans="2:11" x14ac:dyDescent="0.2">
      <c r="B84">
        <f>+ICU!A79</f>
        <v>180</v>
      </c>
      <c r="C84" t="str">
        <f>+ICU!B79</f>
        <v>MULTICARE VALLEY HOSPITAL</v>
      </c>
      <c r="D84" s="7">
        <f>ROUND(+ICU!F79,0)</f>
        <v>2329</v>
      </c>
      <c r="E84" s="7">
        <f>ROUND(+ICU!U79*365,0)</f>
        <v>3650</v>
      </c>
      <c r="F84" s="9">
        <f t="shared" si="3"/>
        <v>0.6381</v>
      </c>
      <c r="G84" s="7">
        <f>ROUND(+ICU!F181,0)</f>
        <v>3224</v>
      </c>
      <c r="H84" s="7">
        <f>ROUND(+ICU!U181*365,0)</f>
        <v>3650</v>
      </c>
      <c r="I84" s="9">
        <f t="shared" si="4"/>
        <v>0.88329999999999997</v>
      </c>
      <c r="J84" s="9"/>
      <c r="K84" s="9">
        <f t="shared" si="5"/>
        <v>0.38429999999999997</v>
      </c>
    </row>
    <row r="85" spans="2:11" x14ac:dyDescent="0.2">
      <c r="B85">
        <f>+ICU!A80</f>
        <v>183</v>
      </c>
      <c r="C85" t="str">
        <f>+ICU!B80</f>
        <v>MULTICARE AUBURN MEDICAL CENTER</v>
      </c>
      <c r="D85" s="7">
        <f>ROUND(+ICU!F80,0)</f>
        <v>4192</v>
      </c>
      <c r="E85" s="7">
        <f>ROUND(+ICU!U80*365,0)</f>
        <v>5840</v>
      </c>
      <c r="F85" s="9">
        <f t="shared" si="3"/>
        <v>0.71779999999999999</v>
      </c>
      <c r="G85" s="7">
        <f>ROUND(+ICU!F182,0)</f>
        <v>5535</v>
      </c>
      <c r="H85" s="7">
        <f>ROUND(+ICU!U182*365,0)</f>
        <v>5840</v>
      </c>
      <c r="I85" s="9">
        <f t="shared" si="4"/>
        <v>0.94779999999999998</v>
      </c>
      <c r="J85" s="9"/>
      <c r="K85" s="9">
        <f t="shared" si="5"/>
        <v>0.32040000000000002</v>
      </c>
    </row>
    <row r="86" spans="2:11" x14ac:dyDescent="0.2">
      <c r="B86">
        <f>+ICU!A81</f>
        <v>186</v>
      </c>
      <c r="C86" t="str">
        <f>+ICU!B81</f>
        <v>SUMMIT PACIFIC MEDICAL CENTER</v>
      </c>
      <c r="D86" s="7">
        <f>ROUND(+ICU!F81,0)</f>
        <v>0</v>
      </c>
      <c r="E86" s="7">
        <f>ROUND(+ICU!U81*365,0)</f>
        <v>0</v>
      </c>
      <c r="F86" s="9" t="str">
        <f t="shared" si="3"/>
        <v/>
      </c>
      <c r="G86" s="7">
        <f>ROUND(+ICU!F183,0)</f>
        <v>0</v>
      </c>
      <c r="H86" s="7">
        <f>ROUND(+ICU!U183*365,0)</f>
        <v>0</v>
      </c>
      <c r="I86" s="9" t="str">
        <f t="shared" si="4"/>
        <v/>
      </c>
      <c r="J86" s="9"/>
      <c r="K86" s="9" t="str">
        <f t="shared" si="5"/>
        <v/>
      </c>
    </row>
    <row r="87" spans="2:11" x14ac:dyDescent="0.2">
      <c r="B87">
        <f>+ICU!A82</f>
        <v>191</v>
      </c>
      <c r="C87" t="str">
        <f>+ICU!B82</f>
        <v>PROVIDENCE CENTRALIA HOSPITAL</v>
      </c>
      <c r="D87" s="7">
        <f>ROUND(+ICU!F82,0)</f>
        <v>1366</v>
      </c>
      <c r="E87" s="7">
        <f>ROUND(+ICU!U82*365,0)</f>
        <v>2190</v>
      </c>
      <c r="F87" s="9">
        <f t="shared" si="3"/>
        <v>0.62370000000000003</v>
      </c>
      <c r="G87" s="7">
        <f>ROUND(+ICU!F184,0)</f>
        <v>1477</v>
      </c>
      <c r="H87" s="7">
        <f>ROUND(+ICU!U184*365,0)</f>
        <v>2190</v>
      </c>
      <c r="I87" s="9">
        <f t="shared" si="4"/>
        <v>0.6744</v>
      </c>
      <c r="J87" s="9"/>
      <c r="K87" s="9">
        <f t="shared" si="5"/>
        <v>8.1299999999999997E-2</v>
      </c>
    </row>
    <row r="88" spans="2:11" x14ac:dyDescent="0.2">
      <c r="B88">
        <f>+ICU!A83</f>
        <v>193</v>
      </c>
      <c r="C88" t="str">
        <f>+ICU!B83</f>
        <v>PROVIDENCE MOUNT CARMEL HOSPITAL</v>
      </c>
      <c r="D88" s="7">
        <f>ROUND(+ICU!F83,0)</f>
        <v>502</v>
      </c>
      <c r="E88" s="7">
        <f>ROUND(+ICU!U83*365,0)</f>
        <v>1460</v>
      </c>
      <c r="F88" s="9">
        <f t="shared" si="3"/>
        <v>0.34379999999999999</v>
      </c>
      <c r="G88" s="7">
        <f>ROUND(+ICU!F185,0)</f>
        <v>0</v>
      </c>
      <c r="H88" s="7">
        <f>ROUND(+ICU!U185*365,0)</f>
        <v>1460</v>
      </c>
      <c r="I88" s="9" t="str">
        <f t="shared" si="4"/>
        <v/>
      </c>
      <c r="J88" s="9"/>
      <c r="K88" s="9" t="str">
        <f t="shared" si="5"/>
        <v/>
      </c>
    </row>
    <row r="89" spans="2:11" x14ac:dyDescent="0.2">
      <c r="B89">
        <f>+ICU!A84</f>
        <v>194</v>
      </c>
      <c r="C89" t="str">
        <f>+ICU!B84</f>
        <v>PROVIDENCE ST JOSEPHS HOSPITAL</v>
      </c>
      <c r="D89" s="7">
        <f>ROUND(+ICU!F84,0)</f>
        <v>0</v>
      </c>
      <c r="E89" s="7">
        <f>ROUND(+ICU!U84*365,0)</f>
        <v>0</v>
      </c>
      <c r="F89" s="9" t="str">
        <f t="shared" si="3"/>
        <v/>
      </c>
      <c r="G89" s="7">
        <f>ROUND(+ICU!F186,0)</f>
        <v>0</v>
      </c>
      <c r="H89" s="7">
        <f>ROUND(+ICU!U186*365,0)</f>
        <v>0</v>
      </c>
      <c r="I89" s="9" t="str">
        <f t="shared" si="4"/>
        <v/>
      </c>
      <c r="J89" s="9"/>
      <c r="K89" s="9" t="str">
        <f t="shared" si="5"/>
        <v/>
      </c>
    </row>
    <row r="90" spans="2:11" x14ac:dyDescent="0.2">
      <c r="B90">
        <f>+ICU!A85</f>
        <v>195</v>
      </c>
      <c r="C90" t="str">
        <f>+ICU!B85</f>
        <v>SNOQUALMIE VALLEY HOSPITAL</v>
      </c>
      <c r="D90" s="7">
        <f>ROUND(+ICU!F85,0)</f>
        <v>0</v>
      </c>
      <c r="E90" s="7">
        <f>ROUND(+ICU!U85*365,0)</f>
        <v>0</v>
      </c>
      <c r="F90" s="9" t="str">
        <f t="shared" si="3"/>
        <v/>
      </c>
      <c r="G90" s="7">
        <f>ROUND(+ICU!F187,0)</f>
        <v>0</v>
      </c>
      <c r="H90" s="7">
        <f>ROUND(+ICU!U187*365,0)</f>
        <v>0</v>
      </c>
      <c r="I90" s="9" t="str">
        <f t="shared" si="4"/>
        <v/>
      </c>
      <c r="J90" s="9"/>
      <c r="K90" s="9" t="str">
        <f t="shared" si="5"/>
        <v/>
      </c>
    </row>
    <row r="91" spans="2:11" x14ac:dyDescent="0.2">
      <c r="B91">
        <f>+ICU!A86</f>
        <v>197</v>
      </c>
      <c r="C91" t="str">
        <f>+ICU!B86</f>
        <v>CAPITAL MEDICAL CENTER</v>
      </c>
      <c r="D91" s="7">
        <f>ROUND(+ICU!F86,0)</f>
        <v>6078</v>
      </c>
      <c r="E91" s="7">
        <f>ROUND(+ICU!U86*365,0)</f>
        <v>8760</v>
      </c>
      <c r="F91" s="9">
        <f t="shared" si="3"/>
        <v>0.69379999999999997</v>
      </c>
      <c r="G91" s="7">
        <f>ROUND(+ICU!F188,0)</f>
        <v>6131</v>
      </c>
      <c r="H91" s="7">
        <f>ROUND(+ICU!U188*365,0)</f>
        <v>3650</v>
      </c>
      <c r="I91" s="9">
        <f t="shared" si="4"/>
        <v>1.6797</v>
      </c>
      <c r="J91" s="9"/>
      <c r="K91" s="9">
        <f t="shared" si="5"/>
        <v>1.421</v>
      </c>
    </row>
    <row r="92" spans="2:11" x14ac:dyDescent="0.2">
      <c r="B92">
        <f>+ICU!A87</f>
        <v>198</v>
      </c>
      <c r="C92" t="str">
        <f>+ICU!B87</f>
        <v>ASTRIA SUNNYSIDE HOSPITAL</v>
      </c>
      <c r="D92" s="7">
        <f>ROUND(+ICU!F87,0)</f>
        <v>1117</v>
      </c>
      <c r="E92" s="7">
        <f>ROUND(+ICU!U87*365,0)</f>
        <v>2555</v>
      </c>
      <c r="F92" s="9">
        <f t="shared" si="3"/>
        <v>0.43719999999999998</v>
      </c>
      <c r="G92" s="7">
        <f>ROUND(+ICU!F189,0)</f>
        <v>1447</v>
      </c>
      <c r="H92" s="7">
        <f>ROUND(+ICU!U189*365,0)</f>
        <v>2555</v>
      </c>
      <c r="I92" s="9">
        <f t="shared" si="4"/>
        <v>0.56630000000000003</v>
      </c>
      <c r="J92" s="9"/>
      <c r="K92" s="9">
        <f t="shared" si="5"/>
        <v>0.29530000000000001</v>
      </c>
    </row>
    <row r="93" spans="2:11" x14ac:dyDescent="0.2">
      <c r="B93">
        <f>+ICU!A88</f>
        <v>199</v>
      </c>
      <c r="C93" t="str">
        <f>+ICU!B88</f>
        <v>ASTRIA TOPPENISH HOSPITAL</v>
      </c>
      <c r="D93" s="7">
        <f>ROUND(+ICU!F88,0)</f>
        <v>266</v>
      </c>
      <c r="E93" s="7">
        <f>ROUND(+ICU!U88*365,0)</f>
        <v>2555</v>
      </c>
      <c r="F93" s="9">
        <f t="shared" si="3"/>
        <v>0.1041</v>
      </c>
      <c r="G93" s="7">
        <f>ROUND(+ICU!F190,0)</f>
        <v>138</v>
      </c>
      <c r="H93" s="7">
        <f>ROUND(+ICU!U190*365,0)</f>
        <v>2555</v>
      </c>
      <c r="I93" s="9">
        <f t="shared" si="4"/>
        <v>5.3999999999999999E-2</v>
      </c>
      <c r="J93" s="9"/>
      <c r="K93" s="9">
        <f t="shared" si="5"/>
        <v>-0.48130000000000001</v>
      </c>
    </row>
    <row r="94" spans="2:11" x14ac:dyDescent="0.2">
      <c r="B94">
        <f>+ICU!A89</f>
        <v>201</v>
      </c>
      <c r="C94" t="str">
        <f>+ICU!B89</f>
        <v>ST FRANCIS COMMUNITY HOSPITAL</v>
      </c>
      <c r="D94" s="7">
        <f>ROUND(+ICU!F89,0)</f>
        <v>4029</v>
      </c>
      <c r="E94" s="7">
        <f>ROUND(+ICU!U89*365,0)</f>
        <v>5110</v>
      </c>
      <c r="F94" s="9">
        <f t="shared" si="3"/>
        <v>0.78849999999999998</v>
      </c>
      <c r="G94" s="7">
        <f>ROUND(+ICU!F191,0)</f>
        <v>4250</v>
      </c>
      <c r="H94" s="7">
        <f>ROUND(+ICU!U191*365,0)</f>
        <v>5110</v>
      </c>
      <c r="I94" s="9">
        <f t="shared" si="4"/>
        <v>0.83169999999999999</v>
      </c>
      <c r="J94" s="9"/>
      <c r="K94" s="9">
        <f t="shared" si="5"/>
        <v>5.4800000000000001E-2</v>
      </c>
    </row>
    <row r="95" spans="2:11" x14ac:dyDescent="0.2">
      <c r="B95">
        <f>+ICU!A90</f>
        <v>202</v>
      </c>
      <c r="C95" t="str">
        <f>+ICU!B90</f>
        <v>REGIONAL HOSPITAL</v>
      </c>
      <c r="D95" s="7">
        <f>ROUND(+ICU!F90,0)</f>
        <v>0</v>
      </c>
      <c r="E95" s="7">
        <f>ROUND(+ICU!U90*365,0)</f>
        <v>0</v>
      </c>
      <c r="F95" s="9" t="str">
        <f t="shared" si="3"/>
        <v/>
      </c>
      <c r="G95" s="7">
        <f>ROUND(+ICU!F192,0)</f>
        <v>0</v>
      </c>
      <c r="H95" s="7">
        <f>ROUND(+ICU!U192*365,0)</f>
        <v>0</v>
      </c>
      <c r="I95" s="9" t="str">
        <f t="shared" si="4"/>
        <v/>
      </c>
      <c r="J95" s="9"/>
      <c r="K95" s="9" t="str">
        <f t="shared" si="5"/>
        <v/>
      </c>
    </row>
    <row r="96" spans="2:11" x14ac:dyDescent="0.2">
      <c r="B96">
        <f>+ICU!A91</f>
        <v>204</v>
      </c>
      <c r="C96" t="str">
        <f>+ICU!B91</f>
        <v>SEATTLE CANCER CARE ALLIANCE</v>
      </c>
      <c r="D96" s="7">
        <f>ROUND(+ICU!F91,0)</f>
        <v>5979</v>
      </c>
      <c r="E96" s="7">
        <f>ROUND(+ICU!U91*365,0)</f>
        <v>1460</v>
      </c>
      <c r="F96" s="9">
        <f t="shared" si="3"/>
        <v>4.0952000000000002</v>
      </c>
      <c r="G96" s="7">
        <f>ROUND(+ICU!F193,0)</f>
        <v>0</v>
      </c>
      <c r="H96" s="7">
        <f>ROUND(+ICU!U193*365,0)</f>
        <v>0</v>
      </c>
      <c r="I96" s="9" t="str">
        <f t="shared" si="4"/>
        <v/>
      </c>
      <c r="J96" s="9"/>
      <c r="K96" s="9" t="str">
        <f t="shared" si="5"/>
        <v/>
      </c>
    </row>
    <row r="97" spans="2:11" x14ac:dyDescent="0.2">
      <c r="B97">
        <f>+ICU!A92</f>
        <v>205</v>
      </c>
      <c r="C97" t="str">
        <f>+ICU!B92</f>
        <v>WENATCHEE VALLEY HOSPITAL</v>
      </c>
      <c r="D97" s="7">
        <f>ROUND(+ICU!F92,0)</f>
        <v>0</v>
      </c>
      <c r="E97" s="7">
        <f>ROUND(+ICU!U92*365,0)</f>
        <v>0</v>
      </c>
      <c r="F97" s="9" t="str">
        <f t="shared" si="3"/>
        <v/>
      </c>
      <c r="G97" s="7">
        <f>ROUND(+ICU!F194,0)</f>
        <v>0</v>
      </c>
      <c r="H97" s="7">
        <f>ROUND(+ICU!U194*365,0)</f>
        <v>0</v>
      </c>
      <c r="I97" s="9" t="str">
        <f t="shared" si="4"/>
        <v/>
      </c>
      <c r="J97" s="9"/>
      <c r="K97" s="9" t="str">
        <f t="shared" si="5"/>
        <v/>
      </c>
    </row>
    <row r="98" spans="2:11" x14ac:dyDescent="0.2">
      <c r="B98">
        <f>+ICU!A93</f>
        <v>206</v>
      </c>
      <c r="C98" t="str">
        <f>+ICU!B93</f>
        <v>PEACEHEALTH UNITED GENERAL MEDICAL CENTER</v>
      </c>
      <c r="D98" s="7">
        <f>ROUND(+ICU!F93,0)</f>
        <v>0</v>
      </c>
      <c r="E98" s="7">
        <f>ROUND(+ICU!U93*365,0)</f>
        <v>0</v>
      </c>
      <c r="F98" s="9" t="str">
        <f t="shared" si="3"/>
        <v/>
      </c>
      <c r="G98" s="7">
        <f>ROUND(+ICU!F195,0)</f>
        <v>0</v>
      </c>
      <c r="H98" s="7">
        <f>ROUND(+ICU!U195*365,0)</f>
        <v>0</v>
      </c>
      <c r="I98" s="9" t="str">
        <f t="shared" si="4"/>
        <v/>
      </c>
      <c r="J98" s="9"/>
      <c r="K98" s="9" t="str">
        <f t="shared" si="5"/>
        <v/>
      </c>
    </row>
    <row r="99" spans="2:11" x14ac:dyDescent="0.2">
      <c r="B99">
        <f>+ICU!A94</f>
        <v>207</v>
      </c>
      <c r="C99" t="str">
        <f>+ICU!B94</f>
        <v>SKAGIT REGIONAL HEALTH</v>
      </c>
      <c r="D99" s="7">
        <f>ROUND(+ICU!F94,0)</f>
        <v>0</v>
      </c>
      <c r="E99" s="7">
        <f>ROUND(+ICU!U94*365,0)</f>
        <v>4380</v>
      </c>
      <c r="F99" s="9" t="str">
        <f t="shared" si="3"/>
        <v/>
      </c>
      <c r="G99" s="7">
        <f>ROUND(+ICU!F196,0)</f>
        <v>2630</v>
      </c>
      <c r="H99" s="7">
        <f>ROUND(+ICU!U196*365,0)</f>
        <v>4380</v>
      </c>
      <c r="I99" s="9">
        <f t="shared" si="4"/>
        <v>0.60050000000000003</v>
      </c>
      <c r="J99" s="9"/>
      <c r="K99" s="9" t="str">
        <f t="shared" si="5"/>
        <v/>
      </c>
    </row>
    <row r="100" spans="2:11" x14ac:dyDescent="0.2">
      <c r="B100">
        <f>+ICU!A95</f>
        <v>208</v>
      </c>
      <c r="C100" t="str">
        <f>+ICU!B95</f>
        <v>LEGACY SALMON CREEK HOSPITAL</v>
      </c>
      <c r="D100" s="7">
        <f>ROUND(+ICU!F95,0)</f>
        <v>11826</v>
      </c>
      <c r="E100" s="7">
        <f>ROUND(+ICU!U95*365,0)</f>
        <v>19710</v>
      </c>
      <c r="F100" s="9">
        <f t="shared" si="3"/>
        <v>0.6</v>
      </c>
      <c r="G100" s="7">
        <f>ROUND(+ICU!F197,0)</f>
        <v>11992</v>
      </c>
      <c r="H100" s="7">
        <f>ROUND(+ICU!U197*365,0)</f>
        <v>19710</v>
      </c>
      <c r="I100" s="9">
        <f t="shared" si="4"/>
        <v>0.60840000000000005</v>
      </c>
      <c r="J100" s="9"/>
      <c r="K100" s="9">
        <f t="shared" si="5"/>
        <v>1.4E-2</v>
      </c>
    </row>
    <row r="101" spans="2:11" x14ac:dyDescent="0.2">
      <c r="B101">
        <f>+ICU!A96</f>
        <v>209</v>
      </c>
      <c r="C101" t="str">
        <f>+ICU!B96</f>
        <v>ST ANTHONY HOSPITAL</v>
      </c>
      <c r="D101" s="7">
        <f>ROUND(+ICU!F96,0)</f>
        <v>4883</v>
      </c>
      <c r="E101" s="7">
        <f>ROUND(+ICU!U96*365,0)</f>
        <v>5840</v>
      </c>
      <c r="F101" s="9">
        <f t="shared" si="3"/>
        <v>0.83609999999999995</v>
      </c>
      <c r="G101" s="7">
        <f>ROUND(+ICU!F198,0)</f>
        <v>4715</v>
      </c>
      <c r="H101" s="7">
        <f>ROUND(+ICU!U198*365,0)</f>
        <v>5840</v>
      </c>
      <c r="I101" s="9">
        <f t="shared" si="4"/>
        <v>0.80740000000000001</v>
      </c>
      <c r="J101" s="9"/>
      <c r="K101" s="9">
        <f t="shared" si="5"/>
        <v>-3.4299999999999997E-2</v>
      </c>
    </row>
    <row r="102" spans="2:11" x14ac:dyDescent="0.2">
      <c r="B102">
        <f>+ICU!A97</f>
        <v>210</v>
      </c>
      <c r="C102" t="str">
        <f>+ICU!B97</f>
        <v>SWEDISH MEDICAL CENTER - ISSAQUAH CAMPUS</v>
      </c>
      <c r="D102" s="7">
        <f>ROUND(+ICU!F97,0)</f>
        <v>5610</v>
      </c>
      <c r="E102" s="7">
        <f>ROUND(+ICU!U97*365,0)</f>
        <v>13140</v>
      </c>
      <c r="F102" s="9">
        <f t="shared" si="3"/>
        <v>0.4269</v>
      </c>
      <c r="G102" s="7">
        <f>ROUND(+ICU!F199,0)</f>
        <v>5025</v>
      </c>
      <c r="H102" s="7">
        <f>ROUND(+ICU!U199*365,0)</f>
        <v>2190</v>
      </c>
      <c r="I102" s="9">
        <f t="shared" si="4"/>
        <v>2.2945000000000002</v>
      </c>
      <c r="J102" s="9"/>
      <c r="K102" s="9">
        <f t="shared" si="5"/>
        <v>4.3747999999999996</v>
      </c>
    </row>
    <row r="103" spans="2:11" x14ac:dyDescent="0.2">
      <c r="B103">
        <f>+ICU!A98</f>
        <v>211</v>
      </c>
      <c r="C103" t="str">
        <f>+ICU!B98</f>
        <v>PEACEHEALTH PEACE ISLAND MEDICAL CENTER</v>
      </c>
      <c r="D103" s="7">
        <f>ROUND(+ICU!F98,0)</f>
        <v>0</v>
      </c>
      <c r="E103" s="7">
        <f>ROUND(+ICU!U98*365,0)</f>
        <v>0</v>
      </c>
      <c r="F103" s="9" t="str">
        <f t="shared" si="3"/>
        <v/>
      </c>
      <c r="G103" s="7">
        <f>ROUND(+ICU!F200,0)</f>
        <v>0</v>
      </c>
      <c r="H103" s="7">
        <f>ROUND(+ICU!U200*365,0)</f>
        <v>0</v>
      </c>
      <c r="I103" s="9" t="str">
        <f t="shared" si="4"/>
        <v/>
      </c>
      <c r="J103" s="9"/>
      <c r="K103" s="9" t="str">
        <f t="shared" si="5"/>
        <v/>
      </c>
    </row>
    <row r="104" spans="2:11" x14ac:dyDescent="0.2">
      <c r="B104">
        <f>+ICU!A99</f>
        <v>904</v>
      </c>
      <c r="C104" t="str">
        <f>+ICU!B99</f>
        <v>BHC FAIRFAX HOSPITAL</v>
      </c>
      <c r="D104" s="7">
        <f>ROUND(+ICU!F99,0)</f>
        <v>0</v>
      </c>
      <c r="E104" s="7">
        <f>ROUND(+ICU!U99*365,0)</f>
        <v>0</v>
      </c>
      <c r="F104" s="9" t="str">
        <f t="shared" si="3"/>
        <v/>
      </c>
      <c r="G104" s="7">
        <f>ROUND(+ICU!F201,0)</f>
        <v>0</v>
      </c>
      <c r="H104" s="7">
        <f>ROUND(+ICU!U201*365,0)</f>
        <v>0</v>
      </c>
      <c r="I104" s="9" t="str">
        <f t="shared" si="4"/>
        <v/>
      </c>
      <c r="J104" s="9"/>
      <c r="K104" s="9" t="str">
        <f t="shared" si="5"/>
        <v/>
      </c>
    </row>
    <row r="105" spans="2:11" x14ac:dyDescent="0.2">
      <c r="B105">
        <f>+ICU!A100</f>
        <v>915</v>
      </c>
      <c r="C105" t="str">
        <f>+ICU!B100</f>
        <v>LOURDES COUNSELING CENTER</v>
      </c>
      <c r="D105" s="7">
        <f>ROUND(+ICU!F100,0)</f>
        <v>0</v>
      </c>
      <c r="E105" s="7">
        <f>ROUND(+ICU!U100*365,0)</f>
        <v>0</v>
      </c>
      <c r="F105" s="9" t="str">
        <f t="shared" si="3"/>
        <v/>
      </c>
      <c r="G105" s="7">
        <f>ROUND(+ICU!F202,0)</f>
        <v>0</v>
      </c>
      <c r="H105" s="7">
        <f>ROUND(+ICU!U202*365,0)</f>
        <v>0</v>
      </c>
      <c r="I105" s="9" t="str">
        <f t="shared" si="4"/>
        <v/>
      </c>
      <c r="J105" s="9"/>
      <c r="K105" s="9" t="str">
        <f t="shared" si="5"/>
        <v/>
      </c>
    </row>
    <row r="106" spans="2:11" x14ac:dyDescent="0.2">
      <c r="B106">
        <f>+ICU!A101</f>
        <v>919</v>
      </c>
      <c r="C106" t="str">
        <f>+ICU!B101</f>
        <v>NAVOS</v>
      </c>
      <c r="D106" s="7">
        <f>ROUND(+ICU!F101,0)</f>
        <v>0</v>
      </c>
      <c r="E106" s="7">
        <f>ROUND(+ICU!U101*365,0)</f>
        <v>0</v>
      </c>
      <c r="F106" s="9" t="str">
        <f t="shared" si="3"/>
        <v/>
      </c>
      <c r="G106" s="7">
        <f>ROUND(+ICU!F203,0)</f>
        <v>0</v>
      </c>
      <c r="H106" s="7">
        <f>ROUND(+ICU!U203*365,0)</f>
        <v>0</v>
      </c>
      <c r="I106" s="9" t="str">
        <f t="shared" si="4"/>
        <v/>
      </c>
      <c r="J106" s="9"/>
      <c r="K106" s="9" t="str">
        <f t="shared" si="5"/>
        <v/>
      </c>
    </row>
    <row r="107" spans="2:11" x14ac:dyDescent="0.2">
      <c r="B107">
        <f>+ICU!A102</f>
        <v>921</v>
      </c>
      <c r="C107" t="str">
        <f>+ICU!B102</f>
        <v>CASCADE BEHAVIORAL HOSPITAL</v>
      </c>
      <c r="D107" s="7">
        <f>ROUND(+ICU!F102,0)</f>
        <v>0</v>
      </c>
      <c r="E107" s="7">
        <f>ROUND(+ICU!U102*365,0)</f>
        <v>0</v>
      </c>
      <c r="F107" s="9" t="str">
        <f t="shared" si="3"/>
        <v/>
      </c>
      <c r="G107" s="7">
        <f>ROUND(+ICU!F204,0)</f>
        <v>0</v>
      </c>
      <c r="H107" s="7">
        <f>ROUND(+ICU!U204*365,0)</f>
        <v>0</v>
      </c>
      <c r="I107" s="9" t="str">
        <f t="shared" si="4"/>
        <v/>
      </c>
      <c r="J107" s="9"/>
      <c r="K107" s="9" t="str">
        <f t="shared" si="5"/>
        <v/>
      </c>
    </row>
    <row r="108" spans="2:11" x14ac:dyDescent="0.2">
      <c r="B108">
        <f>+ICU!A103</f>
        <v>922</v>
      </c>
      <c r="C108" t="str">
        <f>+ICU!B103</f>
        <v>BHC FAIRFAX HOSPITAL NORTH</v>
      </c>
      <c r="D108" s="7">
        <f>ROUND(+ICU!F103,0)</f>
        <v>0</v>
      </c>
      <c r="E108" s="7">
        <f>ROUND(+ICU!U103*365,0)</f>
        <v>0</v>
      </c>
      <c r="F108" s="9" t="str">
        <f t="shared" ref="F108" si="6">IF(D108=0,"",IF(E108=0,"",ROUND(D108/E108,4)))</f>
        <v/>
      </c>
      <c r="G108" s="7">
        <f>ROUND(+ICU!F205,0)</f>
        <v>0</v>
      </c>
      <c r="H108" s="7">
        <f>ROUND(+ICU!U205*365,0)</f>
        <v>0</v>
      </c>
      <c r="I108" s="9" t="str">
        <f t="shared" ref="I108" si="7">IF(G108=0,"",IF(H108=0,"",ROUND(G108/H108,4)))</f>
        <v/>
      </c>
      <c r="J108" s="9"/>
      <c r="K108" s="9" t="str">
        <f t="shared" ref="K108" si="8">IF(D108=0,"",IF(E108=0,"",IF(G108=0,"",IF(H108=0,"",ROUND(I108/F108-1,4)))))</f>
        <v/>
      </c>
    </row>
    <row r="109" spans="2:11" x14ac:dyDescent="0.2">
      <c r="B109">
        <f>+ICU!A104</f>
        <v>923</v>
      </c>
      <c r="C109" t="str">
        <f>+ICU!B104</f>
        <v>FAIRFAX BEHAVIORAL HEALTH MONROE</v>
      </c>
      <c r="D109" s="7">
        <f>ROUND(+ICU!F104,0)</f>
        <v>0</v>
      </c>
      <c r="E109" s="7">
        <f>ROUND(+ICU!U104*365,0)</f>
        <v>0</v>
      </c>
      <c r="F109" s="9" t="str">
        <f t="shared" ref="F109" si="9">IF(D109=0,"",IF(E109=0,"",ROUND(D109/E109,4)))</f>
        <v/>
      </c>
      <c r="G109" s="7">
        <f>ROUND(+ICU!F206,0)</f>
        <v>0</v>
      </c>
      <c r="H109" s="7">
        <f>ROUND(+ICU!U206*365,0)</f>
        <v>0</v>
      </c>
      <c r="I109" s="9" t="str">
        <f t="shared" ref="I109" si="10">IF(G109=0,"",IF(H109=0,"",ROUND(G109/H109,4)))</f>
        <v/>
      </c>
      <c r="J109" s="9"/>
      <c r="K109" s="9" t="str">
        <f t="shared" ref="K109" si="11">IF(D109=0,"",IF(E109=0,"",IF(G109=0,"",IF(H109=0,"",ROUND(I109/F109-1,4)))))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10"/>
  <sheetViews>
    <sheetView zoomScale="75" workbookViewId="0">
      <pane ySplit="4" topLeftCell="A101" activePane="bottomLeft" state="frozen"/>
      <selection pane="bottomLeft" activeCell="U107" sqref="U107:U206"/>
    </sheetView>
  </sheetViews>
  <sheetFormatPr defaultColWidth="9" defaultRowHeight="13.2" x14ac:dyDescent="0.25"/>
  <cols>
    <col min="1" max="1" width="6.109375" style="10" bestFit="1" customWidth="1"/>
    <col min="2" max="2" width="42.21875" style="10" bestFit="1" customWidth="1"/>
    <col min="3" max="3" width="8.109375" style="10" bestFit="1" customWidth="1"/>
    <col min="4" max="4" width="5.6640625" style="10" bestFit="1" customWidth="1"/>
    <col min="5" max="5" width="7.88671875" style="10" bestFit="1" customWidth="1"/>
    <col min="6" max="6" width="7" style="11" bestFit="1" customWidth="1"/>
    <col min="7" max="7" width="11.109375" style="11" bestFit="1" customWidth="1"/>
    <col min="8" max="8" width="10.88671875" style="11" bestFit="1" customWidth="1"/>
    <col min="9" max="10" width="10.109375" style="11" bestFit="1" customWidth="1"/>
    <col min="11" max="11" width="7" style="11" bestFit="1" customWidth="1"/>
    <col min="12" max="12" width="10.88671875" style="11" bestFit="1" customWidth="1"/>
    <col min="13" max="13" width="8" style="11" bestFit="1" customWidth="1"/>
    <col min="14" max="14" width="10.109375" style="11" bestFit="1" customWidth="1"/>
    <col min="15" max="15" width="8" style="11" bestFit="1" customWidth="1"/>
    <col min="16" max="16" width="7.88671875" style="11" bestFit="1" customWidth="1"/>
    <col min="17" max="17" width="11.88671875" style="11" bestFit="1" customWidth="1"/>
    <col min="18" max="18" width="11.109375" style="11" bestFit="1" customWidth="1"/>
    <col min="19" max="20" width="11.88671875" style="11" bestFit="1" customWidth="1"/>
    <col min="21" max="27" width="9" style="10"/>
    <col min="28" max="28" width="9.21875" style="10" bestFit="1" customWidth="1"/>
    <col min="29" max="29" width="12" style="10" bestFit="1" customWidth="1"/>
    <col min="30" max="32" width="11" style="10" bestFit="1" customWidth="1"/>
    <col min="33" max="33" width="9.21875" style="10" bestFit="1" customWidth="1"/>
    <col min="34" max="34" width="11.88671875" style="10" bestFit="1" customWidth="1"/>
    <col min="35" max="35" width="9.21875" style="10" bestFit="1" customWidth="1"/>
    <col min="36" max="36" width="11" style="10" bestFit="1" customWidth="1"/>
    <col min="37" max="37" width="10.88671875" style="10" bestFit="1" customWidth="1"/>
    <col min="38" max="38" width="9.21875" style="10" bestFit="1" customWidth="1"/>
    <col min="39" max="40" width="12" style="10" bestFit="1" customWidth="1"/>
    <col min="41" max="42" width="13" style="10" bestFit="1" customWidth="1"/>
    <col min="43" max="16384" width="9" style="10"/>
  </cols>
  <sheetData>
    <row r="1" spans="1:46" x14ac:dyDescent="0.25">
      <c r="U1" s="12" t="s">
        <v>72</v>
      </c>
    </row>
    <row r="2" spans="1:46" x14ac:dyDescent="0.25">
      <c r="U2" s="12" t="s">
        <v>74</v>
      </c>
    </row>
    <row r="3" spans="1:46" x14ac:dyDescent="0.25">
      <c r="U3" s="12" t="s">
        <v>73</v>
      </c>
    </row>
    <row r="4" spans="1:46" x14ac:dyDescent="0.25">
      <c r="A4" s="13" t="s">
        <v>36</v>
      </c>
      <c r="B4" s="13" t="s">
        <v>51</v>
      </c>
      <c r="C4" s="13" t="s">
        <v>52</v>
      </c>
      <c r="D4" s="13" t="s">
        <v>53</v>
      </c>
      <c r="E4" s="13" t="s">
        <v>54</v>
      </c>
      <c r="F4" s="14" t="s">
        <v>55</v>
      </c>
      <c r="G4" s="14" t="s">
        <v>56</v>
      </c>
      <c r="H4" s="14" t="s">
        <v>57</v>
      </c>
      <c r="I4" s="14" t="s">
        <v>58</v>
      </c>
      <c r="J4" s="14" t="s">
        <v>59</v>
      </c>
      <c r="K4" s="14" t="s">
        <v>60</v>
      </c>
      <c r="L4" s="14" t="s">
        <v>61</v>
      </c>
      <c r="M4" s="14" t="s">
        <v>62</v>
      </c>
      <c r="N4" s="14" t="s">
        <v>63</v>
      </c>
      <c r="O4" s="14" t="s">
        <v>64</v>
      </c>
      <c r="P4" s="14" t="s">
        <v>65</v>
      </c>
      <c r="Q4" s="14" t="s">
        <v>66</v>
      </c>
      <c r="R4" s="14" t="s">
        <v>67</v>
      </c>
      <c r="S4" s="14" t="s">
        <v>68</v>
      </c>
      <c r="T4" s="14" t="s">
        <v>69</v>
      </c>
      <c r="U4" s="13" t="s">
        <v>71</v>
      </c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</row>
    <row r="5" spans="1:46" x14ac:dyDescent="0.25">
      <c r="A5">
        <v>1</v>
      </c>
      <c r="B5" t="s">
        <v>127</v>
      </c>
      <c r="C5">
        <v>6010</v>
      </c>
      <c r="D5">
        <v>2015</v>
      </c>
      <c r="E5">
        <v>325</v>
      </c>
      <c r="F5">
        <v>40978</v>
      </c>
      <c r="G5">
        <v>35829752</v>
      </c>
      <c r="H5">
        <v>-86</v>
      </c>
      <c r="I5">
        <v>1574184</v>
      </c>
      <c r="J5">
        <v>2957692</v>
      </c>
      <c r="K5">
        <v>9903</v>
      </c>
      <c r="L5">
        <v>735328</v>
      </c>
      <c r="M5">
        <v>25214</v>
      </c>
      <c r="N5">
        <v>74939</v>
      </c>
      <c r="O5">
        <v>251428</v>
      </c>
      <c r="P5">
        <v>10247</v>
      </c>
      <c r="Q5">
        <v>41448107</v>
      </c>
      <c r="R5">
        <v>75400195</v>
      </c>
      <c r="S5">
        <v>272913851</v>
      </c>
      <c r="T5">
        <v>272531041</v>
      </c>
      <c r="U5">
        <v>98</v>
      </c>
      <c r="V5"/>
      <c r="W5"/>
      <c r="X5"/>
      <c r="Y5"/>
      <c r="Z5"/>
      <c r="AA5" s="15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</row>
    <row r="6" spans="1:46" x14ac:dyDescent="0.25">
      <c r="A6">
        <v>3</v>
      </c>
      <c r="B6" t="s">
        <v>128</v>
      </c>
      <c r="C6">
        <v>6010</v>
      </c>
      <c r="D6">
        <v>2015</v>
      </c>
      <c r="E6">
        <v>148.03</v>
      </c>
      <c r="F6">
        <v>22059</v>
      </c>
      <c r="G6">
        <v>17601507</v>
      </c>
      <c r="H6">
        <v>-1006</v>
      </c>
      <c r="I6">
        <v>1351359</v>
      </c>
      <c r="J6">
        <v>1415824</v>
      </c>
      <c r="K6">
        <v>3617</v>
      </c>
      <c r="L6">
        <v>130128</v>
      </c>
      <c r="M6">
        <v>16154</v>
      </c>
      <c r="N6">
        <v>353619</v>
      </c>
      <c r="O6">
        <v>98903</v>
      </c>
      <c r="P6">
        <v>2408</v>
      </c>
      <c r="Q6">
        <v>20967697</v>
      </c>
      <c r="R6">
        <v>31327975</v>
      </c>
      <c r="S6">
        <v>79018204</v>
      </c>
      <c r="T6">
        <v>78940579</v>
      </c>
      <c r="U6">
        <v>44</v>
      </c>
      <c r="V6"/>
      <c r="W6"/>
      <c r="X6"/>
      <c r="Y6"/>
      <c r="Z6"/>
      <c r="AA6" s="15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</row>
    <row r="7" spans="1:46" x14ac:dyDescent="0.25">
      <c r="A7">
        <v>8</v>
      </c>
      <c r="B7" t="s">
        <v>129</v>
      </c>
      <c r="C7">
        <v>6010</v>
      </c>
      <c r="D7">
        <v>2015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/>
      <c r="W7"/>
      <c r="X7"/>
      <c r="Y7"/>
      <c r="Z7"/>
      <c r="AA7" s="15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</row>
    <row r="8" spans="1:46" x14ac:dyDescent="0.25">
      <c r="A8">
        <v>10</v>
      </c>
      <c r="B8" t="s">
        <v>92</v>
      </c>
      <c r="C8">
        <v>6010</v>
      </c>
      <c r="D8">
        <v>2015</v>
      </c>
      <c r="E8">
        <v>92.86</v>
      </c>
      <c r="F8">
        <v>6458</v>
      </c>
      <c r="G8">
        <v>8388125</v>
      </c>
      <c r="H8">
        <v>1704392</v>
      </c>
      <c r="I8">
        <v>0</v>
      </c>
      <c r="J8">
        <v>982828</v>
      </c>
      <c r="K8">
        <v>25875</v>
      </c>
      <c r="L8">
        <v>49632</v>
      </c>
      <c r="M8">
        <v>7089</v>
      </c>
      <c r="N8">
        <v>1749976</v>
      </c>
      <c r="O8">
        <v>74985</v>
      </c>
      <c r="P8">
        <v>200</v>
      </c>
      <c r="Q8">
        <v>12982702</v>
      </c>
      <c r="R8">
        <v>5822837</v>
      </c>
      <c r="S8">
        <v>38759356</v>
      </c>
      <c r="T8">
        <v>38651213</v>
      </c>
      <c r="U8">
        <v>28</v>
      </c>
      <c r="V8"/>
      <c r="W8"/>
      <c r="X8"/>
      <c r="AA8" s="15"/>
    </row>
    <row r="9" spans="1:46" x14ac:dyDescent="0.25">
      <c r="A9">
        <v>14</v>
      </c>
      <c r="B9" t="s">
        <v>120</v>
      </c>
      <c r="C9">
        <v>6010</v>
      </c>
      <c r="D9">
        <v>2015</v>
      </c>
      <c r="E9">
        <v>272.01</v>
      </c>
      <c r="F9">
        <v>18614</v>
      </c>
      <c r="G9">
        <v>25193647</v>
      </c>
      <c r="H9">
        <v>7143509</v>
      </c>
      <c r="I9">
        <v>0</v>
      </c>
      <c r="J9">
        <v>2690743</v>
      </c>
      <c r="K9">
        <v>6500</v>
      </c>
      <c r="L9">
        <v>1871799</v>
      </c>
      <c r="M9">
        <v>37880</v>
      </c>
      <c r="N9">
        <v>4333023</v>
      </c>
      <c r="O9">
        <v>74260</v>
      </c>
      <c r="P9">
        <v>50</v>
      </c>
      <c r="Q9">
        <v>41351311</v>
      </c>
      <c r="R9">
        <v>50101522</v>
      </c>
      <c r="S9">
        <v>233616934</v>
      </c>
      <c r="T9">
        <v>233498714</v>
      </c>
      <c r="U9">
        <v>74</v>
      </c>
      <c r="V9"/>
      <c r="W9"/>
      <c r="X9"/>
      <c r="AA9" s="15"/>
    </row>
    <row r="10" spans="1:46" x14ac:dyDescent="0.25">
      <c r="A10">
        <v>20</v>
      </c>
      <c r="B10" t="s">
        <v>130</v>
      </c>
      <c r="C10">
        <v>6010</v>
      </c>
      <c r="D10">
        <v>2015</v>
      </c>
      <c r="E10">
        <v>2.5</v>
      </c>
      <c r="F10">
        <v>0</v>
      </c>
      <c r="G10">
        <v>874221</v>
      </c>
      <c r="H10">
        <v>192072</v>
      </c>
      <c r="I10">
        <v>0</v>
      </c>
      <c r="J10">
        <v>11119</v>
      </c>
      <c r="K10">
        <v>0</v>
      </c>
      <c r="L10">
        <v>125115</v>
      </c>
      <c r="M10">
        <v>420</v>
      </c>
      <c r="N10">
        <v>26292</v>
      </c>
      <c r="O10">
        <v>36329</v>
      </c>
      <c r="P10">
        <v>0</v>
      </c>
      <c r="Q10">
        <v>1265568</v>
      </c>
      <c r="R10">
        <v>28738</v>
      </c>
      <c r="S10">
        <v>1265568</v>
      </c>
      <c r="T10">
        <v>1265568</v>
      </c>
      <c r="U10">
        <v>0</v>
      </c>
      <c r="V10"/>
      <c r="W10"/>
      <c r="X10"/>
      <c r="Y10"/>
      <c r="Z10"/>
      <c r="AA10" s="15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R10"/>
      <c r="AS10"/>
      <c r="AT10"/>
    </row>
    <row r="11" spans="1:46" x14ac:dyDescent="0.25">
      <c r="A11">
        <v>21</v>
      </c>
      <c r="B11" t="s">
        <v>131</v>
      </c>
      <c r="C11">
        <v>6010</v>
      </c>
      <c r="D11">
        <v>2015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/>
      <c r="W11"/>
      <c r="X11"/>
      <c r="AA11" s="15"/>
    </row>
    <row r="12" spans="1:46" x14ac:dyDescent="0.25">
      <c r="A12">
        <v>22</v>
      </c>
      <c r="B12" t="s">
        <v>113</v>
      </c>
      <c r="C12">
        <v>6010</v>
      </c>
      <c r="D12">
        <v>2015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6</v>
      </c>
      <c r="V12"/>
      <c r="W12"/>
      <c r="X12"/>
      <c r="Y12"/>
      <c r="Z12"/>
      <c r="AA12" s="15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R12"/>
      <c r="AS12"/>
      <c r="AT12"/>
    </row>
    <row r="13" spans="1:46" x14ac:dyDescent="0.25">
      <c r="A13">
        <v>23</v>
      </c>
      <c r="B13" t="s">
        <v>132</v>
      </c>
      <c r="C13">
        <v>6010</v>
      </c>
      <c r="D13">
        <v>2015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/>
      <c r="W13"/>
      <c r="X13"/>
      <c r="AA13" s="15"/>
    </row>
    <row r="14" spans="1:46" x14ac:dyDescent="0.25">
      <c r="A14">
        <v>26</v>
      </c>
      <c r="B14" t="s">
        <v>133</v>
      </c>
      <c r="C14">
        <v>6010</v>
      </c>
      <c r="D14">
        <v>2015</v>
      </c>
      <c r="E14">
        <v>82.36</v>
      </c>
      <c r="F14">
        <v>7486</v>
      </c>
      <c r="G14">
        <v>6544075</v>
      </c>
      <c r="H14">
        <v>1842700</v>
      </c>
      <c r="I14">
        <v>0</v>
      </c>
      <c r="J14">
        <v>566427</v>
      </c>
      <c r="K14">
        <v>0</v>
      </c>
      <c r="L14">
        <v>7840</v>
      </c>
      <c r="M14">
        <v>27201</v>
      </c>
      <c r="N14">
        <v>498036</v>
      </c>
      <c r="O14">
        <v>3835</v>
      </c>
      <c r="P14">
        <v>0</v>
      </c>
      <c r="Q14">
        <v>9490114</v>
      </c>
      <c r="R14">
        <v>6428475</v>
      </c>
      <c r="S14">
        <v>29914269</v>
      </c>
      <c r="T14">
        <v>24624488</v>
      </c>
      <c r="U14">
        <v>12</v>
      </c>
      <c r="V14"/>
      <c r="W14"/>
      <c r="X14"/>
      <c r="AA14" s="15"/>
    </row>
    <row r="15" spans="1:46" x14ac:dyDescent="0.25">
      <c r="A15">
        <v>29</v>
      </c>
      <c r="B15" t="s">
        <v>83</v>
      </c>
      <c r="C15">
        <v>6010</v>
      </c>
      <c r="D15">
        <v>2015</v>
      </c>
      <c r="E15">
        <v>333.45</v>
      </c>
      <c r="F15">
        <v>27615</v>
      </c>
      <c r="G15">
        <v>29552310</v>
      </c>
      <c r="H15">
        <v>8933324</v>
      </c>
      <c r="I15">
        <v>0</v>
      </c>
      <c r="J15">
        <v>4933189</v>
      </c>
      <c r="K15">
        <v>7906</v>
      </c>
      <c r="L15">
        <v>448457</v>
      </c>
      <c r="M15">
        <v>328</v>
      </c>
      <c r="N15">
        <v>456346</v>
      </c>
      <c r="O15">
        <v>8031</v>
      </c>
      <c r="P15">
        <v>11897</v>
      </c>
      <c r="Q15">
        <v>44327994</v>
      </c>
      <c r="R15">
        <v>29888341</v>
      </c>
      <c r="S15">
        <v>167166755</v>
      </c>
      <c r="T15">
        <v>166863491</v>
      </c>
      <c r="U15">
        <v>89</v>
      </c>
      <c r="V15"/>
      <c r="W15"/>
      <c r="X15"/>
      <c r="Y15"/>
      <c r="Z15"/>
      <c r="AA15" s="15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R15"/>
      <c r="AS15"/>
      <c r="AT15"/>
    </row>
    <row r="16" spans="1:46" x14ac:dyDescent="0.25">
      <c r="A16">
        <v>32</v>
      </c>
      <c r="B16" t="s">
        <v>134</v>
      </c>
      <c r="C16">
        <v>6010</v>
      </c>
      <c r="D16">
        <v>2015</v>
      </c>
      <c r="E16">
        <v>180.15</v>
      </c>
      <c r="F16">
        <v>17806</v>
      </c>
      <c r="G16">
        <v>14852285</v>
      </c>
      <c r="H16">
        <v>3911349</v>
      </c>
      <c r="I16">
        <v>971189</v>
      </c>
      <c r="J16">
        <v>1864955</v>
      </c>
      <c r="K16">
        <v>3435</v>
      </c>
      <c r="L16">
        <v>53207</v>
      </c>
      <c r="M16">
        <v>144058</v>
      </c>
      <c r="N16">
        <v>602804</v>
      </c>
      <c r="O16">
        <v>85043</v>
      </c>
      <c r="P16">
        <v>0</v>
      </c>
      <c r="Q16">
        <v>22488325</v>
      </c>
      <c r="R16">
        <v>6298145</v>
      </c>
      <c r="S16">
        <v>83694514</v>
      </c>
      <c r="T16">
        <v>83389234</v>
      </c>
      <c r="U16">
        <v>40</v>
      </c>
      <c r="V16"/>
      <c r="W16"/>
      <c r="X16"/>
      <c r="Y16"/>
      <c r="Z16"/>
      <c r="AA16" s="15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</row>
    <row r="17" spans="1:46" x14ac:dyDescent="0.25">
      <c r="A17">
        <v>35</v>
      </c>
      <c r="B17" t="s">
        <v>135</v>
      </c>
      <c r="C17">
        <v>6010</v>
      </c>
      <c r="D17">
        <v>2015</v>
      </c>
      <c r="E17">
        <v>0</v>
      </c>
      <c r="F17">
        <v>0</v>
      </c>
      <c r="G17">
        <v>2138</v>
      </c>
      <c r="H17">
        <v>37</v>
      </c>
      <c r="I17">
        <v>0</v>
      </c>
      <c r="J17">
        <v>175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2350</v>
      </c>
      <c r="R17">
        <v>12713</v>
      </c>
      <c r="S17">
        <v>0</v>
      </c>
      <c r="T17">
        <v>0</v>
      </c>
      <c r="U17">
        <v>4</v>
      </c>
      <c r="V17"/>
      <c r="W17"/>
      <c r="X17"/>
      <c r="Y17"/>
      <c r="Z17"/>
      <c r="AA17" s="15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R17"/>
      <c r="AS17"/>
      <c r="AT17"/>
    </row>
    <row r="18" spans="1:46" x14ac:dyDescent="0.25">
      <c r="A18">
        <v>37</v>
      </c>
      <c r="B18" t="s">
        <v>165</v>
      </c>
      <c r="C18">
        <v>6010</v>
      </c>
      <c r="D18">
        <v>2015</v>
      </c>
      <c r="E18">
        <v>136.38</v>
      </c>
      <c r="F18">
        <v>13655</v>
      </c>
      <c r="G18">
        <v>10960592</v>
      </c>
      <c r="H18">
        <v>2929693</v>
      </c>
      <c r="I18">
        <v>1824305</v>
      </c>
      <c r="J18">
        <v>821676</v>
      </c>
      <c r="K18">
        <v>0</v>
      </c>
      <c r="L18">
        <v>13775</v>
      </c>
      <c r="M18">
        <v>23994</v>
      </c>
      <c r="N18">
        <v>740774</v>
      </c>
      <c r="O18">
        <v>63127</v>
      </c>
      <c r="P18">
        <v>0</v>
      </c>
      <c r="Q18">
        <v>17377936</v>
      </c>
      <c r="R18">
        <v>9603789</v>
      </c>
      <c r="S18">
        <v>42191491</v>
      </c>
      <c r="T18">
        <v>42191491</v>
      </c>
      <c r="U18">
        <v>35</v>
      </c>
      <c r="V18"/>
      <c r="W18"/>
      <c r="X18"/>
      <c r="Y18"/>
      <c r="Z18"/>
      <c r="AA18" s="15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R18"/>
      <c r="AS18"/>
      <c r="AT18"/>
    </row>
    <row r="19" spans="1:46" x14ac:dyDescent="0.25">
      <c r="A19">
        <v>38</v>
      </c>
      <c r="B19" t="s">
        <v>98</v>
      </c>
      <c r="C19">
        <v>6010</v>
      </c>
      <c r="D19">
        <v>2015</v>
      </c>
      <c r="E19">
        <v>47.22</v>
      </c>
      <c r="F19">
        <v>4230</v>
      </c>
      <c r="G19">
        <v>3754913</v>
      </c>
      <c r="H19">
        <v>1108523</v>
      </c>
      <c r="I19">
        <v>6059</v>
      </c>
      <c r="J19">
        <v>260401</v>
      </c>
      <c r="K19">
        <v>0</v>
      </c>
      <c r="L19">
        <v>247</v>
      </c>
      <c r="M19">
        <v>2989</v>
      </c>
      <c r="N19">
        <v>180211</v>
      </c>
      <c r="O19">
        <v>9721</v>
      </c>
      <c r="P19">
        <v>0</v>
      </c>
      <c r="Q19">
        <v>5323064</v>
      </c>
      <c r="R19">
        <v>1877821</v>
      </c>
      <c r="S19">
        <v>11754897</v>
      </c>
      <c r="T19">
        <v>11481174</v>
      </c>
      <c r="U19">
        <v>12</v>
      </c>
      <c r="V19"/>
      <c r="W19"/>
      <c r="X19"/>
      <c r="AA19" s="15"/>
    </row>
    <row r="20" spans="1:46" x14ac:dyDescent="0.25">
      <c r="A20">
        <v>39</v>
      </c>
      <c r="B20" t="s">
        <v>136</v>
      </c>
      <c r="C20">
        <v>6010</v>
      </c>
      <c r="D20">
        <v>2015</v>
      </c>
      <c r="E20">
        <v>25.3</v>
      </c>
      <c r="F20">
        <v>1987</v>
      </c>
      <c r="G20">
        <v>1997622</v>
      </c>
      <c r="H20">
        <v>496268</v>
      </c>
      <c r="I20">
        <v>287181</v>
      </c>
      <c r="J20">
        <v>307361</v>
      </c>
      <c r="K20">
        <v>0</v>
      </c>
      <c r="L20">
        <v>21247</v>
      </c>
      <c r="M20">
        <v>6847</v>
      </c>
      <c r="N20">
        <v>172592</v>
      </c>
      <c r="O20">
        <v>1200</v>
      </c>
      <c r="P20">
        <v>0</v>
      </c>
      <c r="Q20">
        <v>3290318</v>
      </c>
      <c r="R20">
        <v>1328378</v>
      </c>
      <c r="S20">
        <v>6139223</v>
      </c>
      <c r="T20">
        <v>6006998</v>
      </c>
      <c r="U20">
        <v>14</v>
      </c>
      <c r="V20"/>
      <c r="W20"/>
      <c r="X20"/>
      <c r="AA20" s="15"/>
    </row>
    <row r="21" spans="1:46" x14ac:dyDescent="0.25">
      <c r="A21">
        <v>42</v>
      </c>
      <c r="B21" t="s">
        <v>166</v>
      </c>
      <c r="C21">
        <v>6010</v>
      </c>
      <c r="D21">
        <v>2015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/>
      <c r="W21"/>
      <c r="X21"/>
      <c r="Y21"/>
      <c r="Z21"/>
      <c r="AA21" s="15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R21"/>
      <c r="AS21"/>
      <c r="AT21"/>
    </row>
    <row r="22" spans="1:46" x14ac:dyDescent="0.25">
      <c r="A22">
        <v>45</v>
      </c>
      <c r="B22" t="s">
        <v>106</v>
      </c>
      <c r="C22">
        <v>6010</v>
      </c>
      <c r="D22">
        <v>2015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/>
      <c r="W22"/>
      <c r="X22"/>
      <c r="Y22"/>
      <c r="Z22"/>
      <c r="AA22" s="15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R22"/>
      <c r="AS22"/>
      <c r="AT22"/>
    </row>
    <row r="23" spans="1:46" x14ac:dyDescent="0.25">
      <c r="A23">
        <v>46</v>
      </c>
      <c r="B23" t="s">
        <v>137</v>
      </c>
      <c r="C23">
        <v>6010</v>
      </c>
      <c r="D23">
        <v>2015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/>
      <c r="W23"/>
      <c r="X23"/>
      <c r="Y23"/>
      <c r="Z23"/>
      <c r="AA23" s="15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R23"/>
      <c r="AS23"/>
      <c r="AT23"/>
    </row>
    <row r="24" spans="1:46" x14ac:dyDescent="0.25">
      <c r="A24">
        <v>50</v>
      </c>
      <c r="B24" t="s">
        <v>138</v>
      </c>
      <c r="C24">
        <v>6010</v>
      </c>
      <c r="D24">
        <v>2015</v>
      </c>
      <c r="E24">
        <v>35.93</v>
      </c>
      <c r="F24">
        <v>3080</v>
      </c>
      <c r="G24">
        <v>3047093</v>
      </c>
      <c r="H24">
        <v>268040</v>
      </c>
      <c r="I24">
        <v>0</v>
      </c>
      <c r="J24">
        <v>226446</v>
      </c>
      <c r="K24">
        <v>0</v>
      </c>
      <c r="L24">
        <v>87568</v>
      </c>
      <c r="M24">
        <v>0</v>
      </c>
      <c r="N24">
        <v>909392</v>
      </c>
      <c r="O24">
        <v>2601</v>
      </c>
      <c r="P24">
        <v>0</v>
      </c>
      <c r="Q24">
        <v>4541140</v>
      </c>
      <c r="R24">
        <v>3754495</v>
      </c>
      <c r="S24">
        <v>14642332</v>
      </c>
      <c r="T24">
        <v>14151057</v>
      </c>
      <c r="U24">
        <v>14</v>
      </c>
      <c r="V24"/>
      <c r="W24"/>
      <c r="X24"/>
      <c r="Y24"/>
      <c r="Z24"/>
      <c r="AA24" s="15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R24"/>
      <c r="AS24"/>
      <c r="AT24"/>
    </row>
    <row r="25" spans="1:46" x14ac:dyDescent="0.25">
      <c r="A25">
        <v>54</v>
      </c>
      <c r="B25" t="s">
        <v>108</v>
      </c>
      <c r="C25">
        <v>6010</v>
      </c>
      <c r="D25">
        <v>2015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/>
      <c r="W25"/>
      <c r="X25"/>
      <c r="Y25"/>
      <c r="Z25"/>
      <c r="AA25" s="15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R25"/>
      <c r="AS25"/>
      <c r="AT25"/>
    </row>
    <row r="26" spans="1:46" x14ac:dyDescent="0.25">
      <c r="A26">
        <v>56</v>
      </c>
      <c r="B26" t="s">
        <v>123</v>
      </c>
      <c r="C26">
        <v>6010</v>
      </c>
      <c r="D26">
        <v>2015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/>
      <c r="W26"/>
      <c r="X26"/>
      <c r="AA26" s="15"/>
    </row>
    <row r="27" spans="1:46" x14ac:dyDescent="0.25">
      <c r="A27">
        <v>58</v>
      </c>
      <c r="B27" t="s">
        <v>167</v>
      </c>
      <c r="C27">
        <v>6010</v>
      </c>
      <c r="D27">
        <v>2015</v>
      </c>
      <c r="E27">
        <v>57.03</v>
      </c>
      <c r="F27">
        <v>5924</v>
      </c>
      <c r="G27">
        <v>4988156</v>
      </c>
      <c r="H27">
        <v>1563038</v>
      </c>
      <c r="I27">
        <v>382825</v>
      </c>
      <c r="J27">
        <v>237783</v>
      </c>
      <c r="K27">
        <v>0</v>
      </c>
      <c r="L27">
        <v>51740</v>
      </c>
      <c r="M27">
        <v>0</v>
      </c>
      <c r="N27">
        <v>192385</v>
      </c>
      <c r="O27">
        <v>50602</v>
      </c>
      <c r="P27">
        <v>37571</v>
      </c>
      <c r="Q27">
        <v>7428958</v>
      </c>
      <c r="R27">
        <v>2625547</v>
      </c>
      <c r="S27">
        <v>23777986</v>
      </c>
      <c r="T27">
        <v>23661782</v>
      </c>
      <c r="U27">
        <v>18</v>
      </c>
      <c r="V27"/>
      <c r="W27"/>
      <c r="X27"/>
      <c r="Y27"/>
      <c r="Z27"/>
      <c r="AA27" s="15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R27"/>
      <c r="AS27"/>
      <c r="AT27"/>
    </row>
    <row r="28" spans="1:46" x14ac:dyDescent="0.25">
      <c r="A28">
        <v>63</v>
      </c>
      <c r="B28" t="s">
        <v>82</v>
      </c>
      <c r="C28">
        <v>6010</v>
      </c>
      <c r="D28">
        <v>2015</v>
      </c>
      <c r="E28">
        <v>17.829999999999998</v>
      </c>
      <c r="F28">
        <v>1570</v>
      </c>
      <c r="G28">
        <v>1440210</v>
      </c>
      <c r="H28">
        <v>570883</v>
      </c>
      <c r="I28">
        <v>0</v>
      </c>
      <c r="J28">
        <v>167589</v>
      </c>
      <c r="K28">
        <v>0</v>
      </c>
      <c r="L28">
        <v>47094</v>
      </c>
      <c r="M28">
        <v>28458</v>
      </c>
      <c r="N28">
        <v>79971</v>
      </c>
      <c r="O28">
        <v>5323</v>
      </c>
      <c r="P28">
        <v>0</v>
      </c>
      <c r="Q28">
        <v>2339528</v>
      </c>
      <c r="R28">
        <v>861379</v>
      </c>
      <c r="S28">
        <v>5239162</v>
      </c>
      <c r="T28">
        <v>5240178</v>
      </c>
      <c r="U28">
        <v>10</v>
      </c>
      <c r="V28"/>
      <c r="W28"/>
      <c r="X28"/>
      <c r="AA28" s="15"/>
    </row>
    <row r="29" spans="1:46" x14ac:dyDescent="0.25">
      <c r="A29">
        <v>78</v>
      </c>
      <c r="B29" t="s">
        <v>139</v>
      </c>
      <c r="C29">
        <v>6010</v>
      </c>
      <c r="D29">
        <v>2015</v>
      </c>
      <c r="E29">
        <v>19.04</v>
      </c>
      <c r="F29">
        <v>1880</v>
      </c>
      <c r="G29">
        <v>1472753</v>
      </c>
      <c r="H29">
        <v>396917</v>
      </c>
      <c r="I29">
        <v>507092</v>
      </c>
      <c r="J29">
        <v>137046</v>
      </c>
      <c r="K29">
        <v>0</v>
      </c>
      <c r="L29">
        <v>10272</v>
      </c>
      <c r="M29">
        <v>34210</v>
      </c>
      <c r="N29">
        <v>135995</v>
      </c>
      <c r="O29">
        <v>3065</v>
      </c>
      <c r="P29">
        <v>0</v>
      </c>
      <c r="Q29">
        <v>2697350</v>
      </c>
      <c r="R29">
        <v>1356099</v>
      </c>
      <c r="S29">
        <v>5787527</v>
      </c>
      <c r="T29">
        <v>4496171</v>
      </c>
      <c r="U29">
        <v>12</v>
      </c>
      <c r="V29"/>
      <c r="W29"/>
      <c r="X29"/>
      <c r="Y29"/>
      <c r="Z29"/>
      <c r="AA29" s="15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R29"/>
      <c r="AS29"/>
      <c r="AT29"/>
    </row>
    <row r="30" spans="1:46" x14ac:dyDescent="0.25">
      <c r="A30">
        <v>79</v>
      </c>
      <c r="B30" t="s">
        <v>116</v>
      </c>
      <c r="C30">
        <v>6010</v>
      </c>
      <c r="D30">
        <v>2015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/>
      <c r="W30"/>
      <c r="X30"/>
      <c r="AA30" s="15"/>
    </row>
    <row r="31" spans="1:46" x14ac:dyDescent="0.25">
      <c r="A31">
        <v>80</v>
      </c>
      <c r="B31" t="s">
        <v>140</v>
      </c>
      <c r="C31">
        <v>6010</v>
      </c>
      <c r="D31">
        <v>2015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/>
      <c r="W31"/>
      <c r="X31"/>
      <c r="Y31"/>
      <c r="Z31"/>
      <c r="AA31" s="15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R31"/>
      <c r="AS31"/>
      <c r="AT31"/>
    </row>
    <row r="32" spans="1:46" x14ac:dyDescent="0.25">
      <c r="A32">
        <v>81</v>
      </c>
      <c r="B32" t="s">
        <v>141</v>
      </c>
      <c r="C32">
        <v>6010</v>
      </c>
      <c r="D32">
        <v>2015</v>
      </c>
      <c r="E32">
        <v>260.93</v>
      </c>
      <c r="F32">
        <v>25395</v>
      </c>
      <c r="G32">
        <v>17617181</v>
      </c>
      <c r="H32">
        <v>4322133</v>
      </c>
      <c r="I32">
        <v>0</v>
      </c>
      <c r="J32">
        <v>2912423</v>
      </c>
      <c r="K32">
        <v>3353</v>
      </c>
      <c r="L32">
        <v>250593</v>
      </c>
      <c r="M32">
        <v>191670</v>
      </c>
      <c r="N32">
        <v>1801325</v>
      </c>
      <c r="O32">
        <v>13651</v>
      </c>
      <c r="P32">
        <v>0</v>
      </c>
      <c r="Q32">
        <v>27112329</v>
      </c>
      <c r="R32">
        <v>21452975</v>
      </c>
      <c r="S32">
        <v>113926260</v>
      </c>
      <c r="T32">
        <v>111904871</v>
      </c>
      <c r="U32">
        <v>49</v>
      </c>
      <c r="V32"/>
      <c r="W32"/>
      <c r="X32"/>
      <c r="AA32" s="15"/>
    </row>
    <row r="33" spans="1:46" x14ac:dyDescent="0.25">
      <c r="A33">
        <v>82</v>
      </c>
      <c r="B33" t="s">
        <v>109</v>
      </c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 s="15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R33"/>
      <c r="AS33"/>
      <c r="AT33"/>
    </row>
    <row r="34" spans="1:46" x14ac:dyDescent="0.25">
      <c r="A34">
        <v>84</v>
      </c>
      <c r="B34" t="s">
        <v>118</v>
      </c>
      <c r="C34">
        <v>6010</v>
      </c>
      <c r="D34">
        <v>2015</v>
      </c>
      <c r="E34">
        <v>194.28</v>
      </c>
      <c r="F34">
        <v>21294</v>
      </c>
      <c r="G34">
        <v>19159220</v>
      </c>
      <c r="H34">
        <v>1334364</v>
      </c>
      <c r="I34">
        <v>1265787</v>
      </c>
      <c r="J34">
        <v>2018081</v>
      </c>
      <c r="K34">
        <v>980</v>
      </c>
      <c r="L34">
        <v>42006</v>
      </c>
      <c r="M34">
        <v>42153</v>
      </c>
      <c r="N34">
        <v>760476</v>
      </c>
      <c r="O34">
        <v>56521</v>
      </c>
      <c r="P34">
        <v>-170750</v>
      </c>
      <c r="Q34">
        <v>24850338</v>
      </c>
      <c r="R34">
        <v>40502755</v>
      </c>
      <c r="S34">
        <v>108388791</v>
      </c>
      <c r="T34">
        <v>107942410</v>
      </c>
      <c r="U34">
        <v>64</v>
      </c>
      <c r="V34"/>
      <c r="W34"/>
      <c r="X34"/>
      <c r="AA34" s="15"/>
    </row>
    <row r="35" spans="1:46" x14ac:dyDescent="0.25">
      <c r="A35">
        <v>85</v>
      </c>
      <c r="B35" t="s">
        <v>142</v>
      </c>
      <c r="C35">
        <v>6010</v>
      </c>
      <c r="D35">
        <v>2015</v>
      </c>
      <c r="E35">
        <v>10.75</v>
      </c>
      <c r="F35">
        <v>277</v>
      </c>
      <c r="G35">
        <v>1070831</v>
      </c>
      <c r="H35">
        <v>257465</v>
      </c>
      <c r="I35">
        <v>0</v>
      </c>
      <c r="J35">
        <v>82303</v>
      </c>
      <c r="K35">
        <v>0</v>
      </c>
      <c r="L35">
        <v>73</v>
      </c>
      <c r="M35">
        <v>1898</v>
      </c>
      <c r="N35">
        <v>96924</v>
      </c>
      <c r="O35">
        <v>12850</v>
      </c>
      <c r="P35">
        <v>0</v>
      </c>
      <c r="Q35">
        <v>1522344</v>
      </c>
      <c r="R35">
        <v>528719</v>
      </c>
      <c r="S35">
        <v>3016196</v>
      </c>
      <c r="T35">
        <v>2793539</v>
      </c>
      <c r="U35">
        <v>6</v>
      </c>
      <c r="V35"/>
      <c r="W35"/>
      <c r="X35"/>
      <c r="AA35" s="15"/>
    </row>
    <row r="36" spans="1:46" x14ac:dyDescent="0.25">
      <c r="A36">
        <v>96</v>
      </c>
      <c r="B36" t="s">
        <v>89</v>
      </c>
      <c r="C36">
        <v>6010</v>
      </c>
      <c r="D36">
        <v>2015</v>
      </c>
      <c r="E36">
        <v>0.02</v>
      </c>
      <c r="F36">
        <v>9</v>
      </c>
      <c r="G36">
        <v>2303</v>
      </c>
      <c r="H36">
        <v>607</v>
      </c>
      <c r="I36">
        <v>0</v>
      </c>
      <c r="J36">
        <v>10</v>
      </c>
      <c r="K36">
        <v>0</v>
      </c>
      <c r="L36">
        <v>216</v>
      </c>
      <c r="M36">
        <v>0</v>
      </c>
      <c r="N36">
        <v>0</v>
      </c>
      <c r="O36">
        <v>0</v>
      </c>
      <c r="P36">
        <v>0</v>
      </c>
      <c r="Q36">
        <v>3136</v>
      </c>
      <c r="R36">
        <v>3534</v>
      </c>
      <c r="S36">
        <v>27302</v>
      </c>
      <c r="T36">
        <v>27302</v>
      </c>
      <c r="U36">
        <v>2</v>
      </c>
      <c r="V36"/>
      <c r="W36"/>
      <c r="X36"/>
      <c r="Y36"/>
      <c r="Z36"/>
      <c r="AA36" s="15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R36"/>
      <c r="AS36"/>
      <c r="AT36"/>
    </row>
    <row r="37" spans="1:46" x14ac:dyDescent="0.25">
      <c r="A37">
        <v>102</v>
      </c>
      <c r="B37" t="s">
        <v>168</v>
      </c>
      <c r="C37">
        <v>6010</v>
      </c>
      <c r="D37">
        <v>2015</v>
      </c>
      <c r="E37">
        <v>20.3</v>
      </c>
      <c r="F37">
        <v>3028</v>
      </c>
      <c r="G37">
        <v>2123906</v>
      </c>
      <c r="H37">
        <v>529113</v>
      </c>
      <c r="I37">
        <v>52460</v>
      </c>
      <c r="J37">
        <v>71979</v>
      </c>
      <c r="K37">
        <v>0</v>
      </c>
      <c r="L37">
        <v>102934</v>
      </c>
      <c r="M37">
        <v>0</v>
      </c>
      <c r="N37">
        <v>167533</v>
      </c>
      <c r="O37">
        <v>14572</v>
      </c>
      <c r="P37">
        <v>0</v>
      </c>
      <c r="Q37">
        <v>3062497</v>
      </c>
      <c r="R37">
        <v>1710855</v>
      </c>
      <c r="S37">
        <v>9210843</v>
      </c>
      <c r="T37">
        <v>9210843</v>
      </c>
      <c r="U37">
        <v>25</v>
      </c>
      <c r="V37"/>
      <c r="W37"/>
      <c r="X37"/>
      <c r="AA37" s="15"/>
    </row>
    <row r="38" spans="1:46" x14ac:dyDescent="0.25">
      <c r="A38">
        <v>104</v>
      </c>
      <c r="B38" t="s">
        <v>91</v>
      </c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>
        <v>0</v>
      </c>
      <c r="V38"/>
      <c r="W38"/>
      <c r="X38"/>
      <c r="Y38"/>
      <c r="Z38"/>
      <c r="AA38" s="15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</row>
    <row r="39" spans="1:46" x14ac:dyDescent="0.25">
      <c r="A39">
        <v>106</v>
      </c>
      <c r="B39" t="s">
        <v>79</v>
      </c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>
        <v>6</v>
      </c>
      <c r="V39"/>
      <c r="W39"/>
      <c r="X39"/>
      <c r="AA39" s="15"/>
    </row>
    <row r="40" spans="1:46" x14ac:dyDescent="0.25">
      <c r="A40">
        <v>107</v>
      </c>
      <c r="B40" t="s">
        <v>86</v>
      </c>
      <c r="C40">
        <v>6010</v>
      </c>
      <c r="D40">
        <v>2015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/>
      <c r="W40"/>
      <c r="X40"/>
      <c r="Y40"/>
      <c r="Z40"/>
      <c r="AA40" s="15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</row>
    <row r="41" spans="1:46" x14ac:dyDescent="0.25">
      <c r="A41">
        <v>108</v>
      </c>
      <c r="B41" t="s">
        <v>90</v>
      </c>
      <c r="C41">
        <v>6010</v>
      </c>
      <c r="D41">
        <v>2015</v>
      </c>
      <c r="E41">
        <v>16.34</v>
      </c>
      <c r="F41">
        <v>1393</v>
      </c>
      <c r="G41">
        <v>1037197</v>
      </c>
      <c r="H41">
        <v>236620</v>
      </c>
      <c r="I41">
        <v>0</v>
      </c>
      <c r="J41">
        <v>95609</v>
      </c>
      <c r="K41">
        <v>0</v>
      </c>
      <c r="L41">
        <v>126467</v>
      </c>
      <c r="M41">
        <v>174</v>
      </c>
      <c r="N41">
        <v>56072</v>
      </c>
      <c r="O41">
        <v>3105</v>
      </c>
      <c r="P41">
        <v>0</v>
      </c>
      <c r="Q41">
        <v>1555244</v>
      </c>
      <c r="R41">
        <v>646547</v>
      </c>
      <c r="S41">
        <v>3653343</v>
      </c>
      <c r="T41">
        <v>3431040</v>
      </c>
      <c r="U41">
        <v>4</v>
      </c>
      <c r="V41"/>
      <c r="W41"/>
      <c r="X41"/>
      <c r="Y41"/>
      <c r="Z41"/>
      <c r="AA41" s="15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R41"/>
      <c r="AS41"/>
      <c r="AT41"/>
    </row>
    <row r="42" spans="1:46" x14ac:dyDescent="0.25">
      <c r="A42">
        <v>111</v>
      </c>
      <c r="B42" t="s">
        <v>143</v>
      </c>
      <c r="C42">
        <v>6010</v>
      </c>
      <c r="D42">
        <v>2015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/>
      <c r="W42"/>
      <c r="X42"/>
      <c r="Y42"/>
      <c r="Z42"/>
      <c r="AA42" s="15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</row>
    <row r="43" spans="1:46" x14ac:dyDescent="0.25">
      <c r="A43">
        <v>125</v>
      </c>
      <c r="B43" t="s">
        <v>117</v>
      </c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 s="15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</row>
    <row r="44" spans="1:46" x14ac:dyDescent="0.25">
      <c r="A44">
        <v>126</v>
      </c>
      <c r="B44" t="s">
        <v>96</v>
      </c>
      <c r="C44">
        <v>6010</v>
      </c>
      <c r="D44">
        <v>2015</v>
      </c>
      <c r="E44">
        <v>31.69</v>
      </c>
      <c r="F44">
        <v>9060</v>
      </c>
      <c r="G44">
        <v>3470422</v>
      </c>
      <c r="H44">
        <v>762749</v>
      </c>
      <c r="I44">
        <v>212503</v>
      </c>
      <c r="J44">
        <v>519881</v>
      </c>
      <c r="K44">
        <v>8150</v>
      </c>
      <c r="L44">
        <v>23639</v>
      </c>
      <c r="M44">
        <v>33820</v>
      </c>
      <c r="N44">
        <v>111503</v>
      </c>
      <c r="O44">
        <v>1621</v>
      </c>
      <c r="P44">
        <v>0</v>
      </c>
      <c r="Q44">
        <v>5144288</v>
      </c>
      <c r="R44">
        <v>2870923</v>
      </c>
      <c r="S44">
        <v>17721325</v>
      </c>
      <c r="T44">
        <v>17571384</v>
      </c>
      <c r="U44">
        <v>34</v>
      </c>
      <c r="V44"/>
      <c r="W44"/>
      <c r="X44"/>
      <c r="AA44" s="15"/>
    </row>
    <row r="45" spans="1:46" x14ac:dyDescent="0.25">
      <c r="A45">
        <v>128</v>
      </c>
      <c r="B45" t="s">
        <v>100</v>
      </c>
      <c r="C45">
        <v>6010</v>
      </c>
      <c r="D45">
        <v>2015</v>
      </c>
      <c r="E45">
        <v>383.96</v>
      </c>
      <c r="F45">
        <v>36195</v>
      </c>
      <c r="G45">
        <v>34994112</v>
      </c>
      <c r="H45">
        <v>9683612</v>
      </c>
      <c r="I45">
        <v>0</v>
      </c>
      <c r="J45">
        <v>3598419</v>
      </c>
      <c r="K45">
        <v>694</v>
      </c>
      <c r="L45">
        <v>3517660</v>
      </c>
      <c r="M45">
        <v>13217</v>
      </c>
      <c r="N45">
        <v>2018727</v>
      </c>
      <c r="O45">
        <v>12224</v>
      </c>
      <c r="P45">
        <v>12346</v>
      </c>
      <c r="Q45">
        <v>53826319</v>
      </c>
      <c r="R45">
        <v>30833286</v>
      </c>
      <c r="S45">
        <v>177666361</v>
      </c>
      <c r="T45">
        <v>177341986</v>
      </c>
      <c r="U45">
        <v>98</v>
      </c>
      <c r="V45"/>
      <c r="W45"/>
      <c r="X45"/>
      <c r="AA45" s="15"/>
    </row>
    <row r="46" spans="1:46" x14ac:dyDescent="0.25">
      <c r="A46">
        <v>129</v>
      </c>
      <c r="B46" t="s">
        <v>119</v>
      </c>
      <c r="C46">
        <v>6010</v>
      </c>
      <c r="D46">
        <v>2015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/>
      <c r="W46"/>
      <c r="X46"/>
      <c r="AA46" s="15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</row>
    <row r="47" spans="1:46" x14ac:dyDescent="0.25">
      <c r="A47">
        <v>130</v>
      </c>
      <c r="B47" t="s">
        <v>144</v>
      </c>
      <c r="C47">
        <v>6010</v>
      </c>
      <c r="D47">
        <v>2015</v>
      </c>
      <c r="E47">
        <v>48.92</v>
      </c>
      <c r="F47">
        <v>3696</v>
      </c>
      <c r="G47">
        <v>4242307</v>
      </c>
      <c r="H47">
        <v>1145425</v>
      </c>
      <c r="I47">
        <v>34544</v>
      </c>
      <c r="J47">
        <v>318320</v>
      </c>
      <c r="K47">
        <v>9</v>
      </c>
      <c r="L47">
        <v>268418</v>
      </c>
      <c r="M47">
        <v>112156</v>
      </c>
      <c r="N47">
        <v>139574</v>
      </c>
      <c r="O47">
        <v>2222</v>
      </c>
      <c r="P47">
        <v>0</v>
      </c>
      <c r="Q47">
        <v>6262975</v>
      </c>
      <c r="R47">
        <v>3106001</v>
      </c>
      <c r="S47">
        <v>24005337</v>
      </c>
      <c r="T47">
        <v>23417875</v>
      </c>
      <c r="U47">
        <v>15</v>
      </c>
      <c r="V47"/>
      <c r="W47"/>
      <c r="X47"/>
      <c r="Y47"/>
      <c r="Z47"/>
      <c r="AA47" s="15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R47"/>
      <c r="AS47"/>
      <c r="AT47"/>
    </row>
    <row r="48" spans="1:46" x14ac:dyDescent="0.25">
      <c r="A48">
        <v>131</v>
      </c>
      <c r="B48" t="s">
        <v>87</v>
      </c>
      <c r="C48">
        <v>6010</v>
      </c>
      <c r="D48">
        <v>2015</v>
      </c>
      <c r="E48">
        <v>115.19</v>
      </c>
      <c r="F48">
        <v>10777</v>
      </c>
      <c r="G48">
        <v>11993175</v>
      </c>
      <c r="H48">
        <v>2539984</v>
      </c>
      <c r="I48">
        <v>1336965</v>
      </c>
      <c r="J48">
        <v>1176181</v>
      </c>
      <c r="K48">
        <v>0</v>
      </c>
      <c r="L48">
        <v>550984</v>
      </c>
      <c r="M48">
        <v>40462</v>
      </c>
      <c r="N48">
        <v>993840</v>
      </c>
      <c r="O48">
        <v>37865</v>
      </c>
      <c r="P48">
        <v>43435</v>
      </c>
      <c r="Q48">
        <v>18626021</v>
      </c>
      <c r="R48">
        <v>10440884</v>
      </c>
      <c r="S48">
        <v>59786232</v>
      </c>
      <c r="T48">
        <v>59201011</v>
      </c>
      <c r="U48">
        <v>49</v>
      </c>
      <c r="V48"/>
      <c r="W48"/>
      <c r="X48"/>
      <c r="Y48"/>
      <c r="Z48"/>
      <c r="AA48" s="15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R48"/>
      <c r="AS48"/>
      <c r="AT48"/>
    </row>
    <row r="49" spans="1:46" x14ac:dyDescent="0.25">
      <c r="A49">
        <v>132</v>
      </c>
      <c r="B49" t="s">
        <v>145</v>
      </c>
      <c r="C49">
        <v>6010</v>
      </c>
      <c r="D49">
        <v>2015</v>
      </c>
      <c r="E49">
        <v>26.89</v>
      </c>
      <c r="F49">
        <v>2778</v>
      </c>
      <c r="G49">
        <v>2142153</v>
      </c>
      <c r="H49">
        <v>532722</v>
      </c>
      <c r="I49">
        <v>485595</v>
      </c>
      <c r="J49">
        <v>488472</v>
      </c>
      <c r="K49">
        <v>924</v>
      </c>
      <c r="L49">
        <v>6709</v>
      </c>
      <c r="M49">
        <v>52409</v>
      </c>
      <c r="N49">
        <v>158761</v>
      </c>
      <c r="O49">
        <v>6593</v>
      </c>
      <c r="P49">
        <v>0</v>
      </c>
      <c r="Q49">
        <v>3874338</v>
      </c>
      <c r="R49">
        <v>1603721</v>
      </c>
      <c r="S49">
        <v>13333761</v>
      </c>
      <c r="T49">
        <v>13266704</v>
      </c>
      <c r="U49">
        <v>10</v>
      </c>
      <c r="V49"/>
      <c r="W49"/>
      <c r="X49"/>
      <c r="Y49"/>
      <c r="Z49"/>
      <c r="AA49" s="15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R49"/>
      <c r="AS49"/>
      <c r="AT49"/>
    </row>
    <row r="50" spans="1:46" x14ac:dyDescent="0.25">
      <c r="A50">
        <v>134</v>
      </c>
      <c r="B50" t="s">
        <v>84</v>
      </c>
      <c r="C50">
        <v>6010</v>
      </c>
      <c r="D50">
        <v>2015</v>
      </c>
      <c r="E50">
        <v>15.37</v>
      </c>
      <c r="F50">
        <v>1038</v>
      </c>
      <c r="G50">
        <v>1260757</v>
      </c>
      <c r="H50">
        <v>319476</v>
      </c>
      <c r="I50">
        <v>0</v>
      </c>
      <c r="J50">
        <v>61318</v>
      </c>
      <c r="K50">
        <v>0</v>
      </c>
      <c r="L50">
        <v>3164</v>
      </c>
      <c r="M50">
        <v>1447</v>
      </c>
      <c r="N50">
        <v>74869</v>
      </c>
      <c r="O50">
        <v>459</v>
      </c>
      <c r="P50">
        <v>0</v>
      </c>
      <c r="Q50">
        <v>1721490</v>
      </c>
      <c r="R50">
        <v>621745</v>
      </c>
      <c r="S50">
        <v>2004550</v>
      </c>
      <c r="T50">
        <v>2027929</v>
      </c>
      <c r="U50">
        <v>6</v>
      </c>
      <c r="V50"/>
      <c r="W50"/>
      <c r="X50"/>
      <c r="Y50"/>
      <c r="Z50"/>
      <c r="AA50" s="15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R50"/>
      <c r="AS50"/>
      <c r="AT50"/>
    </row>
    <row r="51" spans="1:46" x14ac:dyDescent="0.25">
      <c r="A51">
        <v>137</v>
      </c>
      <c r="B51" t="s">
        <v>111</v>
      </c>
      <c r="C51">
        <v>6010</v>
      </c>
      <c r="D51">
        <v>2015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/>
      <c r="W51"/>
      <c r="X51"/>
      <c r="Y51"/>
      <c r="Z51"/>
      <c r="AA51" s="15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R51"/>
      <c r="AS51"/>
      <c r="AT51"/>
    </row>
    <row r="52" spans="1:46" x14ac:dyDescent="0.25">
      <c r="A52">
        <v>138</v>
      </c>
      <c r="B52" t="s">
        <v>126</v>
      </c>
      <c r="C52">
        <v>6010</v>
      </c>
      <c r="D52">
        <v>2015</v>
      </c>
      <c r="E52">
        <v>38.97</v>
      </c>
      <c r="F52">
        <v>0</v>
      </c>
      <c r="G52">
        <v>4031622</v>
      </c>
      <c r="H52">
        <v>259374</v>
      </c>
      <c r="I52">
        <v>40140</v>
      </c>
      <c r="J52">
        <v>527326</v>
      </c>
      <c r="K52">
        <v>891</v>
      </c>
      <c r="L52">
        <v>60323</v>
      </c>
      <c r="M52">
        <v>14659</v>
      </c>
      <c r="N52">
        <v>48355</v>
      </c>
      <c r="O52">
        <v>4859</v>
      </c>
      <c r="P52">
        <v>1321</v>
      </c>
      <c r="Q52">
        <v>4986228</v>
      </c>
      <c r="R52">
        <v>10731263</v>
      </c>
      <c r="S52">
        <v>19558934</v>
      </c>
      <c r="T52">
        <v>19131372</v>
      </c>
      <c r="U52">
        <v>13</v>
      </c>
      <c r="V52"/>
      <c r="W52"/>
      <c r="X52"/>
      <c r="Y52"/>
      <c r="Z52"/>
      <c r="AA52" s="15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R52"/>
      <c r="AS52"/>
      <c r="AT52"/>
    </row>
    <row r="53" spans="1:46" x14ac:dyDescent="0.25">
      <c r="A53">
        <v>139</v>
      </c>
      <c r="B53" t="s">
        <v>101</v>
      </c>
      <c r="C53">
        <v>6010</v>
      </c>
      <c r="D53">
        <v>2015</v>
      </c>
      <c r="E53">
        <v>45.02</v>
      </c>
      <c r="F53">
        <v>3627</v>
      </c>
      <c r="G53">
        <v>3845047</v>
      </c>
      <c r="H53">
        <v>350875</v>
      </c>
      <c r="I53">
        <v>2276284</v>
      </c>
      <c r="J53">
        <v>435782</v>
      </c>
      <c r="K53">
        <v>0</v>
      </c>
      <c r="L53">
        <v>199524</v>
      </c>
      <c r="M53">
        <v>40002</v>
      </c>
      <c r="N53">
        <v>110856</v>
      </c>
      <c r="O53">
        <v>10250</v>
      </c>
      <c r="P53">
        <v>0</v>
      </c>
      <c r="Q53">
        <v>7268620</v>
      </c>
      <c r="R53">
        <v>5205350</v>
      </c>
      <c r="S53">
        <v>8520418</v>
      </c>
      <c r="T53">
        <v>8471276</v>
      </c>
      <c r="U53">
        <v>12</v>
      </c>
      <c r="V53"/>
      <c r="W53"/>
      <c r="X53"/>
      <c r="Y53"/>
      <c r="Z53"/>
      <c r="AA53" s="15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R53"/>
      <c r="AS53"/>
      <c r="AT53"/>
    </row>
    <row r="54" spans="1:46" x14ac:dyDescent="0.25">
      <c r="A54">
        <v>140</v>
      </c>
      <c r="B54" t="s">
        <v>146</v>
      </c>
      <c r="C54">
        <v>6010</v>
      </c>
      <c r="D54">
        <v>2015</v>
      </c>
      <c r="E54">
        <v>13.55</v>
      </c>
      <c r="F54">
        <v>576</v>
      </c>
      <c r="G54">
        <v>1057628</v>
      </c>
      <c r="H54">
        <v>252514</v>
      </c>
      <c r="I54">
        <v>0</v>
      </c>
      <c r="J54">
        <v>47406</v>
      </c>
      <c r="K54">
        <v>0</v>
      </c>
      <c r="L54">
        <v>127399</v>
      </c>
      <c r="M54">
        <v>0</v>
      </c>
      <c r="N54">
        <v>73368</v>
      </c>
      <c r="O54">
        <v>1439</v>
      </c>
      <c r="P54">
        <v>0</v>
      </c>
      <c r="Q54">
        <v>1559754</v>
      </c>
      <c r="R54">
        <v>735932</v>
      </c>
      <c r="S54">
        <v>2305614</v>
      </c>
      <c r="T54">
        <v>1442087</v>
      </c>
      <c r="U54">
        <v>6</v>
      </c>
      <c r="V54"/>
      <c r="W54"/>
      <c r="X54"/>
      <c r="Y54"/>
      <c r="Z54"/>
      <c r="AA54" s="15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R54"/>
      <c r="AS54"/>
      <c r="AT54"/>
    </row>
    <row r="55" spans="1:46" x14ac:dyDescent="0.25">
      <c r="A55">
        <v>141</v>
      </c>
      <c r="B55" t="s">
        <v>107</v>
      </c>
      <c r="C55">
        <v>6010</v>
      </c>
      <c r="D55">
        <v>2015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/>
      <c r="W55"/>
      <c r="X55"/>
      <c r="Y55"/>
      <c r="Z55"/>
      <c r="AA55" s="15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R55"/>
      <c r="AS55"/>
      <c r="AT55"/>
    </row>
    <row r="56" spans="1:46" x14ac:dyDescent="0.25">
      <c r="A56">
        <v>142</v>
      </c>
      <c r="B56" t="s">
        <v>95</v>
      </c>
      <c r="C56">
        <v>6010</v>
      </c>
      <c r="D56">
        <v>2015</v>
      </c>
      <c r="E56">
        <v>63.19</v>
      </c>
      <c r="F56">
        <v>5079</v>
      </c>
      <c r="G56">
        <v>6161764</v>
      </c>
      <c r="H56">
        <v>1363945</v>
      </c>
      <c r="I56">
        <v>109200</v>
      </c>
      <c r="J56">
        <v>722490</v>
      </c>
      <c r="K56">
        <v>1425</v>
      </c>
      <c r="L56">
        <v>1807</v>
      </c>
      <c r="M56">
        <v>54803</v>
      </c>
      <c r="N56">
        <v>304593</v>
      </c>
      <c r="O56">
        <v>9526</v>
      </c>
      <c r="P56">
        <v>0</v>
      </c>
      <c r="Q56">
        <v>8729553</v>
      </c>
      <c r="R56">
        <v>2622614</v>
      </c>
      <c r="S56">
        <v>35238257</v>
      </c>
      <c r="T56">
        <v>35234672</v>
      </c>
      <c r="U56">
        <v>20</v>
      </c>
      <c r="V56"/>
      <c r="W56"/>
      <c r="X56"/>
      <c r="Y56"/>
      <c r="Z56"/>
      <c r="AA56" s="15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R56"/>
      <c r="AS56"/>
      <c r="AT56"/>
    </row>
    <row r="57" spans="1:46" x14ac:dyDescent="0.25">
      <c r="A57">
        <v>145</v>
      </c>
      <c r="B57" t="s">
        <v>169</v>
      </c>
      <c r="C57">
        <v>6010</v>
      </c>
      <c r="D57">
        <v>2015</v>
      </c>
      <c r="E57">
        <v>72.16</v>
      </c>
      <c r="F57">
        <v>5906</v>
      </c>
      <c r="G57">
        <v>8067668</v>
      </c>
      <c r="H57">
        <v>1897238</v>
      </c>
      <c r="I57">
        <v>0</v>
      </c>
      <c r="J57">
        <v>746178</v>
      </c>
      <c r="K57">
        <v>700</v>
      </c>
      <c r="L57">
        <v>698401</v>
      </c>
      <c r="M57">
        <v>51740</v>
      </c>
      <c r="N57">
        <v>234677</v>
      </c>
      <c r="O57">
        <v>14386</v>
      </c>
      <c r="P57">
        <v>0</v>
      </c>
      <c r="Q57">
        <v>11710988</v>
      </c>
      <c r="R57">
        <v>5699599</v>
      </c>
      <c r="S57">
        <v>36495994</v>
      </c>
      <c r="T57">
        <v>33313676</v>
      </c>
      <c r="U57">
        <v>24</v>
      </c>
      <c r="V57"/>
      <c r="W57"/>
      <c r="X57"/>
      <c r="AA57" s="15"/>
    </row>
    <row r="58" spans="1:46" x14ac:dyDescent="0.25">
      <c r="A58">
        <v>147</v>
      </c>
      <c r="B58" t="s">
        <v>97</v>
      </c>
      <c r="C58">
        <v>6010</v>
      </c>
      <c r="D58">
        <v>2015</v>
      </c>
      <c r="E58">
        <v>2.65</v>
      </c>
      <c r="F58">
        <v>65</v>
      </c>
      <c r="G58">
        <v>203937</v>
      </c>
      <c r="H58">
        <v>101073</v>
      </c>
      <c r="I58">
        <v>0</v>
      </c>
      <c r="J58">
        <v>3655</v>
      </c>
      <c r="K58">
        <v>0</v>
      </c>
      <c r="L58">
        <v>2660</v>
      </c>
      <c r="M58">
        <v>19193</v>
      </c>
      <c r="N58">
        <v>4116</v>
      </c>
      <c r="O58">
        <v>689</v>
      </c>
      <c r="P58">
        <v>0</v>
      </c>
      <c r="Q58">
        <v>335323</v>
      </c>
      <c r="R58">
        <v>74908</v>
      </c>
      <c r="S58">
        <v>197324</v>
      </c>
      <c r="T58">
        <v>186159</v>
      </c>
      <c r="U58">
        <v>2</v>
      </c>
      <c r="V58"/>
      <c r="W58"/>
      <c r="X58"/>
      <c r="Y58"/>
      <c r="Z58"/>
      <c r="AA58" s="15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R58"/>
      <c r="AS58"/>
      <c r="AT58"/>
    </row>
    <row r="59" spans="1:46" x14ac:dyDescent="0.25">
      <c r="A59">
        <v>148</v>
      </c>
      <c r="B59" t="s">
        <v>147</v>
      </c>
      <c r="C59">
        <v>6010</v>
      </c>
      <c r="D59">
        <v>2015</v>
      </c>
      <c r="E59">
        <v>18.399999999999999</v>
      </c>
      <c r="F59">
        <v>1213</v>
      </c>
      <c r="G59">
        <v>1301617</v>
      </c>
      <c r="H59">
        <v>154560</v>
      </c>
      <c r="I59">
        <v>0</v>
      </c>
      <c r="J59">
        <v>7839</v>
      </c>
      <c r="K59">
        <v>0</v>
      </c>
      <c r="L59">
        <v>254200</v>
      </c>
      <c r="M59">
        <v>0</v>
      </c>
      <c r="N59">
        <v>129212</v>
      </c>
      <c r="O59">
        <v>179</v>
      </c>
      <c r="P59">
        <v>0</v>
      </c>
      <c r="Q59">
        <v>1847607</v>
      </c>
      <c r="R59">
        <v>1404468</v>
      </c>
      <c r="S59">
        <v>5197209</v>
      </c>
      <c r="T59">
        <v>5197209</v>
      </c>
      <c r="U59">
        <v>10</v>
      </c>
      <c r="V59"/>
      <c r="W59"/>
      <c r="X59"/>
      <c r="AA59" s="15"/>
    </row>
    <row r="60" spans="1:46" x14ac:dyDescent="0.25">
      <c r="A60">
        <v>150</v>
      </c>
      <c r="B60" t="s">
        <v>148</v>
      </c>
      <c r="C60">
        <v>6010</v>
      </c>
      <c r="D60">
        <v>2015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/>
      <c r="W60"/>
      <c r="X60"/>
      <c r="AA60" s="15"/>
    </row>
    <row r="61" spans="1:46" x14ac:dyDescent="0.25">
      <c r="A61">
        <v>152</v>
      </c>
      <c r="B61" t="s">
        <v>85</v>
      </c>
      <c r="C61">
        <v>6010</v>
      </c>
      <c r="D61">
        <v>2015</v>
      </c>
      <c r="E61">
        <v>19.850000000000001</v>
      </c>
      <c r="F61">
        <v>1170</v>
      </c>
      <c r="G61">
        <v>1809277</v>
      </c>
      <c r="H61">
        <v>695704</v>
      </c>
      <c r="I61">
        <v>66239</v>
      </c>
      <c r="J61">
        <v>140655</v>
      </c>
      <c r="K61">
        <v>685</v>
      </c>
      <c r="L61">
        <v>9710</v>
      </c>
      <c r="M61">
        <v>2786</v>
      </c>
      <c r="N61">
        <v>281994</v>
      </c>
      <c r="O61">
        <v>5602</v>
      </c>
      <c r="P61">
        <v>0</v>
      </c>
      <c r="Q61">
        <v>3012652</v>
      </c>
      <c r="R61">
        <v>2139650</v>
      </c>
      <c r="S61">
        <v>8813423</v>
      </c>
      <c r="T61">
        <v>7055937</v>
      </c>
      <c r="U61">
        <v>7</v>
      </c>
      <c r="V61"/>
      <c r="W61"/>
      <c r="X61"/>
      <c r="Y61"/>
      <c r="Z61"/>
      <c r="AA61" s="15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</row>
    <row r="62" spans="1:46" x14ac:dyDescent="0.25">
      <c r="A62">
        <v>153</v>
      </c>
      <c r="B62" t="s">
        <v>122</v>
      </c>
      <c r="C62">
        <v>6010</v>
      </c>
      <c r="D62">
        <v>2015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/>
      <c r="W62"/>
      <c r="X62"/>
      <c r="Y62"/>
      <c r="Z62"/>
      <c r="AA62" s="15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R62"/>
      <c r="AS62"/>
      <c r="AT62"/>
    </row>
    <row r="63" spans="1:46" x14ac:dyDescent="0.25">
      <c r="A63">
        <v>155</v>
      </c>
      <c r="B63" t="s">
        <v>149</v>
      </c>
      <c r="C63">
        <v>6010</v>
      </c>
      <c r="D63">
        <v>2015</v>
      </c>
      <c r="E63">
        <v>94.15</v>
      </c>
      <c r="F63">
        <v>12049</v>
      </c>
      <c r="G63">
        <v>12323191</v>
      </c>
      <c r="H63">
        <v>3041859</v>
      </c>
      <c r="I63">
        <v>551805</v>
      </c>
      <c r="J63">
        <v>965144</v>
      </c>
      <c r="K63">
        <v>0</v>
      </c>
      <c r="L63">
        <v>104912</v>
      </c>
      <c r="M63">
        <v>41775</v>
      </c>
      <c r="N63">
        <v>227734</v>
      </c>
      <c r="O63">
        <v>50296</v>
      </c>
      <c r="P63">
        <v>0</v>
      </c>
      <c r="Q63">
        <v>17306716</v>
      </c>
      <c r="R63">
        <v>8564710</v>
      </c>
      <c r="S63">
        <v>76945895</v>
      </c>
      <c r="T63">
        <v>76945895</v>
      </c>
      <c r="U63">
        <v>30</v>
      </c>
      <c r="V63"/>
      <c r="W63"/>
      <c r="X63"/>
      <c r="AA63" s="15"/>
    </row>
    <row r="64" spans="1:46" x14ac:dyDescent="0.25">
      <c r="A64">
        <v>156</v>
      </c>
      <c r="B64" t="s">
        <v>170</v>
      </c>
      <c r="C64">
        <v>6010</v>
      </c>
      <c r="D64">
        <v>2015</v>
      </c>
      <c r="E64">
        <v>10.8</v>
      </c>
      <c r="F64">
        <v>707</v>
      </c>
      <c r="G64">
        <v>1317377</v>
      </c>
      <c r="H64">
        <v>337801</v>
      </c>
      <c r="I64">
        <v>0</v>
      </c>
      <c r="J64">
        <v>43777</v>
      </c>
      <c r="K64">
        <v>876</v>
      </c>
      <c r="L64">
        <v>328</v>
      </c>
      <c r="M64">
        <v>701</v>
      </c>
      <c r="N64">
        <v>73899</v>
      </c>
      <c r="O64">
        <v>1270</v>
      </c>
      <c r="P64">
        <v>0</v>
      </c>
      <c r="Q64">
        <v>1776029</v>
      </c>
      <c r="R64">
        <v>623272</v>
      </c>
      <c r="S64">
        <v>2537795</v>
      </c>
      <c r="T64">
        <v>2507039</v>
      </c>
      <c r="U64">
        <v>3</v>
      </c>
      <c r="V64"/>
      <c r="W64"/>
      <c r="X64"/>
      <c r="Y64"/>
      <c r="Z64"/>
      <c r="AA64" s="15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</row>
    <row r="65" spans="1:46" x14ac:dyDescent="0.25">
      <c r="A65">
        <v>157</v>
      </c>
      <c r="B65" t="s">
        <v>150</v>
      </c>
      <c r="C65">
        <v>6010</v>
      </c>
      <c r="D65">
        <v>2015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/>
      <c r="W65"/>
      <c r="X65"/>
      <c r="Y65"/>
      <c r="Z65"/>
      <c r="AA65" s="15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R65"/>
      <c r="AS65"/>
      <c r="AT65"/>
    </row>
    <row r="66" spans="1:46" x14ac:dyDescent="0.25">
      <c r="A66">
        <v>158</v>
      </c>
      <c r="B66" t="s">
        <v>105</v>
      </c>
      <c r="C66">
        <v>6010</v>
      </c>
      <c r="D66">
        <v>2015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/>
      <c r="W66"/>
      <c r="X66"/>
      <c r="AA66" s="15"/>
    </row>
    <row r="67" spans="1:46" x14ac:dyDescent="0.25">
      <c r="A67">
        <v>159</v>
      </c>
      <c r="B67" t="s">
        <v>151</v>
      </c>
      <c r="C67">
        <v>6010</v>
      </c>
      <c r="D67">
        <v>2015</v>
      </c>
      <c r="E67">
        <v>77.64</v>
      </c>
      <c r="F67">
        <v>7669</v>
      </c>
      <c r="G67">
        <v>7666285</v>
      </c>
      <c r="H67">
        <v>561756</v>
      </c>
      <c r="I67">
        <v>819982</v>
      </c>
      <c r="J67">
        <v>882987</v>
      </c>
      <c r="K67">
        <v>66</v>
      </c>
      <c r="L67">
        <v>-120327</v>
      </c>
      <c r="M67">
        <v>0</v>
      </c>
      <c r="N67">
        <v>77285</v>
      </c>
      <c r="O67">
        <v>80517</v>
      </c>
      <c r="P67">
        <v>9728</v>
      </c>
      <c r="Q67">
        <v>9958823</v>
      </c>
      <c r="R67">
        <v>27707325</v>
      </c>
      <c r="S67">
        <v>48367031</v>
      </c>
      <c r="T67">
        <v>48284208</v>
      </c>
      <c r="U67">
        <v>29</v>
      </c>
      <c r="V67"/>
      <c r="W67"/>
      <c r="X67"/>
      <c r="AA67" s="15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</row>
    <row r="68" spans="1:46" x14ac:dyDescent="0.25">
      <c r="A68">
        <v>161</v>
      </c>
      <c r="B68" t="s">
        <v>124</v>
      </c>
      <c r="C68">
        <v>6010</v>
      </c>
      <c r="D68">
        <v>2015</v>
      </c>
      <c r="E68">
        <v>136.55000000000001</v>
      </c>
      <c r="F68">
        <v>12133</v>
      </c>
      <c r="G68">
        <v>12495239</v>
      </c>
      <c r="H68">
        <v>2089319</v>
      </c>
      <c r="I68">
        <v>306400</v>
      </c>
      <c r="J68">
        <v>1566956</v>
      </c>
      <c r="K68">
        <v>190</v>
      </c>
      <c r="L68">
        <v>415123</v>
      </c>
      <c r="M68">
        <v>22263</v>
      </c>
      <c r="N68">
        <v>802904</v>
      </c>
      <c r="O68">
        <v>179510</v>
      </c>
      <c r="P68">
        <v>0</v>
      </c>
      <c r="Q68">
        <v>17877904</v>
      </c>
      <c r="R68">
        <v>9330083</v>
      </c>
      <c r="S68">
        <v>59032319</v>
      </c>
      <c r="T68">
        <v>56849950</v>
      </c>
      <c r="U68">
        <v>47</v>
      </c>
      <c r="V68"/>
      <c r="W68"/>
      <c r="X68"/>
      <c r="Y68"/>
      <c r="Z68"/>
      <c r="AA68" s="15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R68"/>
      <c r="AS68"/>
      <c r="AT68"/>
    </row>
    <row r="69" spans="1:46" x14ac:dyDescent="0.25">
      <c r="A69">
        <v>162</v>
      </c>
      <c r="B69" t="s">
        <v>103</v>
      </c>
      <c r="C69">
        <v>6010</v>
      </c>
      <c r="D69">
        <v>2015</v>
      </c>
      <c r="E69" s="19">
        <v>325.77999999999997</v>
      </c>
      <c r="F69" s="20">
        <v>35775</v>
      </c>
      <c r="G69" s="20">
        <v>37237001</v>
      </c>
      <c r="H69" s="20">
        <v>3163721</v>
      </c>
      <c r="I69" s="20">
        <v>2271758</v>
      </c>
      <c r="J69" s="20">
        <v>4729899</v>
      </c>
      <c r="K69" s="20">
        <v>554</v>
      </c>
      <c r="L69" s="20">
        <v>738802</v>
      </c>
      <c r="M69" s="20">
        <v>9883</v>
      </c>
      <c r="N69" s="20">
        <v>1552446</v>
      </c>
      <c r="O69" s="20">
        <v>701312</v>
      </c>
      <c r="P69" s="20">
        <v>0</v>
      </c>
      <c r="Q69" s="20">
        <v>50405376</v>
      </c>
      <c r="R69" s="20">
        <v>40135773</v>
      </c>
      <c r="S69" s="20">
        <v>230180838</v>
      </c>
      <c r="T69" s="20">
        <v>228120565</v>
      </c>
      <c r="U69">
        <v>116</v>
      </c>
      <c r="V69"/>
      <c r="W69"/>
      <c r="X69"/>
      <c r="Y69"/>
      <c r="Z69"/>
      <c r="AA69" s="15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</row>
    <row r="70" spans="1:46" x14ac:dyDescent="0.25">
      <c r="A70">
        <v>164</v>
      </c>
      <c r="B70" t="s">
        <v>152</v>
      </c>
      <c r="C70">
        <v>6010</v>
      </c>
      <c r="D70">
        <v>2015</v>
      </c>
      <c r="E70" s="19">
        <v>125.49</v>
      </c>
      <c r="F70" s="20">
        <v>6268</v>
      </c>
      <c r="G70" s="20">
        <v>11571956</v>
      </c>
      <c r="H70" s="20">
        <v>2821391</v>
      </c>
      <c r="I70" s="20">
        <v>597289</v>
      </c>
      <c r="J70" s="20">
        <v>1340249</v>
      </c>
      <c r="K70" s="20">
        <v>8361</v>
      </c>
      <c r="L70" s="20">
        <v>1693058</v>
      </c>
      <c r="M70" s="20">
        <v>0</v>
      </c>
      <c r="N70" s="20">
        <v>523761</v>
      </c>
      <c r="O70" s="20">
        <v>51136</v>
      </c>
      <c r="P70" s="20">
        <v>7099</v>
      </c>
      <c r="Q70" s="20">
        <v>18600102</v>
      </c>
      <c r="R70" s="20">
        <v>7179921</v>
      </c>
      <c r="S70" s="20">
        <v>73040223</v>
      </c>
      <c r="T70" s="20">
        <v>72999554</v>
      </c>
      <c r="U70">
        <v>20</v>
      </c>
      <c r="V70"/>
      <c r="W70"/>
      <c r="X70"/>
      <c r="AA70" s="15"/>
    </row>
    <row r="71" spans="1:46" x14ac:dyDescent="0.25">
      <c r="A71">
        <v>165</v>
      </c>
      <c r="B71" t="s">
        <v>110</v>
      </c>
      <c r="C71">
        <v>6010</v>
      </c>
      <c r="D71">
        <v>2015</v>
      </c>
      <c r="E71" s="19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20">
        <v>0</v>
      </c>
      <c r="Q71" s="20">
        <v>0</v>
      </c>
      <c r="R71" s="20">
        <v>0</v>
      </c>
      <c r="S71" s="20">
        <v>0</v>
      </c>
      <c r="T71" s="20">
        <v>0</v>
      </c>
      <c r="U71">
        <v>0</v>
      </c>
      <c r="V71"/>
      <c r="W71"/>
      <c r="X71"/>
      <c r="Y71"/>
      <c r="Z71"/>
      <c r="AA71" s="15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</row>
    <row r="72" spans="1:46" x14ac:dyDescent="0.25">
      <c r="A72">
        <v>167</v>
      </c>
      <c r="B72" t="s">
        <v>81</v>
      </c>
      <c r="D72"/>
      <c r="U72">
        <v>0</v>
      </c>
      <c r="V72"/>
      <c r="W72"/>
      <c r="X72"/>
      <c r="Y72"/>
      <c r="Z72"/>
      <c r="AA72" s="15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R72"/>
      <c r="AS72"/>
      <c r="AT72"/>
    </row>
    <row r="73" spans="1:46" x14ac:dyDescent="0.25">
      <c r="A73" s="10">
        <v>168</v>
      </c>
      <c r="B73" s="10" t="s">
        <v>80</v>
      </c>
      <c r="C73" s="10">
        <v>6010</v>
      </c>
      <c r="D73">
        <v>2015</v>
      </c>
      <c r="E73" s="10">
        <v>61.9</v>
      </c>
      <c r="F73" s="11">
        <v>4989</v>
      </c>
      <c r="G73" s="11">
        <v>5250162</v>
      </c>
      <c r="H73" s="11">
        <v>1352940</v>
      </c>
      <c r="I73" s="11">
        <v>222360</v>
      </c>
      <c r="J73" s="11">
        <v>399860</v>
      </c>
      <c r="K73" s="11">
        <v>312</v>
      </c>
      <c r="L73" s="11">
        <v>28502</v>
      </c>
      <c r="M73" s="11">
        <v>0</v>
      </c>
      <c r="N73" s="11">
        <v>238003</v>
      </c>
      <c r="O73" s="11">
        <v>6183</v>
      </c>
      <c r="P73" s="11">
        <v>0</v>
      </c>
      <c r="Q73" s="11">
        <v>7498322</v>
      </c>
      <c r="R73" s="11">
        <v>4273842</v>
      </c>
      <c r="S73" s="11">
        <v>29487509</v>
      </c>
      <c r="T73" s="11">
        <v>29396900</v>
      </c>
      <c r="U73">
        <v>26</v>
      </c>
      <c r="V73"/>
      <c r="W73"/>
      <c r="X73"/>
      <c r="AA73" s="15"/>
    </row>
    <row r="74" spans="1:46" x14ac:dyDescent="0.25">
      <c r="A74" s="10">
        <v>170</v>
      </c>
      <c r="B74" s="10" t="s">
        <v>153</v>
      </c>
      <c r="C74" s="10">
        <v>6010</v>
      </c>
      <c r="D74">
        <v>2015</v>
      </c>
      <c r="E74" s="10">
        <v>165.25</v>
      </c>
      <c r="F74" s="11">
        <v>15186</v>
      </c>
      <c r="G74" s="11">
        <v>16192732</v>
      </c>
      <c r="H74" s="11">
        <v>4337429</v>
      </c>
      <c r="I74" s="11">
        <v>1766274</v>
      </c>
      <c r="J74" s="11">
        <v>1779280</v>
      </c>
      <c r="K74" s="11">
        <v>200</v>
      </c>
      <c r="L74" s="11">
        <v>130754</v>
      </c>
      <c r="M74" s="11">
        <v>110767</v>
      </c>
      <c r="N74" s="11">
        <v>2004237</v>
      </c>
      <c r="O74" s="11">
        <v>40330</v>
      </c>
      <c r="P74" s="11">
        <v>12768</v>
      </c>
      <c r="Q74" s="11">
        <v>26349235</v>
      </c>
      <c r="R74" s="11">
        <v>18770937</v>
      </c>
      <c r="S74" s="11">
        <v>68268667</v>
      </c>
      <c r="T74" s="11">
        <v>66042063</v>
      </c>
      <c r="U74">
        <v>74</v>
      </c>
      <c r="V74"/>
      <c r="W74"/>
      <c r="X74"/>
      <c r="Y74"/>
      <c r="Z74"/>
      <c r="AA74" s="15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R74"/>
      <c r="AS74"/>
      <c r="AT74"/>
    </row>
    <row r="75" spans="1:46" x14ac:dyDescent="0.25">
      <c r="A75" s="10">
        <v>172</v>
      </c>
      <c r="B75" s="10" t="s">
        <v>99</v>
      </c>
      <c r="C75" s="10">
        <v>6010</v>
      </c>
      <c r="D75">
        <v>2015</v>
      </c>
      <c r="E75" s="10">
        <v>13.2</v>
      </c>
      <c r="F75" s="11">
        <v>423</v>
      </c>
      <c r="G75" s="11">
        <v>1078354</v>
      </c>
      <c r="H75" s="11">
        <v>242327</v>
      </c>
      <c r="I75" s="11">
        <v>500</v>
      </c>
      <c r="J75" s="11">
        <v>48272</v>
      </c>
      <c r="K75" s="11">
        <v>273</v>
      </c>
      <c r="L75" s="11">
        <v>13675</v>
      </c>
      <c r="M75" s="11">
        <v>9297</v>
      </c>
      <c r="N75" s="11">
        <v>40817</v>
      </c>
      <c r="O75" s="11">
        <v>2507</v>
      </c>
      <c r="P75" s="11">
        <v>0</v>
      </c>
      <c r="Q75" s="11">
        <v>1436022</v>
      </c>
      <c r="R75" s="11">
        <v>746825</v>
      </c>
      <c r="S75" s="11">
        <v>1478181</v>
      </c>
      <c r="T75" s="11">
        <v>767555</v>
      </c>
      <c r="U75">
        <v>2</v>
      </c>
      <c r="V75"/>
      <c r="W75"/>
      <c r="X75"/>
      <c r="Y75"/>
      <c r="Z75"/>
      <c r="AA75" s="15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</row>
    <row r="76" spans="1:46" x14ac:dyDescent="0.25">
      <c r="A76" s="10">
        <v>173</v>
      </c>
      <c r="B76" s="10" t="s">
        <v>115</v>
      </c>
      <c r="C76" s="10">
        <v>6010</v>
      </c>
      <c r="D76">
        <v>2015</v>
      </c>
      <c r="E76" s="10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1">
        <v>0</v>
      </c>
      <c r="U76">
        <v>0</v>
      </c>
      <c r="V76"/>
      <c r="W76"/>
      <c r="X76"/>
      <c r="Y76"/>
      <c r="Z76"/>
      <c r="AA76" s="15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R76"/>
      <c r="AS76"/>
      <c r="AT76"/>
    </row>
    <row r="77" spans="1:46" x14ac:dyDescent="0.25">
      <c r="A77" s="10">
        <v>175</v>
      </c>
      <c r="B77" s="10" t="s">
        <v>114</v>
      </c>
      <c r="C77" s="10">
        <v>6010</v>
      </c>
      <c r="D77">
        <v>2015</v>
      </c>
      <c r="E77" s="10">
        <v>51.02</v>
      </c>
      <c r="F77" s="11">
        <v>2481</v>
      </c>
      <c r="G77" s="11">
        <v>3577655</v>
      </c>
      <c r="H77" s="11">
        <v>871103</v>
      </c>
      <c r="I77" s="11">
        <v>445212</v>
      </c>
      <c r="J77" s="11">
        <v>257944</v>
      </c>
      <c r="K77" s="11">
        <v>1539</v>
      </c>
      <c r="L77" s="11">
        <v>64954</v>
      </c>
      <c r="M77" s="11">
        <v>26105</v>
      </c>
      <c r="N77" s="11">
        <v>892734</v>
      </c>
      <c r="O77" s="11">
        <v>26086</v>
      </c>
      <c r="P77" s="11">
        <v>4191</v>
      </c>
      <c r="Q77" s="11">
        <v>6159141</v>
      </c>
      <c r="R77" s="11">
        <v>4524610</v>
      </c>
      <c r="S77" s="11">
        <v>26546271</v>
      </c>
      <c r="T77" s="11">
        <v>26442052</v>
      </c>
      <c r="U77">
        <v>24</v>
      </c>
      <c r="V77"/>
      <c r="W77"/>
      <c r="X77"/>
      <c r="Y77"/>
      <c r="Z77"/>
      <c r="AA77" s="15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</row>
    <row r="78" spans="1:46" x14ac:dyDescent="0.25">
      <c r="A78" s="10">
        <v>176</v>
      </c>
      <c r="B78" s="10" t="s">
        <v>154</v>
      </c>
      <c r="C78" s="10">
        <v>6010</v>
      </c>
      <c r="D78">
        <v>2015</v>
      </c>
      <c r="E78" s="10">
        <v>442.31</v>
      </c>
      <c r="F78" s="11">
        <v>43805</v>
      </c>
      <c r="G78" s="11">
        <v>31737919</v>
      </c>
      <c r="H78" s="11">
        <v>8243142</v>
      </c>
      <c r="I78" s="11">
        <v>229554</v>
      </c>
      <c r="J78" s="11">
        <v>5345724</v>
      </c>
      <c r="K78" s="11">
        <v>6073</v>
      </c>
      <c r="L78" s="11">
        <v>390067</v>
      </c>
      <c r="M78" s="11">
        <v>311142</v>
      </c>
      <c r="N78" s="11">
        <v>2984025</v>
      </c>
      <c r="O78" s="11">
        <v>50858</v>
      </c>
      <c r="P78" s="11">
        <v>40000</v>
      </c>
      <c r="Q78" s="11">
        <v>49258504</v>
      </c>
      <c r="R78" s="11">
        <v>25960119</v>
      </c>
      <c r="S78" s="11">
        <v>285722426</v>
      </c>
      <c r="T78" s="11">
        <v>284373474</v>
      </c>
      <c r="U78">
        <v>102</v>
      </c>
      <c r="V78"/>
      <c r="W78"/>
      <c r="X78"/>
      <c r="Y78"/>
      <c r="Z78"/>
      <c r="AA78" s="15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R78"/>
      <c r="AS78"/>
      <c r="AT78"/>
    </row>
    <row r="79" spans="1:46" x14ac:dyDescent="0.25">
      <c r="A79">
        <v>180</v>
      </c>
      <c r="B79" t="s">
        <v>171</v>
      </c>
      <c r="C79">
        <v>6010</v>
      </c>
      <c r="D79">
        <v>2015</v>
      </c>
      <c r="E79">
        <v>21.98</v>
      </c>
      <c r="F79">
        <v>2329</v>
      </c>
      <c r="G79">
        <v>1885587</v>
      </c>
      <c r="H79">
        <v>531039</v>
      </c>
      <c r="I79">
        <v>34969</v>
      </c>
      <c r="J79">
        <v>203830</v>
      </c>
      <c r="K79">
        <v>0</v>
      </c>
      <c r="L79">
        <v>170</v>
      </c>
      <c r="M79">
        <v>0</v>
      </c>
      <c r="N79">
        <v>68726</v>
      </c>
      <c r="O79">
        <v>6928</v>
      </c>
      <c r="P79">
        <v>0</v>
      </c>
      <c r="Q79">
        <v>2731249</v>
      </c>
      <c r="R79">
        <v>894453</v>
      </c>
      <c r="S79">
        <v>6851092</v>
      </c>
      <c r="T79">
        <v>6851092</v>
      </c>
      <c r="U79">
        <v>10</v>
      </c>
      <c r="V79"/>
      <c r="W79"/>
      <c r="X79"/>
      <c r="Y79"/>
      <c r="Z79"/>
      <c r="AA79" s="15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</row>
    <row r="80" spans="1:46" x14ac:dyDescent="0.25">
      <c r="A80">
        <v>183</v>
      </c>
      <c r="B80" t="s">
        <v>155</v>
      </c>
      <c r="C80">
        <v>6010</v>
      </c>
      <c r="D80">
        <v>2015</v>
      </c>
      <c r="E80">
        <v>50.94</v>
      </c>
      <c r="F80">
        <v>4192</v>
      </c>
      <c r="G80">
        <v>4150704</v>
      </c>
      <c r="H80">
        <v>876602</v>
      </c>
      <c r="I80">
        <v>232600</v>
      </c>
      <c r="J80">
        <v>579774</v>
      </c>
      <c r="K80">
        <v>1472</v>
      </c>
      <c r="L80">
        <v>33110</v>
      </c>
      <c r="M80">
        <v>120421</v>
      </c>
      <c r="N80">
        <v>299053</v>
      </c>
      <c r="O80">
        <v>762</v>
      </c>
      <c r="P80">
        <v>0</v>
      </c>
      <c r="Q80">
        <v>6294498</v>
      </c>
      <c r="R80">
        <v>4548141</v>
      </c>
      <c r="S80">
        <v>24630058</v>
      </c>
      <c r="T80">
        <v>24557587</v>
      </c>
      <c r="U80">
        <v>16</v>
      </c>
      <c r="V80"/>
      <c r="W80"/>
      <c r="X80"/>
      <c r="AA80" s="15"/>
    </row>
    <row r="81" spans="1:46" x14ac:dyDescent="0.25">
      <c r="A81">
        <v>186</v>
      </c>
      <c r="B81" t="s">
        <v>156</v>
      </c>
      <c r="C81">
        <v>6010</v>
      </c>
      <c r="D81">
        <v>2015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/>
      <c r="W81"/>
      <c r="X81"/>
      <c r="AA81" s="15"/>
    </row>
    <row r="82" spans="1:46" x14ac:dyDescent="0.25">
      <c r="A82">
        <v>191</v>
      </c>
      <c r="B82" t="s">
        <v>88</v>
      </c>
      <c r="C82">
        <v>6010</v>
      </c>
      <c r="D82">
        <v>2015</v>
      </c>
      <c r="E82">
        <v>14.22</v>
      </c>
      <c r="F82">
        <v>1366</v>
      </c>
      <c r="G82">
        <v>1245237</v>
      </c>
      <c r="H82">
        <v>84304</v>
      </c>
      <c r="I82">
        <v>0</v>
      </c>
      <c r="J82">
        <v>115325</v>
      </c>
      <c r="K82">
        <v>356</v>
      </c>
      <c r="L82">
        <v>12395</v>
      </c>
      <c r="M82">
        <v>0</v>
      </c>
      <c r="N82">
        <v>437</v>
      </c>
      <c r="O82">
        <v>28360</v>
      </c>
      <c r="P82">
        <v>0</v>
      </c>
      <c r="Q82">
        <v>1486414</v>
      </c>
      <c r="R82">
        <v>7291727</v>
      </c>
      <c r="S82">
        <v>8972579</v>
      </c>
      <c r="T82">
        <v>8754870</v>
      </c>
      <c r="U82">
        <v>6</v>
      </c>
      <c r="V82"/>
      <c r="W82"/>
      <c r="X82"/>
      <c r="Y82"/>
      <c r="Z82"/>
      <c r="AA82" s="15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</row>
    <row r="83" spans="1:46" x14ac:dyDescent="0.25">
      <c r="A83">
        <v>193</v>
      </c>
      <c r="B83" t="s">
        <v>102</v>
      </c>
      <c r="C83">
        <v>6010</v>
      </c>
      <c r="D83">
        <v>2015</v>
      </c>
      <c r="E83">
        <v>5.09</v>
      </c>
      <c r="F83">
        <v>502</v>
      </c>
      <c r="G83">
        <v>515618</v>
      </c>
      <c r="H83">
        <v>48037</v>
      </c>
      <c r="I83">
        <v>1213620</v>
      </c>
      <c r="J83">
        <v>27479</v>
      </c>
      <c r="K83">
        <v>0</v>
      </c>
      <c r="L83">
        <v>5020</v>
      </c>
      <c r="M83">
        <v>0</v>
      </c>
      <c r="N83">
        <v>81126</v>
      </c>
      <c r="O83">
        <v>175</v>
      </c>
      <c r="P83">
        <v>0</v>
      </c>
      <c r="Q83">
        <v>1891075</v>
      </c>
      <c r="R83">
        <v>1623014</v>
      </c>
      <c r="S83">
        <v>1773051</v>
      </c>
      <c r="T83">
        <v>1719983</v>
      </c>
      <c r="U83">
        <v>4</v>
      </c>
      <c r="V83"/>
      <c r="W83"/>
      <c r="X83"/>
      <c r="Y83"/>
      <c r="Z83"/>
      <c r="AA83" s="15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R83"/>
      <c r="AS83"/>
      <c r="AT83"/>
    </row>
    <row r="84" spans="1:46" x14ac:dyDescent="0.25">
      <c r="A84">
        <v>194</v>
      </c>
      <c r="B84" t="s">
        <v>157</v>
      </c>
      <c r="C84">
        <v>6010</v>
      </c>
      <c r="D84">
        <v>2015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/>
      <c r="W84"/>
      <c r="X84"/>
      <c r="Y84"/>
      <c r="Z84"/>
      <c r="AA84" s="15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R84"/>
      <c r="AS84"/>
      <c r="AT84"/>
    </row>
    <row r="85" spans="1:46" x14ac:dyDescent="0.25">
      <c r="A85">
        <v>195</v>
      </c>
      <c r="B85" t="s">
        <v>121</v>
      </c>
      <c r="C85">
        <v>6010</v>
      </c>
      <c r="D85">
        <v>2015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/>
      <c r="W85"/>
      <c r="X85"/>
      <c r="Y85"/>
      <c r="Z85"/>
      <c r="AA85" s="15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</row>
    <row r="86" spans="1:46" x14ac:dyDescent="0.25">
      <c r="A86">
        <v>197</v>
      </c>
      <c r="B86" t="s">
        <v>78</v>
      </c>
      <c r="C86">
        <v>6010</v>
      </c>
      <c r="D86">
        <v>2015</v>
      </c>
      <c r="E86">
        <v>52.17</v>
      </c>
      <c r="F86">
        <v>6078</v>
      </c>
      <c r="G86">
        <v>4226206</v>
      </c>
      <c r="H86">
        <v>297895</v>
      </c>
      <c r="I86">
        <v>380592</v>
      </c>
      <c r="J86">
        <v>243369</v>
      </c>
      <c r="K86">
        <v>150</v>
      </c>
      <c r="L86">
        <v>6744</v>
      </c>
      <c r="M86">
        <v>14571</v>
      </c>
      <c r="N86">
        <v>229052</v>
      </c>
      <c r="O86">
        <v>30603</v>
      </c>
      <c r="P86">
        <v>0</v>
      </c>
      <c r="Q86">
        <v>5429182</v>
      </c>
      <c r="R86">
        <v>3624439</v>
      </c>
      <c r="S86">
        <v>26084549</v>
      </c>
      <c r="T86">
        <v>24841363</v>
      </c>
      <c r="U86">
        <v>24</v>
      </c>
      <c r="V86"/>
      <c r="W86"/>
      <c r="X86"/>
      <c r="AA86" s="15"/>
    </row>
    <row r="87" spans="1:46" x14ac:dyDescent="0.25">
      <c r="A87">
        <v>198</v>
      </c>
      <c r="B87" t="s">
        <v>172</v>
      </c>
      <c r="C87">
        <v>6010</v>
      </c>
      <c r="D87">
        <v>2015</v>
      </c>
      <c r="E87">
        <v>15.19</v>
      </c>
      <c r="F87">
        <v>1117</v>
      </c>
      <c r="G87">
        <v>1313936</v>
      </c>
      <c r="H87">
        <v>307350</v>
      </c>
      <c r="I87">
        <v>5226</v>
      </c>
      <c r="J87">
        <v>73309</v>
      </c>
      <c r="K87">
        <v>0</v>
      </c>
      <c r="L87">
        <v>300</v>
      </c>
      <c r="M87">
        <v>3514</v>
      </c>
      <c r="N87">
        <v>65831</v>
      </c>
      <c r="O87">
        <v>13155</v>
      </c>
      <c r="P87">
        <v>0</v>
      </c>
      <c r="Q87">
        <v>1782621</v>
      </c>
      <c r="R87">
        <v>957914</v>
      </c>
      <c r="S87">
        <v>4258688</v>
      </c>
      <c r="T87">
        <v>4258688</v>
      </c>
      <c r="U87">
        <v>7</v>
      </c>
      <c r="V87"/>
      <c r="W87"/>
      <c r="X87"/>
      <c r="Y87"/>
      <c r="Z87"/>
      <c r="AA87" s="15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R87"/>
      <c r="AS87"/>
      <c r="AT87"/>
    </row>
    <row r="88" spans="1:46" x14ac:dyDescent="0.25">
      <c r="A88">
        <v>199</v>
      </c>
      <c r="B88" t="s">
        <v>173</v>
      </c>
      <c r="C88">
        <v>6010</v>
      </c>
      <c r="D88">
        <v>2015</v>
      </c>
      <c r="E88">
        <v>8.1</v>
      </c>
      <c r="F88">
        <v>266</v>
      </c>
      <c r="G88">
        <v>664580</v>
      </c>
      <c r="H88">
        <v>169426</v>
      </c>
      <c r="I88">
        <v>0</v>
      </c>
      <c r="J88">
        <v>36280</v>
      </c>
      <c r="K88">
        <v>0</v>
      </c>
      <c r="L88">
        <v>115</v>
      </c>
      <c r="M88">
        <v>9096</v>
      </c>
      <c r="N88">
        <v>57180</v>
      </c>
      <c r="O88">
        <v>3969</v>
      </c>
      <c r="P88">
        <v>0</v>
      </c>
      <c r="Q88">
        <v>940646</v>
      </c>
      <c r="R88">
        <v>605898</v>
      </c>
      <c r="S88">
        <v>611990</v>
      </c>
      <c r="T88">
        <v>611990</v>
      </c>
      <c r="U88">
        <v>7</v>
      </c>
      <c r="V88"/>
      <c r="W88"/>
      <c r="X88"/>
      <c r="Y88"/>
      <c r="Z88"/>
      <c r="AA88" s="15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</row>
    <row r="89" spans="1:46" x14ac:dyDescent="0.25">
      <c r="A89">
        <v>201</v>
      </c>
      <c r="B89" t="s">
        <v>158</v>
      </c>
      <c r="C89">
        <v>6010</v>
      </c>
      <c r="D89">
        <v>2015</v>
      </c>
      <c r="E89">
        <v>40.6</v>
      </c>
      <c r="F89">
        <v>4029</v>
      </c>
      <c r="G89">
        <v>3660883</v>
      </c>
      <c r="H89">
        <v>862663</v>
      </c>
      <c r="I89">
        <v>485595</v>
      </c>
      <c r="J89">
        <v>482844</v>
      </c>
      <c r="K89">
        <v>340</v>
      </c>
      <c r="L89">
        <v>15520</v>
      </c>
      <c r="M89">
        <v>67667</v>
      </c>
      <c r="N89">
        <v>342241</v>
      </c>
      <c r="O89">
        <v>18020</v>
      </c>
      <c r="P89">
        <v>0</v>
      </c>
      <c r="Q89">
        <v>5935773</v>
      </c>
      <c r="R89">
        <v>3080100</v>
      </c>
      <c r="S89">
        <v>21434736</v>
      </c>
      <c r="T89">
        <v>21382657</v>
      </c>
      <c r="U89">
        <v>14</v>
      </c>
      <c r="V89"/>
      <c r="W89"/>
      <c r="X89"/>
      <c r="Y89"/>
      <c r="Z89"/>
      <c r="AA89" s="15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R89"/>
      <c r="AS89"/>
      <c r="AT89"/>
    </row>
    <row r="90" spans="1:46" x14ac:dyDescent="0.25">
      <c r="A90">
        <v>202</v>
      </c>
      <c r="B90" t="s">
        <v>159</v>
      </c>
      <c r="C90">
        <v>6010</v>
      </c>
      <c r="D90">
        <v>2015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/>
      <c r="W90"/>
      <c r="X90"/>
      <c r="Y90"/>
      <c r="Z90"/>
      <c r="AA90" s="15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R90"/>
      <c r="AS90"/>
      <c r="AT90"/>
    </row>
    <row r="91" spans="1:46" x14ac:dyDescent="0.25">
      <c r="A91">
        <v>204</v>
      </c>
      <c r="B91" t="s">
        <v>93</v>
      </c>
      <c r="C91">
        <v>6010</v>
      </c>
      <c r="D91">
        <v>2015</v>
      </c>
      <c r="E91">
        <v>0</v>
      </c>
      <c r="F91">
        <v>5979</v>
      </c>
      <c r="G91">
        <v>609096</v>
      </c>
      <c r="H91">
        <v>171514</v>
      </c>
      <c r="I91">
        <v>0</v>
      </c>
      <c r="J91">
        <v>0</v>
      </c>
      <c r="K91">
        <v>0</v>
      </c>
      <c r="L91">
        <v>43648217</v>
      </c>
      <c r="M91">
        <v>0</v>
      </c>
      <c r="N91">
        <v>565243</v>
      </c>
      <c r="O91">
        <v>2326052</v>
      </c>
      <c r="P91">
        <v>0</v>
      </c>
      <c r="Q91">
        <v>47320122</v>
      </c>
      <c r="R91">
        <v>16156353</v>
      </c>
      <c r="S91">
        <v>73673590</v>
      </c>
      <c r="T91">
        <v>72891303</v>
      </c>
      <c r="U91">
        <v>4</v>
      </c>
      <c r="V91"/>
      <c r="W91"/>
      <c r="X91"/>
      <c r="Y91"/>
      <c r="Z91"/>
      <c r="AA91" s="15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</row>
    <row r="92" spans="1:46" x14ac:dyDescent="0.25">
      <c r="A92">
        <v>205</v>
      </c>
      <c r="B92" t="s">
        <v>160</v>
      </c>
      <c r="C92">
        <v>6010</v>
      </c>
      <c r="D92">
        <v>2015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/>
      <c r="W92"/>
      <c r="X92"/>
      <c r="AA92" s="15"/>
    </row>
    <row r="93" spans="1:46" x14ac:dyDescent="0.25">
      <c r="A93">
        <v>206</v>
      </c>
      <c r="B93" t="s">
        <v>161</v>
      </c>
      <c r="C93">
        <v>6010</v>
      </c>
      <c r="D93">
        <v>2015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/>
      <c r="W93"/>
      <c r="X93"/>
      <c r="Y93"/>
      <c r="Z93"/>
      <c r="AA93" s="15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R93"/>
      <c r="AS93"/>
      <c r="AT93"/>
    </row>
    <row r="94" spans="1:46" x14ac:dyDescent="0.25">
      <c r="A94">
        <v>207</v>
      </c>
      <c r="B94" t="s">
        <v>174</v>
      </c>
      <c r="C94">
        <v>6010</v>
      </c>
      <c r="D94">
        <v>2015</v>
      </c>
      <c r="E94">
        <v>22.62</v>
      </c>
      <c r="F94">
        <v>0</v>
      </c>
      <c r="G94">
        <v>2088870</v>
      </c>
      <c r="H94">
        <v>452818</v>
      </c>
      <c r="I94">
        <v>59613</v>
      </c>
      <c r="J94">
        <v>289810</v>
      </c>
      <c r="K94">
        <v>0</v>
      </c>
      <c r="L94">
        <v>2062</v>
      </c>
      <c r="M94">
        <v>0</v>
      </c>
      <c r="N94">
        <v>82644</v>
      </c>
      <c r="O94">
        <v>56431</v>
      </c>
      <c r="P94">
        <v>0</v>
      </c>
      <c r="Q94">
        <v>3032248</v>
      </c>
      <c r="R94">
        <v>1923496</v>
      </c>
      <c r="S94">
        <v>13252157</v>
      </c>
      <c r="T94">
        <v>13316176</v>
      </c>
      <c r="U94">
        <v>12</v>
      </c>
      <c r="V94"/>
      <c r="W94"/>
      <c r="X94"/>
      <c r="Y94"/>
      <c r="Z94"/>
      <c r="AA94" s="15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R94"/>
      <c r="AS94"/>
      <c r="AT94"/>
    </row>
    <row r="95" spans="1:46" x14ac:dyDescent="0.25">
      <c r="A95">
        <v>208</v>
      </c>
      <c r="B95" t="s">
        <v>94</v>
      </c>
      <c r="C95">
        <v>6010</v>
      </c>
      <c r="D95">
        <v>2015</v>
      </c>
      <c r="E95">
        <v>105.9</v>
      </c>
      <c r="F95">
        <v>11826</v>
      </c>
      <c r="G95">
        <v>10871225</v>
      </c>
      <c r="H95">
        <v>2372344</v>
      </c>
      <c r="I95">
        <v>548805</v>
      </c>
      <c r="J95">
        <v>1172782</v>
      </c>
      <c r="K95">
        <v>920</v>
      </c>
      <c r="L95">
        <v>193136</v>
      </c>
      <c r="M95">
        <v>0</v>
      </c>
      <c r="N95">
        <v>353278</v>
      </c>
      <c r="O95">
        <v>113834</v>
      </c>
      <c r="P95">
        <v>0</v>
      </c>
      <c r="Q95">
        <v>15626324</v>
      </c>
      <c r="R95">
        <v>6773366</v>
      </c>
      <c r="S95">
        <v>57500562</v>
      </c>
      <c r="T95">
        <v>57084988</v>
      </c>
      <c r="U95">
        <v>54</v>
      </c>
      <c r="V95"/>
      <c r="W95"/>
      <c r="X95"/>
      <c r="AA95" s="15"/>
    </row>
    <row r="96" spans="1:46" x14ac:dyDescent="0.25">
      <c r="A96">
        <v>209</v>
      </c>
      <c r="B96" t="s">
        <v>162</v>
      </c>
      <c r="C96">
        <v>6010</v>
      </c>
      <c r="D96">
        <v>2015</v>
      </c>
      <c r="E96">
        <v>42.04</v>
      </c>
      <c r="F96">
        <v>4883</v>
      </c>
      <c r="G96">
        <v>3839438</v>
      </c>
      <c r="H96">
        <v>870788</v>
      </c>
      <c r="I96">
        <v>253363</v>
      </c>
      <c r="J96">
        <v>339984</v>
      </c>
      <c r="K96">
        <v>1121</v>
      </c>
      <c r="L96">
        <v>592</v>
      </c>
      <c r="M96">
        <v>41706</v>
      </c>
      <c r="N96">
        <v>468948</v>
      </c>
      <c r="O96">
        <v>20659</v>
      </c>
      <c r="P96">
        <v>1960</v>
      </c>
      <c r="Q96">
        <v>5834639</v>
      </c>
      <c r="R96">
        <v>2815484</v>
      </c>
      <c r="S96">
        <v>20737693</v>
      </c>
      <c r="T96">
        <v>20560000</v>
      </c>
      <c r="U96">
        <v>16</v>
      </c>
      <c r="V96"/>
      <c r="W96"/>
      <c r="X96"/>
      <c r="Y96"/>
      <c r="Z96"/>
      <c r="AA96" s="15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</row>
    <row r="97" spans="1:46" x14ac:dyDescent="0.25">
      <c r="A97">
        <v>210</v>
      </c>
      <c r="B97" t="s">
        <v>163</v>
      </c>
      <c r="C97">
        <v>6010</v>
      </c>
      <c r="D97">
        <v>2015</v>
      </c>
      <c r="E97">
        <v>49.55</v>
      </c>
      <c r="F97">
        <v>5610</v>
      </c>
      <c r="G97">
        <v>5167530</v>
      </c>
      <c r="H97">
        <v>91</v>
      </c>
      <c r="I97">
        <v>572136</v>
      </c>
      <c r="J97">
        <v>373593</v>
      </c>
      <c r="K97">
        <v>670</v>
      </c>
      <c r="L97">
        <v>30336</v>
      </c>
      <c r="M97">
        <v>23568</v>
      </c>
      <c r="N97">
        <v>279254</v>
      </c>
      <c r="O97">
        <v>77062</v>
      </c>
      <c r="P97">
        <v>0</v>
      </c>
      <c r="Q97">
        <v>6524240</v>
      </c>
      <c r="R97">
        <v>14692689</v>
      </c>
      <c r="S97">
        <v>27879761</v>
      </c>
      <c r="T97">
        <v>26886158</v>
      </c>
      <c r="U97">
        <v>36</v>
      </c>
      <c r="V97"/>
      <c r="W97"/>
      <c r="X97"/>
      <c r="AA97" s="15"/>
    </row>
    <row r="98" spans="1:46" x14ac:dyDescent="0.25">
      <c r="A98">
        <v>211</v>
      </c>
      <c r="B98" t="s">
        <v>164</v>
      </c>
      <c r="C98">
        <v>6010</v>
      </c>
      <c r="D98">
        <v>2015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/>
      <c r="W98"/>
      <c r="X98"/>
      <c r="AA98" s="15"/>
    </row>
    <row r="99" spans="1:46" x14ac:dyDescent="0.25">
      <c r="A99">
        <v>904</v>
      </c>
      <c r="B99" t="s">
        <v>104</v>
      </c>
      <c r="C99">
        <v>6010</v>
      </c>
      <c r="D99">
        <v>2015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/>
      <c r="W99"/>
      <c r="X99"/>
      <c r="Y99"/>
      <c r="Z99"/>
      <c r="AA99" s="15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R99"/>
      <c r="AS99"/>
      <c r="AT99"/>
    </row>
    <row r="100" spans="1:46" x14ac:dyDescent="0.25">
      <c r="A100">
        <v>915</v>
      </c>
      <c r="B100" t="s">
        <v>112</v>
      </c>
      <c r="C100">
        <v>6010</v>
      </c>
      <c r="D100">
        <v>2015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/>
      <c r="W100"/>
      <c r="X100"/>
      <c r="Y100"/>
      <c r="Z100"/>
      <c r="AA100" s="15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R100"/>
      <c r="AS100"/>
      <c r="AT100"/>
    </row>
    <row r="101" spans="1:46" x14ac:dyDescent="0.25">
      <c r="A101">
        <v>919</v>
      </c>
      <c r="B101" t="s">
        <v>125</v>
      </c>
      <c r="C101">
        <v>6010</v>
      </c>
      <c r="D101">
        <v>2015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/>
      <c r="W101"/>
      <c r="X101"/>
      <c r="Y101"/>
      <c r="Z101"/>
      <c r="AA101" s="15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R101"/>
      <c r="AS101"/>
      <c r="AT101"/>
    </row>
    <row r="102" spans="1:46" x14ac:dyDescent="0.25">
      <c r="A102">
        <v>921</v>
      </c>
      <c r="B102" t="s">
        <v>175</v>
      </c>
      <c r="C102">
        <v>6010</v>
      </c>
      <c r="D102">
        <v>2015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 s="21"/>
      <c r="W102"/>
      <c r="X102"/>
      <c r="Y102"/>
      <c r="Z102"/>
      <c r="AA102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</row>
    <row r="103" spans="1:46" x14ac:dyDescent="0.25">
      <c r="A103" s="10">
        <v>922</v>
      </c>
      <c r="B103" t="s">
        <v>176</v>
      </c>
      <c r="C103">
        <v>6010</v>
      </c>
      <c r="D103">
        <v>2015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 s="21"/>
      <c r="W103"/>
      <c r="X103"/>
      <c r="Y103"/>
      <c r="Z103"/>
      <c r="AA103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</row>
    <row r="104" spans="1:46" x14ac:dyDescent="0.25">
      <c r="A104" s="10">
        <v>923</v>
      </c>
      <c r="B104" t="s">
        <v>178</v>
      </c>
      <c r="C104">
        <v>6010</v>
      </c>
      <c r="D104" s="10">
        <v>2016</v>
      </c>
      <c r="E104" s="10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11">
        <v>0</v>
      </c>
      <c r="Q104" s="11">
        <v>0</v>
      </c>
      <c r="R104" s="11">
        <v>0</v>
      </c>
      <c r="S104" s="11">
        <v>0</v>
      </c>
      <c r="T104" s="11">
        <v>0</v>
      </c>
    </row>
    <row r="105" spans="1:46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 s="21"/>
      <c r="W105"/>
      <c r="X105"/>
      <c r="Y105"/>
      <c r="Z105"/>
      <c r="AA105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</row>
    <row r="106" spans="1:46" x14ac:dyDescent="0.25">
      <c r="A106" s="13" t="s">
        <v>36</v>
      </c>
      <c r="B106" s="13" t="s">
        <v>51</v>
      </c>
      <c r="C106" s="13" t="s">
        <v>52</v>
      </c>
      <c r="D106" s="13" t="s">
        <v>53</v>
      </c>
      <c r="E106" s="13" t="s">
        <v>54</v>
      </c>
      <c r="F106" s="14" t="s">
        <v>55</v>
      </c>
      <c r="G106" s="14" t="s">
        <v>56</v>
      </c>
      <c r="H106" s="14" t="s">
        <v>57</v>
      </c>
      <c r="I106" s="14" t="s">
        <v>58</v>
      </c>
      <c r="J106" s="14" t="s">
        <v>59</v>
      </c>
      <c r="K106" s="14" t="s">
        <v>60</v>
      </c>
      <c r="L106" s="14" t="s">
        <v>61</v>
      </c>
      <c r="M106" s="14" t="s">
        <v>62</v>
      </c>
      <c r="N106" s="14" t="s">
        <v>63</v>
      </c>
      <c r="O106" s="14" t="s">
        <v>64</v>
      </c>
      <c r="P106" s="14" t="s">
        <v>65</v>
      </c>
      <c r="Q106" s="14" t="s">
        <v>66</v>
      </c>
      <c r="R106" s="14" t="s">
        <v>67</v>
      </c>
      <c r="S106" s="14" t="s">
        <v>68</v>
      </c>
      <c r="T106" s="14" t="s">
        <v>69</v>
      </c>
      <c r="U106" s="13" t="s">
        <v>71</v>
      </c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</row>
    <row r="107" spans="1:46" x14ac:dyDescent="0.25">
      <c r="A107">
        <v>1</v>
      </c>
      <c r="B107" t="s">
        <v>127</v>
      </c>
      <c r="C107">
        <v>6010</v>
      </c>
      <c r="D107">
        <v>2016</v>
      </c>
      <c r="E107">
        <v>0.43</v>
      </c>
      <c r="F107">
        <v>30743</v>
      </c>
      <c r="G107">
        <v>29506531</v>
      </c>
      <c r="H107">
        <v>2210826</v>
      </c>
      <c r="I107">
        <v>3211373</v>
      </c>
      <c r="J107">
        <v>3040839</v>
      </c>
      <c r="K107">
        <v>10459</v>
      </c>
      <c r="L107">
        <v>3024063</v>
      </c>
      <c r="M107">
        <v>59574</v>
      </c>
      <c r="N107">
        <v>1035239</v>
      </c>
      <c r="O107">
        <v>207566</v>
      </c>
      <c r="P107">
        <v>41935</v>
      </c>
      <c r="Q107">
        <v>42264535</v>
      </c>
      <c r="R107">
        <v>42031618</v>
      </c>
      <c r="S107">
        <v>194739784</v>
      </c>
      <c r="T107">
        <v>194342778</v>
      </c>
      <c r="U107">
        <v>54</v>
      </c>
      <c r="AA107" s="22"/>
    </row>
    <row r="108" spans="1:46" x14ac:dyDescent="0.25">
      <c r="A108">
        <v>3</v>
      </c>
      <c r="B108" t="s">
        <v>128</v>
      </c>
      <c r="C108">
        <v>6010</v>
      </c>
      <c r="D108">
        <v>2016</v>
      </c>
      <c r="E108">
        <v>167.03</v>
      </c>
      <c r="F108">
        <v>14018</v>
      </c>
      <c r="G108">
        <v>18873325</v>
      </c>
      <c r="H108">
        <v>1311173</v>
      </c>
      <c r="I108">
        <v>1121866</v>
      </c>
      <c r="J108">
        <v>1938897</v>
      </c>
      <c r="K108">
        <v>6802</v>
      </c>
      <c r="L108">
        <v>2197270</v>
      </c>
      <c r="M108">
        <v>32771</v>
      </c>
      <c r="N108">
        <v>1239425</v>
      </c>
      <c r="O108">
        <v>314801</v>
      </c>
      <c r="P108">
        <v>0</v>
      </c>
      <c r="Q108">
        <v>27036330</v>
      </c>
      <c r="R108">
        <v>25775322</v>
      </c>
      <c r="S108">
        <v>90192640</v>
      </c>
      <c r="T108">
        <v>89986701</v>
      </c>
      <c r="U108">
        <v>56</v>
      </c>
      <c r="AA108" s="22"/>
    </row>
    <row r="109" spans="1:46" x14ac:dyDescent="0.25">
      <c r="A109">
        <v>8</v>
      </c>
      <c r="B109" t="s">
        <v>129</v>
      </c>
      <c r="C109">
        <v>6010</v>
      </c>
      <c r="D109">
        <v>2016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AA109" s="22"/>
    </row>
    <row r="110" spans="1:46" x14ac:dyDescent="0.25">
      <c r="A110">
        <v>10</v>
      </c>
      <c r="B110" t="s">
        <v>92</v>
      </c>
      <c r="C110">
        <v>6010</v>
      </c>
      <c r="D110">
        <v>2016</v>
      </c>
      <c r="E110">
        <v>92.67</v>
      </c>
      <c r="F110">
        <v>7085</v>
      </c>
      <c r="G110">
        <v>8875019</v>
      </c>
      <c r="H110">
        <v>1693313</v>
      </c>
      <c r="I110">
        <v>0</v>
      </c>
      <c r="J110">
        <v>1124723</v>
      </c>
      <c r="K110">
        <v>33883</v>
      </c>
      <c r="L110">
        <v>122381</v>
      </c>
      <c r="M110">
        <v>13489</v>
      </c>
      <c r="N110">
        <v>1714579</v>
      </c>
      <c r="O110">
        <v>120540</v>
      </c>
      <c r="P110">
        <v>4079</v>
      </c>
      <c r="Q110">
        <v>13693848</v>
      </c>
      <c r="R110">
        <v>5636216</v>
      </c>
      <c r="S110">
        <v>39762931</v>
      </c>
      <c r="T110">
        <v>39542925</v>
      </c>
      <c r="U110">
        <v>27</v>
      </c>
      <c r="AA110" s="22"/>
    </row>
    <row r="111" spans="1:46" x14ac:dyDescent="0.25">
      <c r="A111">
        <v>14</v>
      </c>
      <c r="B111" t="s">
        <v>120</v>
      </c>
      <c r="C111">
        <v>6010</v>
      </c>
      <c r="D111">
        <v>2016</v>
      </c>
      <c r="E111">
        <v>293.64</v>
      </c>
      <c r="F111">
        <v>20628</v>
      </c>
      <c r="G111">
        <v>27912763</v>
      </c>
      <c r="H111">
        <v>7657000</v>
      </c>
      <c r="I111">
        <v>0</v>
      </c>
      <c r="J111">
        <v>2691252</v>
      </c>
      <c r="K111">
        <v>604</v>
      </c>
      <c r="L111">
        <v>2725300</v>
      </c>
      <c r="M111">
        <v>32395</v>
      </c>
      <c r="N111">
        <v>4796353</v>
      </c>
      <c r="O111">
        <v>78484</v>
      </c>
      <c r="P111">
        <v>0</v>
      </c>
      <c r="Q111">
        <v>45894151</v>
      </c>
      <c r="R111">
        <v>58551148</v>
      </c>
      <c r="S111">
        <v>284964184</v>
      </c>
      <c r="T111">
        <v>284821524</v>
      </c>
      <c r="U111">
        <v>74</v>
      </c>
      <c r="V111" s="21"/>
      <c r="W111"/>
      <c r="X111"/>
      <c r="AA111" s="22"/>
    </row>
    <row r="112" spans="1:46" x14ac:dyDescent="0.25">
      <c r="A112">
        <v>20</v>
      </c>
      <c r="B112" t="s">
        <v>130</v>
      </c>
      <c r="C112">
        <v>6010</v>
      </c>
      <c r="D112">
        <v>2016</v>
      </c>
      <c r="E112">
        <v>0</v>
      </c>
      <c r="F112">
        <v>0</v>
      </c>
      <c r="G112">
        <v>-1450</v>
      </c>
      <c r="H112">
        <v>-3328</v>
      </c>
      <c r="I112">
        <v>0</v>
      </c>
      <c r="J112">
        <v>599</v>
      </c>
      <c r="K112">
        <v>0</v>
      </c>
      <c r="L112">
        <v>0</v>
      </c>
      <c r="M112">
        <v>0</v>
      </c>
      <c r="N112">
        <v>16919</v>
      </c>
      <c r="O112">
        <v>1328</v>
      </c>
      <c r="P112">
        <v>0</v>
      </c>
      <c r="Q112">
        <v>14068</v>
      </c>
      <c r="R112">
        <v>221</v>
      </c>
      <c r="S112">
        <v>0</v>
      </c>
      <c r="T112">
        <v>0</v>
      </c>
      <c r="U112">
        <v>0</v>
      </c>
      <c r="AA112" s="22"/>
    </row>
    <row r="113" spans="1:42" x14ac:dyDescent="0.25">
      <c r="A113">
        <v>21</v>
      </c>
      <c r="B113" t="s">
        <v>131</v>
      </c>
      <c r="C113">
        <v>6010</v>
      </c>
      <c r="D113">
        <v>2016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 s="21"/>
      <c r="W113"/>
      <c r="X113"/>
      <c r="Y113"/>
      <c r="Z113"/>
      <c r="AA113" s="22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</row>
    <row r="114" spans="1:42" x14ac:dyDescent="0.25">
      <c r="A114">
        <v>22</v>
      </c>
      <c r="B114" t="s">
        <v>113</v>
      </c>
      <c r="C114">
        <v>6010</v>
      </c>
      <c r="D114">
        <v>2016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AA114" s="22"/>
    </row>
    <row r="115" spans="1:42" x14ac:dyDescent="0.25">
      <c r="A115">
        <v>23</v>
      </c>
      <c r="B115" t="s">
        <v>132</v>
      </c>
      <c r="C115">
        <v>6010</v>
      </c>
      <c r="D115">
        <v>2016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AA115" s="22"/>
    </row>
    <row r="116" spans="1:42" x14ac:dyDescent="0.25">
      <c r="A116">
        <v>26</v>
      </c>
      <c r="B116" t="s">
        <v>133</v>
      </c>
      <c r="C116">
        <v>6010</v>
      </c>
      <c r="D116">
        <v>2016</v>
      </c>
      <c r="E116">
        <v>85.89</v>
      </c>
      <c r="F116">
        <v>8791</v>
      </c>
      <c r="G116">
        <v>7033489</v>
      </c>
      <c r="H116">
        <v>2099489</v>
      </c>
      <c r="I116">
        <v>0</v>
      </c>
      <c r="J116">
        <v>584192</v>
      </c>
      <c r="K116">
        <v>0</v>
      </c>
      <c r="L116">
        <v>1491</v>
      </c>
      <c r="M116">
        <v>56470</v>
      </c>
      <c r="N116">
        <v>521161</v>
      </c>
      <c r="O116">
        <v>3805</v>
      </c>
      <c r="P116">
        <v>750</v>
      </c>
      <c r="Q116">
        <v>10299347</v>
      </c>
      <c r="R116">
        <v>7369575</v>
      </c>
      <c r="S116">
        <v>39845174</v>
      </c>
      <c r="T116">
        <v>35524059</v>
      </c>
      <c r="U116">
        <v>12</v>
      </c>
      <c r="V116" s="21"/>
      <c r="W116"/>
      <c r="X116"/>
      <c r="AA116" s="22"/>
    </row>
    <row r="117" spans="1:42" x14ac:dyDescent="0.25">
      <c r="A117">
        <v>29</v>
      </c>
      <c r="B117" t="s">
        <v>83</v>
      </c>
      <c r="C117">
        <v>6010</v>
      </c>
      <c r="D117">
        <v>2016</v>
      </c>
      <c r="E117">
        <v>345.9</v>
      </c>
      <c r="F117">
        <v>28181</v>
      </c>
      <c r="G117">
        <v>31605543</v>
      </c>
      <c r="H117">
        <v>10645105</v>
      </c>
      <c r="I117">
        <v>0</v>
      </c>
      <c r="J117">
        <v>5333596</v>
      </c>
      <c r="K117">
        <v>7811</v>
      </c>
      <c r="L117">
        <v>438167</v>
      </c>
      <c r="M117">
        <v>262</v>
      </c>
      <c r="N117">
        <v>463791</v>
      </c>
      <c r="O117">
        <v>787</v>
      </c>
      <c r="P117">
        <v>23025</v>
      </c>
      <c r="Q117">
        <v>48472037</v>
      </c>
      <c r="R117">
        <v>29997606</v>
      </c>
      <c r="S117">
        <v>179310997</v>
      </c>
      <c r="T117">
        <v>179005947</v>
      </c>
      <c r="U117">
        <v>89</v>
      </c>
      <c r="AA117" s="22"/>
    </row>
    <row r="118" spans="1:42" x14ac:dyDescent="0.25">
      <c r="A118">
        <v>32</v>
      </c>
      <c r="B118" t="s">
        <v>134</v>
      </c>
      <c r="C118">
        <v>6010</v>
      </c>
      <c r="D118">
        <v>2016</v>
      </c>
      <c r="E118">
        <v>177.54</v>
      </c>
      <c r="F118">
        <v>18398</v>
      </c>
      <c r="G118">
        <v>15519930</v>
      </c>
      <c r="H118">
        <v>3944188</v>
      </c>
      <c r="I118">
        <v>2285996</v>
      </c>
      <c r="J118">
        <v>2136948</v>
      </c>
      <c r="K118">
        <v>3463</v>
      </c>
      <c r="L118">
        <v>72583</v>
      </c>
      <c r="M118">
        <v>155906</v>
      </c>
      <c r="N118">
        <v>618446</v>
      </c>
      <c r="O118">
        <v>70001</v>
      </c>
      <c r="P118">
        <v>0</v>
      </c>
      <c r="Q118">
        <v>24807461</v>
      </c>
      <c r="R118">
        <v>8096283</v>
      </c>
      <c r="S118">
        <v>86050461</v>
      </c>
      <c r="T118">
        <v>85622708</v>
      </c>
      <c r="U118">
        <v>40</v>
      </c>
      <c r="V118" s="21"/>
      <c r="W118"/>
      <c r="X118"/>
      <c r="AA118" s="22"/>
    </row>
    <row r="119" spans="1:42" x14ac:dyDescent="0.25">
      <c r="A119">
        <v>35</v>
      </c>
      <c r="B119" t="s">
        <v>135</v>
      </c>
      <c r="C119">
        <v>6010</v>
      </c>
      <c r="D119">
        <v>2016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4</v>
      </c>
      <c r="V119" s="21"/>
      <c r="W119"/>
      <c r="X119"/>
      <c r="Y119"/>
      <c r="Z119"/>
      <c r="AA119" s="22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</row>
    <row r="120" spans="1:42" x14ac:dyDescent="0.25">
      <c r="A120">
        <v>37</v>
      </c>
      <c r="B120" t="s">
        <v>165</v>
      </c>
      <c r="C120">
        <v>6010</v>
      </c>
      <c r="D120">
        <v>2016</v>
      </c>
      <c r="E120">
        <v>136.22999999999999</v>
      </c>
      <c r="F120">
        <v>11391</v>
      </c>
      <c r="G120">
        <v>9775697</v>
      </c>
      <c r="H120">
        <v>2537202</v>
      </c>
      <c r="I120">
        <v>2573431</v>
      </c>
      <c r="J120">
        <v>690533</v>
      </c>
      <c r="K120">
        <v>0</v>
      </c>
      <c r="L120">
        <v>4507</v>
      </c>
      <c r="M120">
        <v>23575</v>
      </c>
      <c r="N120">
        <v>921382</v>
      </c>
      <c r="O120">
        <v>50271</v>
      </c>
      <c r="P120">
        <v>0</v>
      </c>
      <c r="Q120">
        <v>16576598</v>
      </c>
      <c r="R120">
        <v>9033200</v>
      </c>
      <c r="S120">
        <v>38692270</v>
      </c>
      <c r="T120">
        <v>38692270</v>
      </c>
      <c r="U120">
        <v>35</v>
      </c>
      <c r="AA120" s="22"/>
    </row>
    <row r="121" spans="1:42" x14ac:dyDescent="0.25">
      <c r="A121">
        <v>38</v>
      </c>
      <c r="B121" t="s">
        <v>98</v>
      </c>
      <c r="C121">
        <v>6010</v>
      </c>
      <c r="D121">
        <v>2016</v>
      </c>
      <c r="E121">
        <v>48.72</v>
      </c>
      <c r="F121">
        <v>4264</v>
      </c>
      <c r="G121">
        <v>3896231</v>
      </c>
      <c r="H121">
        <v>1100204</v>
      </c>
      <c r="I121">
        <v>0</v>
      </c>
      <c r="J121">
        <v>276796</v>
      </c>
      <c r="K121">
        <v>0</v>
      </c>
      <c r="L121">
        <v>104870</v>
      </c>
      <c r="M121">
        <v>4143</v>
      </c>
      <c r="N121">
        <v>187032</v>
      </c>
      <c r="O121">
        <v>16303</v>
      </c>
      <c r="P121">
        <v>0</v>
      </c>
      <c r="Q121">
        <v>5585579</v>
      </c>
      <c r="R121">
        <v>2039666</v>
      </c>
      <c r="S121">
        <v>12280769</v>
      </c>
      <c r="T121">
        <v>12036565</v>
      </c>
      <c r="U121">
        <v>12</v>
      </c>
      <c r="AA121" s="22"/>
    </row>
    <row r="122" spans="1:42" x14ac:dyDescent="0.25">
      <c r="A122">
        <v>39</v>
      </c>
      <c r="B122" t="s">
        <v>136</v>
      </c>
      <c r="C122">
        <v>6010</v>
      </c>
      <c r="D122">
        <v>2016</v>
      </c>
      <c r="E122">
        <v>21.8</v>
      </c>
      <c r="F122">
        <v>2065</v>
      </c>
      <c r="G122">
        <v>2135725</v>
      </c>
      <c r="H122">
        <v>485670</v>
      </c>
      <c r="I122">
        <v>84306</v>
      </c>
      <c r="J122">
        <v>324768</v>
      </c>
      <c r="K122">
        <v>1656</v>
      </c>
      <c r="L122">
        <v>34615</v>
      </c>
      <c r="M122">
        <v>6165</v>
      </c>
      <c r="N122">
        <v>175366</v>
      </c>
      <c r="O122">
        <v>4736</v>
      </c>
      <c r="P122">
        <v>280</v>
      </c>
      <c r="Q122">
        <v>3252727</v>
      </c>
      <c r="R122">
        <v>1391168</v>
      </c>
      <c r="S122">
        <v>6574829</v>
      </c>
      <c r="T122">
        <v>6253942</v>
      </c>
      <c r="U122">
        <v>14</v>
      </c>
      <c r="V122" s="21"/>
      <c r="W122"/>
      <c r="X122"/>
      <c r="Y122"/>
      <c r="Z122"/>
      <c r="AA122" s="22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</row>
    <row r="123" spans="1:42" x14ac:dyDescent="0.25">
      <c r="A123">
        <v>42</v>
      </c>
      <c r="B123" t="s">
        <v>166</v>
      </c>
      <c r="C123">
        <v>6010</v>
      </c>
      <c r="D123">
        <v>2016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 s="21"/>
      <c r="W123"/>
      <c r="X123"/>
      <c r="AA123" s="22"/>
    </row>
    <row r="124" spans="1:42" x14ac:dyDescent="0.25">
      <c r="A124">
        <v>45</v>
      </c>
      <c r="B124" t="s">
        <v>106</v>
      </c>
      <c r="C124">
        <v>6010</v>
      </c>
      <c r="D124">
        <v>2016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 s="21"/>
      <c r="W124"/>
      <c r="X124"/>
      <c r="AA124" s="22"/>
    </row>
    <row r="125" spans="1:42" x14ac:dyDescent="0.25">
      <c r="A125">
        <v>46</v>
      </c>
      <c r="B125" t="s">
        <v>137</v>
      </c>
      <c r="C125">
        <v>6010</v>
      </c>
      <c r="D125">
        <v>2016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 s="21"/>
      <c r="W125"/>
      <c r="X125"/>
      <c r="AA125" s="22"/>
    </row>
    <row r="126" spans="1:42" x14ac:dyDescent="0.25">
      <c r="A126">
        <v>50</v>
      </c>
      <c r="B126" t="s">
        <v>138</v>
      </c>
      <c r="C126">
        <v>6010</v>
      </c>
      <c r="D126">
        <v>2016</v>
      </c>
      <c r="E126">
        <v>43.17</v>
      </c>
      <c r="F126">
        <v>5309</v>
      </c>
      <c r="G126">
        <v>3380498</v>
      </c>
      <c r="H126">
        <v>288313</v>
      </c>
      <c r="I126">
        <v>0</v>
      </c>
      <c r="J126">
        <v>322816</v>
      </c>
      <c r="K126">
        <v>0</v>
      </c>
      <c r="L126">
        <v>161607</v>
      </c>
      <c r="M126">
        <v>4500</v>
      </c>
      <c r="N126">
        <v>198247</v>
      </c>
      <c r="O126">
        <v>12704</v>
      </c>
      <c r="P126">
        <v>0</v>
      </c>
      <c r="Q126">
        <v>4368685</v>
      </c>
      <c r="R126">
        <v>4831285</v>
      </c>
      <c r="S126">
        <v>17437267</v>
      </c>
      <c r="T126">
        <v>17018156</v>
      </c>
      <c r="U126">
        <v>14</v>
      </c>
      <c r="V126" s="21"/>
      <c r="W126"/>
      <c r="X126"/>
      <c r="Y126"/>
      <c r="Z126"/>
      <c r="AA126" s="22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</row>
    <row r="127" spans="1:42" x14ac:dyDescent="0.25">
      <c r="A127">
        <v>54</v>
      </c>
      <c r="B127" t="s">
        <v>108</v>
      </c>
      <c r="C127">
        <v>6010</v>
      </c>
      <c r="D127">
        <v>2016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AA127" s="22"/>
    </row>
    <row r="128" spans="1:42" x14ac:dyDescent="0.25">
      <c r="A128">
        <v>56</v>
      </c>
      <c r="B128" t="s">
        <v>123</v>
      </c>
      <c r="C128">
        <v>6010</v>
      </c>
      <c r="D128">
        <v>2016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 s="21"/>
      <c r="W128"/>
      <c r="X128"/>
      <c r="Y128"/>
      <c r="Z128"/>
      <c r="AA128" s="22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</row>
    <row r="129" spans="1:42" x14ac:dyDescent="0.25">
      <c r="A129">
        <v>58</v>
      </c>
      <c r="B129" t="s">
        <v>167</v>
      </c>
      <c r="C129">
        <v>6010</v>
      </c>
      <c r="D129">
        <v>2016</v>
      </c>
      <c r="E129">
        <v>49.2</v>
      </c>
      <c r="F129">
        <v>7373</v>
      </c>
      <c r="G129">
        <v>5091580</v>
      </c>
      <c r="H129">
        <v>1051454</v>
      </c>
      <c r="I129">
        <v>390525</v>
      </c>
      <c r="J129">
        <v>270339</v>
      </c>
      <c r="K129">
        <v>0</v>
      </c>
      <c r="L129">
        <v>17206</v>
      </c>
      <c r="M129">
        <v>0</v>
      </c>
      <c r="N129">
        <v>973477</v>
      </c>
      <c r="O129">
        <v>83615</v>
      </c>
      <c r="P129">
        <v>5350</v>
      </c>
      <c r="Q129">
        <v>7872846</v>
      </c>
      <c r="R129">
        <v>3431331</v>
      </c>
      <c r="S129">
        <v>29355727</v>
      </c>
      <c r="T129">
        <v>29246674</v>
      </c>
      <c r="U129">
        <v>18</v>
      </c>
      <c r="AA129" s="22"/>
    </row>
    <row r="130" spans="1:42" x14ac:dyDescent="0.25">
      <c r="A130">
        <v>63</v>
      </c>
      <c r="B130" t="s">
        <v>82</v>
      </c>
      <c r="C130">
        <v>6010</v>
      </c>
      <c r="D130">
        <v>2016</v>
      </c>
      <c r="E130">
        <v>18.940000000000001</v>
      </c>
      <c r="F130">
        <v>1543</v>
      </c>
      <c r="G130">
        <v>1531572</v>
      </c>
      <c r="H130">
        <v>555966</v>
      </c>
      <c r="I130">
        <v>0</v>
      </c>
      <c r="J130">
        <v>181165</v>
      </c>
      <c r="K130">
        <v>0</v>
      </c>
      <c r="L130">
        <v>161685</v>
      </c>
      <c r="M130">
        <v>63759</v>
      </c>
      <c r="N130">
        <v>63577</v>
      </c>
      <c r="O130">
        <v>16287</v>
      </c>
      <c r="P130">
        <v>0</v>
      </c>
      <c r="Q130">
        <v>2574011</v>
      </c>
      <c r="R130">
        <v>821291</v>
      </c>
      <c r="S130">
        <v>5401567</v>
      </c>
      <c r="T130">
        <v>5434680</v>
      </c>
      <c r="U130">
        <v>10</v>
      </c>
      <c r="V130" s="21"/>
      <c r="W130"/>
      <c r="X130"/>
      <c r="AA130" s="22"/>
    </row>
    <row r="131" spans="1:42" x14ac:dyDescent="0.25">
      <c r="A131">
        <v>78</v>
      </c>
      <c r="B131" t="s">
        <v>139</v>
      </c>
      <c r="C131">
        <v>6010</v>
      </c>
      <c r="D131">
        <v>2016</v>
      </c>
      <c r="E131">
        <v>17.829999999999998</v>
      </c>
      <c r="F131">
        <v>2494</v>
      </c>
      <c r="G131">
        <v>1582332</v>
      </c>
      <c r="H131">
        <v>420082</v>
      </c>
      <c r="I131">
        <v>0</v>
      </c>
      <c r="J131">
        <v>176465</v>
      </c>
      <c r="K131">
        <v>0</v>
      </c>
      <c r="L131">
        <v>19672</v>
      </c>
      <c r="M131">
        <v>28566</v>
      </c>
      <c r="N131">
        <v>135449</v>
      </c>
      <c r="O131">
        <v>3253</v>
      </c>
      <c r="P131">
        <v>0</v>
      </c>
      <c r="Q131">
        <v>2365819</v>
      </c>
      <c r="R131">
        <v>1451605</v>
      </c>
      <c r="S131">
        <v>7821723</v>
      </c>
      <c r="T131">
        <v>6808000</v>
      </c>
      <c r="U131">
        <v>0</v>
      </c>
      <c r="AA131" s="22"/>
    </row>
    <row r="132" spans="1:42" x14ac:dyDescent="0.25">
      <c r="A132">
        <v>79</v>
      </c>
      <c r="B132" t="s">
        <v>116</v>
      </c>
      <c r="C132">
        <v>6010</v>
      </c>
      <c r="D132">
        <v>2016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 s="21"/>
      <c r="W132"/>
      <c r="X132"/>
      <c r="AA132" s="22"/>
    </row>
    <row r="133" spans="1:42" x14ac:dyDescent="0.25">
      <c r="A133">
        <v>80</v>
      </c>
      <c r="B133" t="s">
        <v>140</v>
      </c>
      <c r="C133">
        <v>6010</v>
      </c>
      <c r="D133">
        <v>2016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AA133" s="22"/>
    </row>
    <row r="134" spans="1:42" x14ac:dyDescent="0.25">
      <c r="A134">
        <v>81</v>
      </c>
      <c r="B134" t="s">
        <v>141</v>
      </c>
      <c r="C134">
        <v>6010</v>
      </c>
      <c r="D134">
        <v>2016</v>
      </c>
      <c r="E134">
        <v>222.8</v>
      </c>
      <c r="F134">
        <v>26420</v>
      </c>
      <c r="G134">
        <v>18774888</v>
      </c>
      <c r="H134">
        <v>4031203</v>
      </c>
      <c r="I134">
        <v>0</v>
      </c>
      <c r="J134">
        <v>2870073</v>
      </c>
      <c r="K134">
        <v>3020</v>
      </c>
      <c r="L134">
        <v>316467</v>
      </c>
      <c r="M134">
        <v>275916</v>
      </c>
      <c r="N134">
        <v>1729300</v>
      </c>
      <c r="O134">
        <v>12476</v>
      </c>
      <c r="P134">
        <v>10626</v>
      </c>
      <c r="Q134">
        <v>28002717</v>
      </c>
      <c r="R134">
        <v>20444470</v>
      </c>
      <c r="S134">
        <v>124100626</v>
      </c>
      <c r="T134">
        <v>120419544</v>
      </c>
      <c r="U134">
        <v>49</v>
      </c>
      <c r="V134" s="21"/>
      <c r="W134"/>
      <c r="X134"/>
      <c r="Y134"/>
      <c r="Z134"/>
      <c r="AA134" s="22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</row>
    <row r="135" spans="1:42" x14ac:dyDescent="0.25">
      <c r="A135">
        <v>82</v>
      </c>
      <c r="B135" t="s">
        <v>109</v>
      </c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AA135" s="22"/>
    </row>
    <row r="136" spans="1:42" x14ac:dyDescent="0.25">
      <c r="A136">
        <v>84</v>
      </c>
      <c r="B136" t="s">
        <v>118</v>
      </c>
      <c r="C136">
        <v>6010</v>
      </c>
      <c r="D136">
        <v>2016</v>
      </c>
      <c r="E136">
        <v>191.44</v>
      </c>
      <c r="F136">
        <v>22462</v>
      </c>
      <c r="G136">
        <v>18910539</v>
      </c>
      <c r="H136">
        <v>1744651</v>
      </c>
      <c r="I136">
        <v>1181955</v>
      </c>
      <c r="J136">
        <v>1773937</v>
      </c>
      <c r="K136">
        <v>626</v>
      </c>
      <c r="L136">
        <v>657837</v>
      </c>
      <c r="M136">
        <v>86166</v>
      </c>
      <c r="N136">
        <v>811795</v>
      </c>
      <c r="O136">
        <v>121393</v>
      </c>
      <c r="P136">
        <v>542265</v>
      </c>
      <c r="Q136">
        <v>24746634</v>
      </c>
      <c r="R136">
        <v>27324258</v>
      </c>
      <c r="S136">
        <v>108235348</v>
      </c>
      <c r="T136">
        <v>107680317</v>
      </c>
      <c r="U136">
        <v>64</v>
      </c>
      <c r="AA136" s="22"/>
    </row>
    <row r="137" spans="1:42" x14ac:dyDescent="0.25">
      <c r="A137">
        <v>85</v>
      </c>
      <c r="B137" t="s">
        <v>142</v>
      </c>
      <c r="C137">
        <v>6010</v>
      </c>
      <c r="D137">
        <v>2016</v>
      </c>
      <c r="E137">
        <v>11.79</v>
      </c>
      <c r="F137">
        <v>312</v>
      </c>
      <c r="G137">
        <v>1120110</v>
      </c>
      <c r="H137">
        <v>261729</v>
      </c>
      <c r="I137">
        <v>0</v>
      </c>
      <c r="J137">
        <v>103068</v>
      </c>
      <c r="K137">
        <v>0</v>
      </c>
      <c r="L137">
        <v>1114</v>
      </c>
      <c r="M137">
        <v>2893</v>
      </c>
      <c r="N137">
        <v>96717</v>
      </c>
      <c r="O137">
        <v>9324</v>
      </c>
      <c r="P137">
        <v>0</v>
      </c>
      <c r="Q137">
        <v>1594955</v>
      </c>
      <c r="R137">
        <v>657022</v>
      </c>
      <c r="S137">
        <v>3192030</v>
      </c>
      <c r="T137">
        <v>2961292</v>
      </c>
      <c r="U137">
        <v>6</v>
      </c>
      <c r="AA137" s="22"/>
    </row>
    <row r="138" spans="1:42" x14ac:dyDescent="0.25">
      <c r="A138">
        <v>96</v>
      </c>
      <c r="B138" t="s">
        <v>89</v>
      </c>
      <c r="C138">
        <v>6010</v>
      </c>
      <c r="D138">
        <v>2016</v>
      </c>
      <c r="E138">
        <v>0.01</v>
      </c>
      <c r="F138">
        <v>12</v>
      </c>
      <c r="G138">
        <v>899</v>
      </c>
      <c r="H138">
        <v>200</v>
      </c>
      <c r="I138">
        <v>0</v>
      </c>
      <c r="J138">
        <v>187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1286</v>
      </c>
      <c r="R138">
        <v>8679</v>
      </c>
      <c r="S138">
        <v>37494</v>
      </c>
      <c r="T138">
        <v>37494</v>
      </c>
      <c r="U138">
        <v>2</v>
      </c>
      <c r="AA138" s="22"/>
    </row>
    <row r="139" spans="1:42" x14ac:dyDescent="0.25">
      <c r="A139">
        <v>102</v>
      </c>
      <c r="B139" t="s">
        <v>168</v>
      </c>
      <c r="C139">
        <v>6010</v>
      </c>
      <c r="D139">
        <v>2016</v>
      </c>
      <c r="E139">
        <v>13.3</v>
      </c>
      <c r="F139">
        <v>1842</v>
      </c>
      <c r="G139">
        <v>2029150</v>
      </c>
      <c r="H139">
        <v>510316</v>
      </c>
      <c r="I139">
        <v>157380</v>
      </c>
      <c r="J139">
        <v>78830</v>
      </c>
      <c r="K139">
        <v>0</v>
      </c>
      <c r="L139">
        <v>1534</v>
      </c>
      <c r="M139">
        <v>0</v>
      </c>
      <c r="N139">
        <v>171942</v>
      </c>
      <c r="O139">
        <v>4364</v>
      </c>
      <c r="P139">
        <v>0</v>
      </c>
      <c r="Q139">
        <v>2953516</v>
      </c>
      <c r="R139">
        <v>1393710</v>
      </c>
      <c r="S139">
        <v>6436016</v>
      </c>
      <c r="T139">
        <v>6436016</v>
      </c>
      <c r="U139">
        <v>25</v>
      </c>
      <c r="AA139" s="22"/>
    </row>
    <row r="140" spans="1:42" x14ac:dyDescent="0.25">
      <c r="A140">
        <v>104</v>
      </c>
      <c r="B140" t="s">
        <v>177</v>
      </c>
      <c r="C140">
        <v>6010</v>
      </c>
      <c r="D140">
        <v>2016</v>
      </c>
      <c r="E140">
        <v>7.69</v>
      </c>
      <c r="F140">
        <v>721</v>
      </c>
      <c r="G140">
        <v>1051366</v>
      </c>
      <c r="H140">
        <v>218972</v>
      </c>
      <c r="I140">
        <v>0</v>
      </c>
      <c r="J140">
        <v>32266</v>
      </c>
      <c r="K140">
        <v>0</v>
      </c>
      <c r="L140">
        <v>0</v>
      </c>
      <c r="M140">
        <v>0</v>
      </c>
      <c r="N140">
        <v>45194</v>
      </c>
      <c r="O140">
        <v>4720</v>
      </c>
      <c r="P140">
        <v>0</v>
      </c>
      <c r="Q140">
        <v>1352518</v>
      </c>
      <c r="R140">
        <v>430075</v>
      </c>
      <c r="S140">
        <v>2120454</v>
      </c>
      <c r="T140">
        <v>2120454</v>
      </c>
      <c r="U140">
        <v>4</v>
      </c>
      <c r="AA140" s="22"/>
    </row>
    <row r="141" spans="1:42" x14ac:dyDescent="0.25">
      <c r="A141">
        <v>106</v>
      </c>
      <c r="B141" t="s">
        <v>79</v>
      </c>
      <c r="C141">
        <v>6010</v>
      </c>
      <c r="D141">
        <v>2016</v>
      </c>
      <c r="E141">
        <v>11.35</v>
      </c>
      <c r="F141">
        <v>936</v>
      </c>
      <c r="G141">
        <v>613305</v>
      </c>
      <c r="H141">
        <v>133507</v>
      </c>
      <c r="I141">
        <v>106534</v>
      </c>
      <c r="J141">
        <v>62494</v>
      </c>
      <c r="K141">
        <v>0</v>
      </c>
      <c r="L141">
        <v>540</v>
      </c>
      <c r="M141">
        <v>0</v>
      </c>
      <c r="N141">
        <v>285</v>
      </c>
      <c r="O141">
        <v>105</v>
      </c>
      <c r="P141">
        <v>0</v>
      </c>
      <c r="Q141">
        <v>916770</v>
      </c>
      <c r="R141">
        <v>524899</v>
      </c>
      <c r="S141">
        <v>3173231</v>
      </c>
      <c r="T141">
        <v>2997497</v>
      </c>
      <c r="U141">
        <v>6</v>
      </c>
      <c r="AA141" s="22"/>
    </row>
    <row r="142" spans="1:42" x14ac:dyDescent="0.25">
      <c r="A142">
        <v>107</v>
      </c>
      <c r="B142" t="s">
        <v>86</v>
      </c>
      <c r="C142">
        <v>6010</v>
      </c>
      <c r="D142">
        <v>2016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 s="21"/>
      <c r="W142"/>
      <c r="X142"/>
      <c r="Y142"/>
      <c r="Z142"/>
      <c r="AA142" s="22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</row>
    <row r="143" spans="1:42" x14ac:dyDescent="0.25">
      <c r="A143">
        <v>108</v>
      </c>
      <c r="B143" t="s">
        <v>90</v>
      </c>
      <c r="C143">
        <v>6010</v>
      </c>
      <c r="D143">
        <v>2016</v>
      </c>
      <c r="E143">
        <v>15.79</v>
      </c>
      <c r="F143">
        <v>1284</v>
      </c>
      <c r="G143">
        <v>1064420</v>
      </c>
      <c r="H143">
        <v>234300</v>
      </c>
      <c r="I143">
        <v>0</v>
      </c>
      <c r="J143">
        <v>89522</v>
      </c>
      <c r="K143">
        <v>0</v>
      </c>
      <c r="L143">
        <v>17612</v>
      </c>
      <c r="M143">
        <v>293</v>
      </c>
      <c r="N143">
        <v>59721</v>
      </c>
      <c r="O143">
        <v>1703</v>
      </c>
      <c r="P143">
        <v>0</v>
      </c>
      <c r="Q143">
        <v>1467571</v>
      </c>
      <c r="R143">
        <v>697950</v>
      </c>
      <c r="S143">
        <v>3613440</v>
      </c>
      <c r="T143">
        <v>3294798</v>
      </c>
      <c r="U143">
        <v>4</v>
      </c>
      <c r="AA143" s="22"/>
    </row>
    <row r="144" spans="1:42" x14ac:dyDescent="0.25">
      <c r="A144">
        <v>111</v>
      </c>
      <c r="B144" t="s">
        <v>143</v>
      </c>
      <c r="C144">
        <v>6010</v>
      </c>
      <c r="D144">
        <v>2016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AA144" s="22"/>
    </row>
    <row r="145" spans="1:42" x14ac:dyDescent="0.25">
      <c r="A145">
        <v>125</v>
      </c>
      <c r="B145" t="s">
        <v>117</v>
      </c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AA145" s="22"/>
    </row>
    <row r="146" spans="1:42" x14ac:dyDescent="0.25">
      <c r="A146">
        <v>126</v>
      </c>
      <c r="B146" t="s">
        <v>96</v>
      </c>
      <c r="C146">
        <v>6010</v>
      </c>
      <c r="D146">
        <v>2016</v>
      </c>
      <c r="E146">
        <v>29.54</v>
      </c>
      <c r="F146">
        <v>8841</v>
      </c>
      <c r="G146">
        <v>3137709</v>
      </c>
      <c r="H146">
        <v>788856</v>
      </c>
      <c r="I146">
        <v>431552</v>
      </c>
      <c r="J146">
        <v>591656</v>
      </c>
      <c r="K146">
        <v>7596</v>
      </c>
      <c r="L146">
        <v>22752</v>
      </c>
      <c r="M146">
        <v>49258</v>
      </c>
      <c r="N146">
        <v>153370</v>
      </c>
      <c r="O146">
        <v>3766</v>
      </c>
      <c r="P146">
        <v>27763</v>
      </c>
      <c r="Q146">
        <v>5158752</v>
      </c>
      <c r="R146">
        <v>2978187</v>
      </c>
      <c r="S146">
        <v>15952693</v>
      </c>
      <c r="T146">
        <v>15900918</v>
      </c>
      <c r="U146">
        <v>34</v>
      </c>
      <c r="AA146" s="22"/>
    </row>
    <row r="147" spans="1:42" x14ac:dyDescent="0.25">
      <c r="A147">
        <v>128</v>
      </c>
      <c r="B147" t="s">
        <v>100</v>
      </c>
      <c r="C147">
        <v>6010</v>
      </c>
      <c r="D147">
        <v>2016</v>
      </c>
      <c r="E147" s="19">
        <v>434.7</v>
      </c>
      <c r="F147" s="20">
        <v>38387</v>
      </c>
      <c r="G147" s="20">
        <v>41522918</v>
      </c>
      <c r="H147" s="20">
        <v>12312207</v>
      </c>
      <c r="I147" s="20">
        <v>0</v>
      </c>
      <c r="J147" s="20">
        <v>4460406</v>
      </c>
      <c r="K147" s="20">
        <v>12</v>
      </c>
      <c r="L147" s="20">
        <v>3907330</v>
      </c>
      <c r="M147" s="20">
        <v>27502</v>
      </c>
      <c r="N147" s="20">
        <v>2884585</v>
      </c>
      <c r="O147" s="20">
        <v>20605</v>
      </c>
      <c r="P147" s="20">
        <v>37730</v>
      </c>
      <c r="Q147" s="20">
        <v>65097835</v>
      </c>
      <c r="R147" s="20">
        <v>35090715</v>
      </c>
      <c r="S147" s="20">
        <v>200052415</v>
      </c>
      <c r="T147" s="20">
        <v>199826826</v>
      </c>
      <c r="U147" s="10">
        <v>115</v>
      </c>
      <c r="AA147" s="22"/>
    </row>
    <row r="148" spans="1:42" x14ac:dyDescent="0.25">
      <c r="A148">
        <v>129</v>
      </c>
      <c r="B148" t="s">
        <v>119</v>
      </c>
      <c r="C148">
        <v>6010</v>
      </c>
      <c r="D148">
        <v>2016</v>
      </c>
      <c r="E148" s="19">
        <v>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0">
        <v>0</v>
      </c>
      <c r="O148" s="20">
        <v>0</v>
      </c>
      <c r="P148" s="20">
        <v>0</v>
      </c>
      <c r="Q148" s="20">
        <v>0</v>
      </c>
      <c r="R148" s="20">
        <v>0</v>
      </c>
      <c r="S148" s="20">
        <v>0</v>
      </c>
      <c r="T148" s="20">
        <v>0</v>
      </c>
      <c r="U148" s="10">
        <v>0</v>
      </c>
      <c r="V148" s="21"/>
      <c r="W148"/>
      <c r="X148"/>
      <c r="Y148"/>
      <c r="Z148"/>
      <c r="AA148" s="22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</row>
    <row r="149" spans="1:42" x14ac:dyDescent="0.25">
      <c r="A149">
        <v>130</v>
      </c>
      <c r="B149" t="s">
        <v>144</v>
      </c>
      <c r="C149">
        <v>6010</v>
      </c>
      <c r="D149">
        <v>2016</v>
      </c>
      <c r="E149" s="19">
        <v>48.5</v>
      </c>
      <c r="F149" s="20">
        <v>3732</v>
      </c>
      <c r="G149" s="20">
        <v>4139828</v>
      </c>
      <c r="H149" s="20">
        <v>993560</v>
      </c>
      <c r="I149" s="20">
        <v>334864</v>
      </c>
      <c r="J149" s="20">
        <v>344836</v>
      </c>
      <c r="K149" s="20">
        <v>0</v>
      </c>
      <c r="L149" s="20">
        <v>319090</v>
      </c>
      <c r="M149" s="20">
        <v>104702</v>
      </c>
      <c r="N149" s="20">
        <v>106322</v>
      </c>
      <c r="O149" s="20">
        <v>9176</v>
      </c>
      <c r="P149" s="20">
        <v>0</v>
      </c>
      <c r="Q149" s="20">
        <v>6352378</v>
      </c>
      <c r="R149" s="20">
        <v>3296220</v>
      </c>
      <c r="S149" s="20">
        <v>23812179</v>
      </c>
      <c r="T149" s="20">
        <v>23417759</v>
      </c>
      <c r="U149" s="10">
        <v>15</v>
      </c>
      <c r="V149" s="21"/>
      <c r="W149"/>
      <c r="X149"/>
      <c r="AA149" s="22"/>
    </row>
    <row r="150" spans="1:42" x14ac:dyDescent="0.25">
      <c r="A150">
        <v>131</v>
      </c>
      <c r="B150" t="s">
        <v>87</v>
      </c>
      <c r="C150">
        <v>6010</v>
      </c>
      <c r="D150">
        <v>2016</v>
      </c>
      <c r="E150" s="19">
        <v>120.16</v>
      </c>
      <c r="F150" s="20">
        <v>11529</v>
      </c>
      <c r="G150" s="20">
        <v>12511593</v>
      </c>
      <c r="H150" s="20">
        <v>2751000</v>
      </c>
      <c r="I150" s="20">
        <v>1988059</v>
      </c>
      <c r="J150" s="20">
        <v>1590734</v>
      </c>
      <c r="K150" s="20">
        <v>0</v>
      </c>
      <c r="L150" s="20">
        <v>562677</v>
      </c>
      <c r="M150" s="20">
        <v>64450</v>
      </c>
      <c r="N150" s="20">
        <v>877391</v>
      </c>
      <c r="O150" s="20">
        <v>92980</v>
      </c>
      <c r="P150" s="20">
        <v>67343</v>
      </c>
      <c r="Q150" s="20">
        <v>20371541</v>
      </c>
      <c r="R150" s="20">
        <v>11221879</v>
      </c>
      <c r="S150" s="20">
        <v>67699562</v>
      </c>
      <c r="T150" s="20">
        <v>67161958</v>
      </c>
      <c r="U150" s="10">
        <v>49</v>
      </c>
      <c r="V150" s="21"/>
      <c r="W150"/>
      <c r="X150"/>
      <c r="AA150" s="22"/>
    </row>
    <row r="151" spans="1:42" x14ac:dyDescent="0.25">
      <c r="A151" s="18">
        <v>132</v>
      </c>
      <c r="B151" s="18" t="s">
        <v>145</v>
      </c>
      <c r="C151">
        <v>6010</v>
      </c>
      <c r="D151">
        <v>2016</v>
      </c>
      <c r="E151" s="19">
        <v>21.97</v>
      </c>
      <c r="F151" s="20">
        <v>2595</v>
      </c>
      <c r="G151" s="20">
        <v>1992118</v>
      </c>
      <c r="H151" s="20">
        <v>452306</v>
      </c>
      <c r="I151" s="20">
        <v>594673</v>
      </c>
      <c r="J151" s="20">
        <v>539784</v>
      </c>
      <c r="K151" s="20">
        <v>166</v>
      </c>
      <c r="L151" s="20">
        <v>5381</v>
      </c>
      <c r="M151" s="20">
        <v>41256</v>
      </c>
      <c r="N151" s="20">
        <v>142289</v>
      </c>
      <c r="O151" s="20">
        <v>5086</v>
      </c>
      <c r="P151" s="20">
        <v>0</v>
      </c>
      <c r="Q151" s="20">
        <v>3773059</v>
      </c>
      <c r="R151" s="20">
        <v>2001158</v>
      </c>
      <c r="S151" s="20">
        <v>11929663</v>
      </c>
      <c r="T151" s="20">
        <v>11836634</v>
      </c>
      <c r="U151" s="10">
        <v>10</v>
      </c>
      <c r="V151" s="21"/>
      <c r="W151"/>
      <c r="X151"/>
      <c r="AA151" s="22"/>
    </row>
    <row r="152" spans="1:42" x14ac:dyDescent="0.25">
      <c r="A152" s="18">
        <v>134</v>
      </c>
      <c r="B152" s="18" t="s">
        <v>84</v>
      </c>
      <c r="C152">
        <v>6010</v>
      </c>
      <c r="D152">
        <v>2016</v>
      </c>
      <c r="E152" s="19">
        <v>14.85</v>
      </c>
      <c r="F152" s="20">
        <v>896</v>
      </c>
      <c r="G152" s="20">
        <v>1245114</v>
      </c>
      <c r="H152" s="20">
        <v>314021</v>
      </c>
      <c r="I152" s="20">
        <v>76</v>
      </c>
      <c r="J152" s="20">
        <v>53853</v>
      </c>
      <c r="K152" s="20">
        <v>0</v>
      </c>
      <c r="L152" s="20">
        <v>44387</v>
      </c>
      <c r="M152" s="20">
        <v>4542</v>
      </c>
      <c r="N152" s="20">
        <v>99475</v>
      </c>
      <c r="O152" s="20">
        <v>1105</v>
      </c>
      <c r="P152" s="20">
        <v>0</v>
      </c>
      <c r="Q152" s="20">
        <v>1762573</v>
      </c>
      <c r="R152" s="20">
        <v>587973</v>
      </c>
      <c r="S152" s="20">
        <v>1903417</v>
      </c>
      <c r="T152" s="20">
        <v>1924540</v>
      </c>
      <c r="U152" s="10">
        <v>6</v>
      </c>
      <c r="V152" s="21"/>
      <c r="W152"/>
      <c r="X152"/>
      <c r="AA152" s="22"/>
    </row>
    <row r="153" spans="1:42" x14ac:dyDescent="0.25">
      <c r="A153" s="18">
        <v>137</v>
      </c>
      <c r="B153" s="18" t="s">
        <v>111</v>
      </c>
      <c r="C153"/>
      <c r="D153"/>
      <c r="E153" s="19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V153" s="21"/>
      <c r="W153"/>
      <c r="X153"/>
      <c r="Y153"/>
      <c r="Z153"/>
      <c r="AA153" s="22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</row>
    <row r="154" spans="1:42" x14ac:dyDescent="0.25">
      <c r="A154" s="18">
        <v>138</v>
      </c>
      <c r="B154" s="18" t="s">
        <v>126</v>
      </c>
      <c r="C154">
        <v>6010</v>
      </c>
      <c r="D154">
        <v>2016</v>
      </c>
      <c r="E154" s="19">
        <v>37.54</v>
      </c>
      <c r="F154" s="20">
        <v>4282</v>
      </c>
      <c r="G154" s="20">
        <v>4100665</v>
      </c>
      <c r="H154" s="20">
        <v>301450</v>
      </c>
      <c r="I154" s="20">
        <v>30000</v>
      </c>
      <c r="J154" s="20">
        <v>362413</v>
      </c>
      <c r="K154" s="20">
        <v>1379</v>
      </c>
      <c r="L154" s="20">
        <v>44201</v>
      </c>
      <c r="M154" s="20">
        <v>15188</v>
      </c>
      <c r="N154" s="20">
        <v>113115</v>
      </c>
      <c r="O154" s="20">
        <v>17894</v>
      </c>
      <c r="P154" s="20">
        <v>0</v>
      </c>
      <c r="Q154" s="20">
        <v>4986305</v>
      </c>
      <c r="R154" s="20">
        <v>5361276</v>
      </c>
      <c r="S154" s="20">
        <v>17432976</v>
      </c>
      <c r="T154" s="20">
        <v>17334558</v>
      </c>
      <c r="U154" s="10">
        <v>13</v>
      </c>
      <c r="V154" s="21"/>
      <c r="W154"/>
      <c r="X154"/>
      <c r="Y154"/>
      <c r="Z154"/>
      <c r="AA154" s="22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</row>
    <row r="155" spans="1:42" x14ac:dyDescent="0.25">
      <c r="A155" s="18">
        <v>139</v>
      </c>
      <c r="B155" s="18" t="s">
        <v>101</v>
      </c>
      <c r="C155">
        <v>6010</v>
      </c>
      <c r="D155">
        <v>2016</v>
      </c>
      <c r="E155" s="19">
        <v>37.47</v>
      </c>
      <c r="F155" s="20">
        <v>2770</v>
      </c>
      <c r="G155" s="20">
        <v>3404581</v>
      </c>
      <c r="H155" s="20">
        <v>316465</v>
      </c>
      <c r="I155" s="20">
        <v>364564</v>
      </c>
      <c r="J155" s="20">
        <v>451690</v>
      </c>
      <c r="K155" s="20">
        <v>0</v>
      </c>
      <c r="L155" s="20">
        <v>276481</v>
      </c>
      <c r="M155" s="20">
        <v>0</v>
      </c>
      <c r="N155" s="20">
        <v>86484</v>
      </c>
      <c r="O155" s="20">
        <v>34567</v>
      </c>
      <c r="P155" s="20">
        <v>0</v>
      </c>
      <c r="Q155" s="20">
        <v>4934832</v>
      </c>
      <c r="R155" s="20">
        <v>4165291</v>
      </c>
      <c r="S155" s="20">
        <v>9190024</v>
      </c>
      <c r="T155" s="20">
        <v>9123577</v>
      </c>
      <c r="U155" s="10">
        <v>12</v>
      </c>
      <c r="V155" s="21"/>
      <c r="W155"/>
      <c r="X155"/>
      <c r="AA155" s="22"/>
    </row>
    <row r="156" spans="1:42" x14ac:dyDescent="0.25">
      <c r="A156" s="18">
        <v>140</v>
      </c>
      <c r="B156" s="18" t="s">
        <v>146</v>
      </c>
      <c r="C156">
        <v>6010</v>
      </c>
      <c r="D156">
        <v>2016</v>
      </c>
      <c r="E156" s="19">
        <v>12.5</v>
      </c>
      <c r="F156" s="20">
        <v>300</v>
      </c>
      <c r="G156" s="20">
        <v>998045</v>
      </c>
      <c r="H156" s="20">
        <v>248951</v>
      </c>
      <c r="I156" s="20">
        <v>0</v>
      </c>
      <c r="J156" s="20">
        <v>38467</v>
      </c>
      <c r="K156" s="20">
        <v>0</v>
      </c>
      <c r="L156" s="20">
        <v>53449</v>
      </c>
      <c r="M156" s="20">
        <v>0</v>
      </c>
      <c r="N156" s="20">
        <v>73090</v>
      </c>
      <c r="O156" s="20">
        <v>357</v>
      </c>
      <c r="P156" s="20">
        <v>0</v>
      </c>
      <c r="Q156" s="20">
        <v>1412359</v>
      </c>
      <c r="R156" s="20">
        <v>676446</v>
      </c>
      <c r="S156" s="20">
        <v>966315</v>
      </c>
      <c r="T156" s="20">
        <v>966315</v>
      </c>
      <c r="U156" s="10">
        <v>4</v>
      </c>
      <c r="V156" s="21"/>
      <c r="W156"/>
      <c r="X156"/>
      <c r="AA156" s="22"/>
    </row>
    <row r="157" spans="1:42" x14ac:dyDescent="0.25">
      <c r="A157" s="18">
        <v>141</v>
      </c>
      <c r="B157" s="18" t="s">
        <v>107</v>
      </c>
      <c r="C157">
        <v>6010</v>
      </c>
      <c r="D157">
        <v>2016</v>
      </c>
      <c r="E157" s="19">
        <v>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20">
        <v>0</v>
      </c>
      <c r="M157" s="20">
        <v>0</v>
      </c>
      <c r="N157" s="20">
        <v>0</v>
      </c>
      <c r="O157" s="20">
        <v>0</v>
      </c>
      <c r="P157" s="20">
        <v>0</v>
      </c>
      <c r="Q157" s="20">
        <v>0</v>
      </c>
      <c r="R157" s="20">
        <v>0</v>
      </c>
      <c r="S157" s="20">
        <v>0</v>
      </c>
      <c r="T157" s="20">
        <v>0</v>
      </c>
      <c r="U157" s="10">
        <v>0</v>
      </c>
      <c r="V157" s="21"/>
      <c r="W157"/>
      <c r="X157"/>
      <c r="Y157"/>
      <c r="Z157"/>
      <c r="AA157" s="22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</row>
    <row r="158" spans="1:42" x14ac:dyDescent="0.25">
      <c r="A158" s="18">
        <v>142</v>
      </c>
      <c r="B158" s="18" t="s">
        <v>95</v>
      </c>
      <c r="C158">
        <v>6010</v>
      </c>
      <c r="D158">
        <v>2016</v>
      </c>
      <c r="E158" s="19">
        <v>63.24</v>
      </c>
      <c r="F158" s="20">
        <v>4843</v>
      </c>
      <c r="G158" s="20">
        <v>5897480</v>
      </c>
      <c r="H158" s="20">
        <v>1373979</v>
      </c>
      <c r="I158" s="20">
        <v>68900</v>
      </c>
      <c r="J158" s="20">
        <v>430184</v>
      </c>
      <c r="K158" s="20">
        <v>866</v>
      </c>
      <c r="L158" s="20">
        <v>6066</v>
      </c>
      <c r="M158" s="20">
        <v>24195</v>
      </c>
      <c r="N158" s="20">
        <v>460242</v>
      </c>
      <c r="O158" s="20">
        <v>17472</v>
      </c>
      <c r="P158" s="20">
        <v>0</v>
      </c>
      <c r="Q158" s="20">
        <v>8279384</v>
      </c>
      <c r="R158" s="20">
        <v>4010523</v>
      </c>
      <c r="S158" s="20">
        <v>33496681</v>
      </c>
      <c r="T158" s="20">
        <v>33496336</v>
      </c>
      <c r="U158" s="10">
        <v>20</v>
      </c>
      <c r="AA158" s="22"/>
    </row>
    <row r="159" spans="1:42" x14ac:dyDescent="0.25">
      <c r="A159" s="18">
        <v>145</v>
      </c>
      <c r="B159" s="18" t="s">
        <v>169</v>
      </c>
      <c r="C159">
        <v>6010</v>
      </c>
      <c r="D159">
        <v>2016</v>
      </c>
      <c r="E159" s="19">
        <v>71.23</v>
      </c>
      <c r="F159" s="20">
        <v>5747</v>
      </c>
      <c r="G159" s="20">
        <v>7934794</v>
      </c>
      <c r="H159" s="20">
        <v>2022310</v>
      </c>
      <c r="I159" s="20">
        <v>0</v>
      </c>
      <c r="J159" s="20">
        <v>871464</v>
      </c>
      <c r="K159" s="20">
        <v>600</v>
      </c>
      <c r="L159" s="20">
        <v>941274</v>
      </c>
      <c r="M159" s="20">
        <v>54245</v>
      </c>
      <c r="N159" s="20">
        <v>260938</v>
      </c>
      <c r="O159" s="20">
        <v>15654</v>
      </c>
      <c r="P159" s="20">
        <v>0</v>
      </c>
      <c r="Q159" s="20">
        <v>12101279</v>
      </c>
      <c r="R159" s="20">
        <v>5829323</v>
      </c>
      <c r="S159" s="20">
        <v>35897415</v>
      </c>
      <c r="T159" s="20">
        <v>33222221</v>
      </c>
      <c r="U159" s="10">
        <v>24</v>
      </c>
      <c r="V159" s="21"/>
      <c r="W159"/>
      <c r="X159"/>
      <c r="Y159"/>
      <c r="Z159"/>
      <c r="AA159" s="22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</row>
    <row r="160" spans="1:42" x14ac:dyDescent="0.25">
      <c r="A160" s="18">
        <v>147</v>
      </c>
      <c r="B160" s="18" t="s">
        <v>97</v>
      </c>
      <c r="C160">
        <v>6010</v>
      </c>
      <c r="D160">
        <v>2016</v>
      </c>
      <c r="E160" s="19">
        <v>2.4900000000000002</v>
      </c>
      <c r="F160" s="20">
        <v>37</v>
      </c>
      <c r="G160" s="20">
        <v>205677</v>
      </c>
      <c r="H160" s="20">
        <v>101762</v>
      </c>
      <c r="I160" s="20">
        <v>0</v>
      </c>
      <c r="J160" s="20">
        <v>8357</v>
      </c>
      <c r="K160" s="20">
        <v>0</v>
      </c>
      <c r="L160" s="20">
        <v>3554</v>
      </c>
      <c r="M160" s="20">
        <v>18496</v>
      </c>
      <c r="N160" s="20">
        <v>2529</v>
      </c>
      <c r="O160" s="20">
        <v>1423</v>
      </c>
      <c r="P160" s="20">
        <v>0</v>
      </c>
      <c r="Q160" s="20">
        <v>341798</v>
      </c>
      <c r="R160" s="20">
        <v>67079</v>
      </c>
      <c r="S160" s="20">
        <v>113950</v>
      </c>
      <c r="T160" s="20">
        <v>111185</v>
      </c>
      <c r="U160" s="10">
        <v>2</v>
      </c>
      <c r="AA160" s="22"/>
    </row>
    <row r="161" spans="1:42" x14ac:dyDescent="0.25">
      <c r="A161" s="18">
        <v>148</v>
      </c>
      <c r="B161" s="18" t="s">
        <v>147</v>
      </c>
      <c r="C161">
        <v>6010</v>
      </c>
      <c r="D161">
        <v>2016</v>
      </c>
      <c r="E161" s="19">
        <v>15.5</v>
      </c>
      <c r="F161" s="20">
        <v>887</v>
      </c>
      <c r="G161" s="20">
        <v>1250109</v>
      </c>
      <c r="H161" s="20">
        <v>124693</v>
      </c>
      <c r="I161" s="20">
        <v>0</v>
      </c>
      <c r="J161" s="20">
        <v>8088</v>
      </c>
      <c r="K161" s="20">
        <v>0</v>
      </c>
      <c r="L161" s="20">
        <v>313584</v>
      </c>
      <c r="M161" s="20">
        <v>3063</v>
      </c>
      <c r="N161" s="20">
        <v>129057</v>
      </c>
      <c r="O161" s="20">
        <v>197</v>
      </c>
      <c r="P161" s="20">
        <v>0</v>
      </c>
      <c r="Q161" s="20">
        <v>1828791</v>
      </c>
      <c r="R161" s="20">
        <v>1298903</v>
      </c>
      <c r="S161" s="20">
        <v>4396525</v>
      </c>
      <c r="T161" s="20">
        <v>4396525</v>
      </c>
      <c r="U161" s="10">
        <v>10</v>
      </c>
      <c r="AA161" s="22"/>
    </row>
    <row r="162" spans="1:42" x14ac:dyDescent="0.25">
      <c r="A162" s="18">
        <v>150</v>
      </c>
      <c r="B162" s="18" t="s">
        <v>148</v>
      </c>
      <c r="C162">
        <v>6010</v>
      </c>
      <c r="D162">
        <v>2016</v>
      </c>
      <c r="E162" s="19">
        <v>0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  <c r="K162" s="20">
        <v>0</v>
      </c>
      <c r="L162" s="20">
        <v>0</v>
      </c>
      <c r="M162" s="20">
        <v>0</v>
      </c>
      <c r="N162" s="20">
        <v>0</v>
      </c>
      <c r="O162" s="20">
        <v>0</v>
      </c>
      <c r="P162" s="20">
        <v>0</v>
      </c>
      <c r="Q162" s="20">
        <v>0</v>
      </c>
      <c r="R162" s="20">
        <v>0</v>
      </c>
      <c r="S162" s="20">
        <v>0</v>
      </c>
      <c r="T162" s="20">
        <v>0</v>
      </c>
      <c r="U162" s="10">
        <v>0</v>
      </c>
      <c r="AA162" s="22"/>
    </row>
    <row r="163" spans="1:42" x14ac:dyDescent="0.25">
      <c r="A163" s="18">
        <v>152</v>
      </c>
      <c r="B163" s="18" t="s">
        <v>85</v>
      </c>
      <c r="C163">
        <v>6010</v>
      </c>
      <c r="D163">
        <v>2016</v>
      </c>
      <c r="E163" s="19">
        <v>20.3</v>
      </c>
      <c r="F163" s="20">
        <v>1115</v>
      </c>
      <c r="G163" s="20">
        <v>1837919</v>
      </c>
      <c r="H163" s="20">
        <v>653228</v>
      </c>
      <c r="I163" s="20">
        <v>114057</v>
      </c>
      <c r="J163" s="20">
        <v>150033</v>
      </c>
      <c r="K163" s="20">
        <v>1830</v>
      </c>
      <c r="L163" s="20">
        <v>10086</v>
      </c>
      <c r="M163" s="20">
        <v>3154</v>
      </c>
      <c r="N163" s="20">
        <v>281011</v>
      </c>
      <c r="O163" s="20">
        <v>5847</v>
      </c>
      <c r="P163" s="20">
        <v>0</v>
      </c>
      <c r="Q163" s="20">
        <v>3057165</v>
      </c>
      <c r="R163" s="20">
        <v>2176002</v>
      </c>
      <c r="S163" s="20">
        <v>8604021</v>
      </c>
      <c r="T163" s="20">
        <v>7169359</v>
      </c>
      <c r="U163" s="10">
        <v>7</v>
      </c>
      <c r="V163" s="21"/>
      <c r="W163"/>
      <c r="X163"/>
      <c r="AA163" s="22"/>
    </row>
    <row r="164" spans="1:42" x14ac:dyDescent="0.25">
      <c r="A164" s="18">
        <v>153</v>
      </c>
      <c r="B164" s="18" t="s">
        <v>122</v>
      </c>
      <c r="C164">
        <v>6010</v>
      </c>
      <c r="D164">
        <v>2016</v>
      </c>
      <c r="E164" s="19">
        <v>0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0">
        <v>0</v>
      </c>
      <c r="O164" s="20">
        <v>0</v>
      </c>
      <c r="P164" s="20">
        <v>0</v>
      </c>
      <c r="Q164" s="20">
        <v>0</v>
      </c>
      <c r="R164" s="20">
        <v>0</v>
      </c>
      <c r="S164" s="20">
        <v>0</v>
      </c>
      <c r="T164" s="20">
        <v>0</v>
      </c>
      <c r="U164" s="10">
        <v>0</v>
      </c>
      <c r="AA164" s="22"/>
    </row>
    <row r="165" spans="1:42" x14ac:dyDescent="0.25">
      <c r="A165" s="18">
        <v>155</v>
      </c>
      <c r="B165" s="18" t="s">
        <v>149</v>
      </c>
      <c r="C165">
        <v>6010</v>
      </c>
      <c r="D165">
        <v>2016</v>
      </c>
      <c r="E165" s="19">
        <v>111.5</v>
      </c>
      <c r="F165" s="20">
        <v>12870</v>
      </c>
      <c r="G165" s="20">
        <v>13127708</v>
      </c>
      <c r="H165" s="20">
        <v>3231309</v>
      </c>
      <c r="I165" s="20">
        <v>620882</v>
      </c>
      <c r="J165" s="20">
        <v>1004233</v>
      </c>
      <c r="K165" s="20">
        <v>0</v>
      </c>
      <c r="L165" s="20">
        <v>144068</v>
      </c>
      <c r="M165" s="20">
        <v>168493</v>
      </c>
      <c r="N165" s="20">
        <v>134080</v>
      </c>
      <c r="O165" s="20">
        <v>211057</v>
      </c>
      <c r="P165" s="20">
        <v>0</v>
      </c>
      <c r="Q165" s="20">
        <v>18641830</v>
      </c>
      <c r="R165" s="20">
        <v>10429999</v>
      </c>
      <c r="S165" s="20">
        <v>94674775</v>
      </c>
      <c r="T165" s="20">
        <v>94674775</v>
      </c>
      <c r="U165" s="10">
        <v>30</v>
      </c>
      <c r="AA165" s="22"/>
    </row>
    <row r="166" spans="1:42" x14ac:dyDescent="0.25">
      <c r="A166" s="18">
        <v>156</v>
      </c>
      <c r="B166" s="18" t="s">
        <v>170</v>
      </c>
      <c r="C166">
        <v>6010</v>
      </c>
      <c r="D166">
        <v>2016</v>
      </c>
      <c r="E166" s="19">
        <v>9.51</v>
      </c>
      <c r="F166" s="20">
        <v>617</v>
      </c>
      <c r="G166" s="20">
        <v>1140272</v>
      </c>
      <c r="H166" s="20">
        <v>289322</v>
      </c>
      <c r="I166" s="20">
        <v>0</v>
      </c>
      <c r="J166" s="20">
        <v>54369</v>
      </c>
      <c r="K166" s="20">
        <v>1075</v>
      </c>
      <c r="L166" s="20">
        <v>49968</v>
      </c>
      <c r="M166" s="20">
        <v>-119</v>
      </c>
      <c r="N166" s="20">
        <v>63275</v>
      </c>
      <c r="O166" s="20">
        <v>3926</v>
      </c>
      <c r="P166" s="20">
        <v>0</v>
      </c>
      <c r="Q166" s="20">
        <v>1602088</v>
      </c>
      <c r="R166" s="20">
        <v>525807</v>
      </c>
      <c r="S166" s="20">
        <v>2466054</v>
      </c>
      <c r="T166" s="20">
        <v>2463891</v>
      </c>
      <c r="U166" s="10">
        <v>3</v>
      </c>
      <c r="V166" s="21"/>
      <c r="W166"/>
      <c r="X166"/>
      <c r="Y166"/>
      <c r="Z166"/>
      <c r="AA166" s="22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</row>
    <row r="167" spans="1:42" x14ac:dyDescent="0.25">
      <c r="A167" s="10">
        <v>157</v>
      </c>
      <c r="B167" s="10" t="s">
        <v>150</v>
      </c>
      <c r="C167">
        <v>6010</v>
      </c>
      <c r="D167">
        <v>2016</v>
      </c>
      <c r="E167" s="10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v>0</v>
      </c>
      <c r="O167" s="11">
        <v>0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0">
        <v>0</v>
      </c>
      <c r="AA167" s="22"/>
    </row>
    <row r="168" spans="1:42" x14ac:dyDescent="0.25">
      <c r="A168" s="18">
        <v>158</v>
      </c>
      <c r="B168" s="18" t="s">
        <v>105</v>
      </c>
      <c r="C168">
        <v>6010</v>
      </c>
      <c r="D168">
        <v>2016</v>
      </c>
      <c r="E168" s="19">
        <v>0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20">
        <v>0</v>
      </c>
      <c r="O168" s="20">
        <v>0</v>
      </c>
      <c r="P168" s="20">
        <v>0</v>
      </c>
      <c r="Q168" s="20">
        <v>0</v>
      </c>
      <c r="R168" s="20">
        <v>0</v>
      </c>
      <c r="S168" s="20">
        <v>0</v>
      </c>
      <c r="T168" s="20">
        <v>0</v>
      </c>
      <c r="U168" s="10">
        <v>0</v>
      </c>
      <c r="AA168" s="22"/>
    </row>
    <row r="169" spans="1:42" x14ac:dyDescent="0.25">
      <c r="A169" s="18">
        <v>159</v>
      </c>
      <c r="B169" s="18" t="s">
        <v>151</v>
      </c>
      <c r="C169">
        <v>6010</v>
      </c>
      <c r="D169">
        <v>2016</v>
      </c>
      <c r="E169" s="19">
        <v>86.72</v>
      </c>
      <c r="F169" s="20">
        <v>8774</v>
      </c>
      <c r="G169" s="20">
        <v>8789992</v>
      </c>
      <c r="H169" s="20">
        <v>807690</v>
      </c>
      <c r="I169" s="20">
        <v>273973</v>
      </c>
      <c r="J169" s="20">
        <v>899733</v>
      </c>
      <c r="K169" s="20">
        <v>406</v>
      </c>
      <c r="L169" s="20">
        <v>104845</v>
      </c>
      <c r="M169" s="20">
        <v>0</v>
      </c>
      <c r="N169" s="20">
        <v>560962</v>
      </c>
      <c r="O169" s="20">
        <v>55843</v>
      </c>
      <c r="P169" s="20">
        <v>7664</v>
      </c>
      <c r="Q169" s="20">
        <v>11485780</v>
      </c>
      <c r="R169" s="20">
        <v>14093268</v>
      </c>
      <c r="S169" s="20">
        <v>53847223</v>
      </c>
      <c r="T169" s="20">
        <v>53667256</v>
      </c>
      <c r="U169" s="10">
        <v>29</v>
      </c>
      <c r="V169" s="21"/>
      <c r="W169"/>
      <c r="X169"/>
      <c r="AA169" s="22"/>
    </row>
    <row r="170" spans="1:42" x14ac:dyDescent="0.25">
      <c r="A170" s="18">
        <v>161</v>
      </c>
      <c r="B170" s="18" t="s">
        <v>124</v>
      </c>
      <c r="C170">
        <v>6010</v>
      </c>
      <c r="D170">
        <v>2016</v>
      </c>
      <c r="E170" s="19">
        <v>136.49</v>
      </c>
      <c r="F170" s="20">
        <v>6590</v>
      </c>
      <c r="G170" s="20">
        <v>14068321</v>
      </c>
      <c r="H170" s="20">
        <v>1688966</v>
      </c>
      <c r="I170" s="20">
        <v>683458</v>
      </c>
      <c r="J170" s="20">
        <v>1854654</v>
      </c>
      <c r="K170" s="20">
        <v>0</v>
      </c>
      <c r="L170" s="20">
        <v>476518</v>
      </c>
      <c r="M170" s="20">
        <v>0</v>
      </c>
      <c r="N170" s="20">
        <v>1632526</v>
      </c>
      <c r="O170" s="20">
        <v>1030365</v>
      </c>
      <c r="P170" s="20">
        <v>0</v>
      </c>
      <c r="Q170" s="20">
        <v>21434808</v>
      </c>
      <c r="R170" s="20">
        <v>17880526</v>
      </c>
      <c r="S170" s="20">
        <v>63709659</v>
      </c>
      <c r="T170" s="20">
        <v>61068155</v>
      </c>
      <c r="U170" s="10">
        <v>47</v>
      </c>
      <c r="AA170" s="22"/>
    </row>
    <row r="171" spans="1:42" x14ac:dyDescent="0.25">
      <c r="A171" s="18">
        <v>162</v>
      </c>
      <c r="B171" s="18" t="s">
        <v>103</v>
      </c>
      <c r="C171">
        <v>6010</v>
      </c>
      <c r="D171">
        <v>2016</v>
      </c>
      <c r="E171" s="19">
        <v>353.03</v>
      </c>
      <c r="F171" s="20">
        <v>28790</v>
      </c>
      <c r="G171" s="20">
        <v>36434754</v>
      </c>
      <c r="H171" s="20">
        <v>3190079</v>
      </c>
      <c r="I171" s="20">
        <v>3066132</v>
      </c>
      <c r="J171" s="20">
        <v>3997944</v>
      </c>
      <c r="K171" s="20">
        <v>603</v>
      </c>
      <c r="L171" s="20">
        <v>917689</v>
      </c>
      <c r="M171" s="20">
        <v>4432</v>
      </c>
      <c r="N171" s="20">
        <v>1442222</v>
      </c>
      <c r="O171" s="20">
        <v>110991</v>
      </c>
      <c r="P171" s="20">
        <v>28307</v>
      </c>
      <c r="Q171" s="20">
        <v>49136539</v>
      </c>
      <c r="R171" s="20">
        <v>45642752</v>
      </c>
      <c r="S171" s="20">
        <v>215364323</v>
      </c>
      <c r="T171" s="20">
        <v>215063146</v>
      </c>
      <c r="U171" s="10">
        <v>116</v>
      </c>
      <c r="AA171" s="22"/>
    </row>
    <row r="172" spans="1:42" x14ac:dyDescent="0.25">
      <c r="A172" s="18">
        <v>164</v>
      </c>
      <c r="B172" s="18" t="s">
        <v>152</v>
      </c>
      <c r="C172">
        <v>6010</v>
      </c>
      <c r="D172">
        <v>2016</v>
      </c>
      <c r="E172" s="19">
        <v>132.69999999999999</v>
      </c>
      <c r="F172" s="20">
        <v>5971</v>
      </c>
      <c r="G172" s="20">
        <v>11979129</v>
      </c>
      <c r="H172" s="20">
        <v>2926192</v>
      </c>
      <c r="I172" s="20">
        <v>616153</v>
      </c>
      <c r="J172" s="20">
        <v>1823461</v>
      </c>
      <c r="K172" s="20">
        <v>6810</v>
      </c>
      <c r="L172" s="20">
        <v>2564486</v>
      </c>
      <c r="M172" s="20">
        <v>3443</v>
      </c>
      <c r="N172" s="20">
        <v>505892</v>
      </c>
      <c r="O172" s="20">
        <v>37638</v>
      </c>
      <c r="P172" s="20">
        <v>18212</v>
      </c>
      <c r="Q172" s="20">
        <v>20444992</v>
      </c>
      <c r="R172" s="20">
        <v>7335219</v>
      </c>
      <c r="S172" s="20">
        <v>79301900</v>
      </c>
      <c r="T172" s="20">
        <v>79256422</v>
      </c>
      <c r="U172" s="10">
        <v>20</v>
      </c>
      <c r="AA172" s="22"/>
    </row>
    <row r="173" spans="1:42" x14ac:dyDescent="0.25">
      <c r="A173" s="10">
        <v>165</v>
      </c>
      <c r="B173" s="10" t="s">
        <v>110</v>
      </c>
      <c r="C173">
        <v>6010</v>
      </c>
      <c r="D173">
        <v>2016</v>
      </c>
      <c r="E173" s="10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1">
        <v>0</v>
      </c>
      <c r="N173" s="11">
        <v>0</v>
      </c>
      <c r="O173" s="11">
        <v>0</v>
      </c>
      <c r="P173" s="11">
        <v>0</v>
      </c>
      <c r="Q173" s="11">
        <v>0</v>
      </c>
      <c r="R173" s="11">
        <v>0</v>
      </c>
      <c r="S173" s="11">
        <v>0</v>
      </c>
      <c r="T173" s="11">
        <v>0</v>
      </c>
      <c r="U173" s="10">
        <v>0</v>
      </c>
      <c r="V173" s="21"/>
      <c r="W173"/>
      <c r="X173"/>
      <c r="AA173" s="22"/>
    </row>
    <row r="174" spans="1:42" x14ac:dyDescent="0.25">
      <c r="A174" s="18">
        <v>167</v>
      </c>
      <c r="B174" s="18" t="s">
        <v>81</v>
      </c>
      <c r="C174"/>
      <c r="D174"/>
      <c r="E174" s="19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AA174" s="22"/>
    </row>
    <row r="175" spans="1:42" x14ac:dyDescent="0.25">
      <c r="A175" s="18">
        <v>168</v>
      </c>
      <c r="B175" s="18" t="s">
        <v>80</v>
      </c>
      <c r="C175">
        <v>6010</v>
      </c>
      <c r="D175">
        <v>2016</v>
      </c>
      <c r="E175" s="19">
        <v>61.55</v>
      </c>
      <c r="F175" s="20">
        <v>4915</v>
      </c>
      <c r="G175" s="20">
        <v>5123096</v>
      </c>
      <c r="H175" s="20">
        <v>1243498</v>
      </c>
      <c r="I175" s="20">
        <v>309240</v>
      </c>
      <c r="J175" s="20">
        <v>400197</v>
      </c>
      <c r="K175" s="20">
        <v>2634</v>
      </c>
      <c r="L175" s="20">
        <v>30726</v>
      </c>
      <c r="M175" s="20">
        <v>0</v>
      </c>
      <c r="N175" s="20">
        <v>119007</v>
      </c>
      <c r="O175" s="20">
        <v>36770</v>
      </c>
      <c r="P175" s="20">
        <v>0</v>
      </c>
      <c r="Q175" s="20">
        <v>7265168</v>
      </c>
      <c r="R175" s="20">
        <v>4882574</v>
      </c>
      <c r="S175" s="20">
        <v>30306426</v>
      </c>
      <c r="T175" s="20">
        <v>30196357</v>
      </c>
      <c r="U175" s="10">
        <v>26</v>
      </c>
      <c r="V175" s="21"/>
      <c r="W175"/>
      <c r="X175"/>
      <c r="AA175" s="22"/>
    </row>
    <row r="176" spans="1:42" x14ac:dyDescent="0.25">
      <c r="A176" s="18">
        <v>170</v>
      </c>
      <c r="B176" s="18" t="s">
        <v>153</v>
      </c>
      <c r="C176">
        <v>6010</v>
      </c>
      <c r="D176">
        <v>2016</v>
      </c>
      <c r="E176" s="19">
        <v>172.95</v>
      </c>
      <c r="F176" s="20">
        <v>16354</v>
      </c>
      <c r="G176" s="20">
        <v>17386729</v>
      </c>
      <c r="H176" s="20">
        <v>4613053</v>
      </c>
      <c r="I176" s="20">
        <v>1719184</v>
      </c>
      <c r="J176" s="20">
        <v>1929995</v>
      </c>
      <c r="K176" s="20">
        <v>0</v>
      </c>
      <c r="L176" s="20">
        <v>135577</v>
      </c>
      <c r="M176" s="20">
        <v>131203</v>
      </c>
      <c r="N176" s="20">
        <v>1828588</v>
      </c>
      <c r="O176" s="20">
        <v>112678</v>
      </c>
      <c r="P176" s="20">
        <v>67358</v>
      </c>
      <c r="Q176" s="20">
        <v>27789649</v>
      </c>
      <c r="R176" s="20">
        <v>16105002</v>
      </c>
      <c r="S176" s="20">
        <v>84497475</v>
      </c>
      <c r="T176" s="20">
        <v>82370233</v>
      </c>
      <c r="U176" s="10">
        <v>74</v>
      </c>
      <c r="AA176" s="22"/>
    </row>
    <row r="177" spans="1:42" x14ac:dyDescent="0.25">
      <c r="A177" s="18">
        <v>172</v>
      </c>
      <c r="B177" s="18" t="s">
        <v>99</v>
      </c>
      <c r="C177">
        <v>6010</v>
      </c>
      <c r="D177">
        <v>2016</v>
      </c>
      <c r="E177" s="19">
        <v>13.97</v>
      </c>
      <c r="F177" s="20">
        <v>414</v>
      </c>
      <c r="G177" s="20">
        <v>1106272</v>
      </c>
      <c r="H177" s="20">
        <v>240891</v>
      </c>
      <c r="I177" s="20">
        <v>58170</v>
      </c>
      <c r="J177" s="20">
        <v>44587</v>
      </c>
      <c r="K177" s="20">
        <v>468</v>
      </c>
      <c r="L177" s="20">
        <v>14031</v>
      </c>
      <c r="M177" s="20">
        <v>10831</v>
      </c>
      <c r="N177" s="20">
        <v>42520</v>
      </c>
      <c r="O177" s="20">
        <v>8691</v>
      </c>
      <c r="P177" s="20">
        <v>0</v>
      </c>
      <c r="Q177" s="20">
        <v>1526461</v>
      </c>
      <c r="R177" s="20">
        <v>752806</v>
      </c>
      <c r="S177" s="20">
        <v>1521911</v>
      </c>
      <c r="T177" s="20">
        <v>782022</v>
      </c>
      <c r="U177" s="10">
        <v>2</v>
      </c>
      <c r="V177" s="21"/>
      <c r="W177"/>
      <c r="X177"/>
      <c r="Y177"/>
      <c r="Z177"/>
      <c r="AA177" s="22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</row>
    <row r="178" spans="1:42" x14ac:dyDescent="0.25">
      <c r="A178" s="18">
        <v>173</v>
      </c>
      <c r="B178" s="18" t="s">
        <v>115</v>
      </c>
      <c r="C178">
        <v>6010</v>
      </c>
      <c r="D178">
        <v>2016</v>
      </c>
      <c r="E178" s="19">
        <v>0</v>
      </c>
      <c r="F178" s="20">
        <v>0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20">
        <v>0</v>
      </c>
      <c r="N178" s="20">
        <v>0</v>
      </c>
      <c r="O178" s="20">
        <v>0</v>
      </c>
      <c r="P178" s="20">
        <v>0</v>
      </c>
      <c r="Q178" s="20">
        <v>0</v>
      </c>
      <c r="R178" s="20">
        <v>0</v>
      </c>
      <c r="S178" s="20">
        <v>0</v>
      </c>
      <c r="T178" s="20">
        <v>0</v>
      </c>
      <c r="U178" s="10">
        <v>0</v>
      </c>
      <c r="AA178" s="22"/>
    </row>
    <row r="179" spans="1:42" x14ac:dyDescent="0.25">
      <c r="A179" s="18">
        <v>175</v>
      </c>
      <c r="B179" s="18" t="s">
        <v>114</v>
      </c>
      <c r="C179">
        <v>6010</v>
      </c>
      <c r="D179">
        <v>2016</v>
      </c>
      <c r="E179" s="19">
        <v>41.63</v>
      </c>
      <c r="F179" s="20">
        <v>2741</v>
      </c>
      <c r="G179" s="20">
        <v>4333986</v>
      </c>
      <c r="H179" s="20">
        <v>825779</v>
      </c>
      <c r="I179" s="20">
        <v>445212</v>
      </c>
      <c r="J179" s="20">
        <v>330181</v>
      </c>
      <c r="K179" s="20">
        <v>1841</v>
      </c>
      <c r="L179" s="20">
        <v>69456</v>
      </c>
      <c r="M179" s="20">
        <v>16293</v>
      </c>
      <c r="N179" s="20">
        <v>1009945</v>
      </c>
      <c r="O179" s="20">
        <v>25177</v>
      </c>
      <c r="P179" s="20">
        <v>2250</v>
      </c>
      <c r="Q179" s="20">
        <v>7055620</v>
      </c>
      <c r="R179" s="20">
        <v>6263495</v>
      </c>
      <c r="S179" s="20">
        <v>30672858</v>
      </c>
      <c r="T179" s="20">
        <v>30490871</v>
      </c>
      <c r="U179" s="10">
        <v>24</v>
      </c>
      <c r="V179" s="21"/>
      <c r="W179"/>
      <c r="X179"/>
      <c r="AA179" s="22"/>
    </row>
    <row r="180" spans="1:42" x14ac:dyDescent="0.25">
      <c r="A180" s="18">
        <v>176</v>
      </c>
      <c r="B180" s="18" t="s">
        <v>154</v>
      </c>
      <c r="C180">
        <v>6010</v>
      </c>
      <c r="D180">
        <v>2016</v>
      </c>
      <c r="E180" s="19">
        <v>398.27</v>
      </c>
      <c r="F180" s="20">
        <v>45378</v>
      </c>
      <c r="G180" s="20">
        <v>36605790</v>
      </c>
      <c r="H180" s="20">
        <v>7989473</v>
      </c>
      <c r="I180" s="20">
        <v>278554</v>
      </c>
      <c r="J180" s="20">
        <v>5319234</v>
      </c>
      <c r="K180" s="20">
        <v>4775</v>
      </c>
      <c r="L180" s="20">
        <v>402075</v>
      </c>
      <c r="M180" s="20">
        <v>361165</v>
      </c>
      <c r="N180" s="20">
        <v>3422141</v>
      </c>
      <c r="O180" s="20">
        <v>25224</v>
      </c>
      <c r="P180" s="20">
        <v>4445</v>
      </c>
      <c r="Q180" s="20">
        <v>54403986</v>
      </c>
      <c r="R180" s="20">
        <v>27659382</v>
      </c>
      <c r="S180" s="20">
        <v>288789090</v>
      </c>
      <c r="T180" s="20">
        <v>287095444</v>
      </c>
      <c r="U180" s="10">
        <v>157</v>
      </c>
      <c r="AA180" s="22"/>
    </row>
    <row r="181" spans="1:42" x14ac:dyDescent="0.25">
      <c r="A181" s="18">
        <v>180</v>
      </c>
      <c r="B181" s="18" t="s">
        <v>171</v>
      </c>
      <c r="C181">
        <v>6010</v>
      </c>
      <c r="D181">
        <v>2016</v>
      </c>
      <c r="E181" s="19">
        <v>35.21</v>
      </c>
      <c r="F181" s="20">
        <v>3224</v>
      </c>
      <c r="G181" s="20">
        <v>2400083</v>
      </c>
      <c r="H181" s="20">
        <v>621604</v>
      </c>
      <c r="I181" s="20">
        <v>1422</v>
      </c>
      <c r="J181" s="20">
        <v>222148</v>
      </c>
      <c r="K181" s="20">
        <v>0</v>
      </c>
      <c r="L181" s="20">
        <v>0</v>
      </c>
      <c r="M181" s="20">
        <v>0</v>
      </c>
      <c r="N181" s="20">
        <v>71782</v>
      </c>
      <c r="O181" s="20">
        <v>11345</v>
      </c>
      <c r="P181" s="20">
        <v>0</v>
      </c>
      <c r="Q181" s="20">
        <v>3328384</v>
      </c>
      <c r="R181" s="20">
        <v>1034013</v>
      </c>
      <c r="S181" s="20">
        <v>8495409</v>
      </c>
      <c r="T181" s="20">
        <v>8495409</v>
      </c>
      <c r="U181" s="10">
        <v>10</v>
      </c>
      <c r="AA181" s="22"/>
    </row>
    <row r="182" spans="1:42" x14ac:dyDescent="0.25">
      <c r="A182" s="18">
        <v>183</v>
      </c>
      <c r="B182" s="18" t="s">
        <v>155</v>
      </c>
      <c r="C182">
        <v>6010</v>
      </c>
      <c r="D182">
        <v>2016</v>
      </c>
      <c r="E182" s="19">
        <v>49.57</v>
      </c>
      <c r="F182" s="20">
        <v>5535</v>
      </c>
      <c r="G182" s="20">
        <v>5501701</v>
      </c>
      <c r="H182" s="20">
        <v>859046</v>
      </c>
      <c r="I182" s="20">
        <v>208000</v>
      </c>
      <c r="J182" s="20">
        <v>684887</v>
      </c>
      <c r="K182" s="20">
        <v>1525</v>
      </c>
      <c r="L182" s="20">
        <v>39929</v>
      </c>
      <c r="M182" s="20">
        <v>237636</v>
      </c>
      <c r="N182" s="20">
        <v>256752</v>
      </c>
      <c r="O182" s="20">
        <v>1859</v>
      </c>
      <c r="P182" s="20">
        <v>0</v>
      </c>
      <c r="Q182" s="20">
        <v>7791335</v>
      </c>
      <c r="R182" s="20">
        <v>6424806</v>
      </c>
      <c r="S182" s="20">
        <v>30305346</v>
      </c>
      <c r="T182" s="20">
        <v>30175892</v>
      </c>
      <c r="U182" s="10">
        <v>16</v>
      </c>
      <c r="AA182" s="22"/>
    </row>
    <row r="183" spans="1:42" x14ac:dyDescent="0.25">
      <c r="A183" s="18">
        <v>186</v>
      </c>
      <c r="B183" s="18" t="s">
        <v>156</v>
      </c>
      <c r="C183">
        <v>6010</v>
      </c>
      <c r="D183">
        <v>2016</v>
      </c>
      <c r="E183" s="19">
        <v>0</v>
      </c>
      <c r="F183" s="20">
        <v>0</v>
      </c>
      <c r="G183" s="20">
        <v>0</v>
      </c>
      <c r="H183" s="20">
        <v>0</v>
      </c>
      <c r="I183" s="20">
        <v>0</v>
      </c>
      <c r="J183" s="20">
        <v>0</v>
      </c>
      <c r="K183" s="20">
        <v>0</v>
      </c>
      <c r="L183" s="20">
        <v>0</v>
      </c>
      <c r="M183" s="20">
        <v>0</v>
      </c>
      <c r="N183" s="20">
        <v>0</v>
      </c>
      <c r="O183" s="20">
        <v>0</v>
      </c>
      <c r="P183" s="20">
        <v>0</v>
      </c>
      <c r="Q183" s="20">
        <v>0</v>
      </c>
      <c r="R183" s="20">
        <v>0</v>
      </c>
      <c r="S183" s="20">
        <v>0</v>
      </c>
      <c r="T183" s="20">
        <v>0</v>
      </c>
      <c r="U183" s="10">
        <v>0</v>
      </c>
      <c r="AA183" s="22"/>
    </row>
    <row r="184" spans="1:42" x14ac:dyDescent="0.25">
      <c r="A184" s="18">
        <v>191</v>
      </c>
      <c r="B184" s="18" t="s">
        <v>88</v>
      </c>
      <c r="C184">
        <v>6010</v>
      </c>
      <c r="D184">
        <v>2016</v>
      </c>
      <c r="E184" s="19">
        <v>15.02</v>
      </c>
      <c r="F184" s="20">
        <v>1477</v>
      </c>
      <c r="G184" s="20">
        <v>1411102</v>
      </c>
      <c r="H184" s="20">
        <v>134822</v>
      </c>
      <c r="I184" s="20">
        <v>0</v>
      </c>
      <c r="J184" s="20">
        <v>121993</v>
      </c>
      <c r="K184" s="20">
        <v>68</v>
      </c>
      <c r="L184" s="20">
        <v>23315</v>
      </c>
      <c r="M184" s="20">
        <v>3079</v>
      </c>
      <c r="N184" s="20">
        <v>90090</v>
      </c>
      <c r="O184" s="20">
        <v>20674</v>
      </c>
      <c r="P184" s="20">
        <v>0</v>
      </c>
      <c r="Q184" s="20">
        <v>1805143</v>
      </c>
      <c r="R184" s="20">
        <v>2271533</v>
      </c>
      <c r="S184" s="20">
        <v>8808760</v>
      </c>
      <c r="T184" s="20">
        <v>8649352</v>
      </c>
      <c r="U184" s="10">
        <v>6</v>
      </c>
      <c r="V184" s="21"/>
      <c r="W184"/>
      <c r="X184"/>
      <c r="Y184"/>
      <c r="Z184"/>
      <c r="AA184" s="22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</row>
    <row r="185" spans="1:42" x14ac:dyDescent="0.25">
      <c r="A185" s="10">
        <v>193</v>
      </c>
      <c r="B185" t="s">
        <v>102</v>
      </c>
      <c r="C185">
        <v>6010</v>
      </c>
      <c r="D185">
        <v>2016</v>
      </c>
      <c r="E185" s="15">
        <v>0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0">
        <v>4</v>
      </c>
      <c r="V185" s="21"/>
      <c r="W185"/>
      <c r="X185"/>
      <c r="Y185"/>
      <c r="Z185"/>
      <c r="AA185" s="22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</row>
    <row r="186" spans="1:42" x14ac:dyDescent="0.25">
      <c r="A186" s="10">
        <v>194</v>
      </c>
      <c r="B186" t="s">
        <v>157</v>
      </c>
      <c r="C186">
        <v>6010</v>
      </c>
      <c r="D186">
        <v>2016</v>
      </c>
      <c r="E186" s="10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11">
        <v>0</v>
      </c>
      <c r="O186" s="11">
        <v>0</v>
      </c>
      <c r="P186" s="11">
        <v>0</v>
      </c>
      <c r="Q186" s="11">
        <v>0</v>
      </c>
      <c r="R186" s="11">
        <v>0</v>
      </c>
      <c r="S186" s="11">
        <v>0</v>
      </c>
      <c r="T186" s="11">
        <v>0</v>
      </c>
      <c r="U186" s="10">
        <v>0</v>
      </c>
      <c r="AA186" s="22"/>
    </row>
    <row r="187" spans="1:42" x14ac:dyDescent="0.25">
      <c r="A187" s="10">
        <v>195</v>
      </c>
      <c r="B187" t="s">
        <v>121</v>
      </c>
      <c r="C187">
        <v>6010</v>
      </c>
      <c r="D187">
        <v>2016</v>
      </c>
      <c r="E187" s="10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1">
        <v>0</v>
      </c>
      <c r="N187" s="11">
        <v>0</v>
      </c>
      <c r="O187" s="11">
        <v>0</v>
      </c>
      <c r="P187" s="11">
        <v>0</v>
      </c>
      <c r="Q187" s="11">
        <v>0</v>
      </c>
      <c r="R187" s="11">
        <v>0</v>
      </c>
      <c r="S187" s="11">
        <v>0</v>
      </c>
      <c r="T187" s="11">
        <v>0</v>
      </c>
      <c r="U187" s="10">
        <v>0</v>
      </c>
      <c r="AA187" s="22"/>
    </row>
    <row r="188" spans="1:42" x14ac:dyDescent="0.25">
      <c r="A188" s="10">
        <v>197</v>
      </c>
      <c r="B188" t="s">
        <v>78</v>
      </c>
      <c r="C188">
        <v>6010</v>
      </c>
      <c r="D188">
        <v>2016</v>
      </c>
      <c r="E188" s="10">
        <v>52.58</v>
      </c>
      <c r="F188" s="11">
        <v>6131</v>
      </c>
      <c r="G188" s="11">
        <v>4359982</v>
      </c>
      <c r="H188" s="11">
        <v>296758</v>
      </c>
      <c r="I188" s="11">
        <v>521670</v>
      </c>
      <c r="J188" s="11">
        <v>190183</v>
      </c>
      <c r="K188" s="11">
        <v>153</v>
      </c>
      <c r="L188" s="11">
        <v>2163</v>
      </c>
      <c r="M188" s="11">
        <v>11109</v>
      </c>
      <c r="N188" s="11">
        <v>196013</v>
      </c>
      <c r="O188" s="11">
        <v>48584</v>
      </c>
      <c r="P188" s="11">
        <v>0</v>
      </c>
      <c r="Q188" s="11">
        <v>5626615</v>
      </c>
      <c r="R188" s="11">
        <v>4924958</v>
      </c>
      <c r="S188" s="11">
        <v>27861305</v>
      </c>
      <c r="T188" s="11">
        <v>26326560</v>
      </c>
      <c r="U188" s="10">
        <v>10</v>
      </c>
      <c r="V188" s="21"/>
      <c r="W188"/>
      <c r="X188"/>
      <c r="AA188" s="22"/>
    </row>
    <row r="189" spans="1:42" x14ac:dyDescent="0.25">
      <c r="A189" s="10">
        <v>198</v>
      </c>
      <c r="B189" t="s">
        <v>172</v>
      </c>
      <c r="C189">
        <v>6010</v>
      </c>
      <c r="D189">
        <v>2016</v>
      </c>
      <c r="E189" s="10">
        <v>16.55</v>
      </c>
      <c r="F189" s="11">
        <v>1447</v>
      </c>
      <c r="G189" s="11">
        <v>1401166</v>
      </c>
      <c r="H189" s="11">
        <v>374808</v>
      </c>
      <c r="I189" s="11">
        <v>51980</v>
      </c>
      <c r="J189" s="11">
        <v>78249</v>
      </c>
      <c r="K189" s="11">
        <v>0</v>
      </c>
      <c r="L189" s="11">
        <v>0</v>
      </c>
      <c r="M189" s="11">
        <v>1130</v>
      </c>
      <c r="N189" s="11">
        <v>28883</v>
      </c>
      <c r="O189" s="11">
        <v>4501</v>
      </c>
      <c r="P189" s="11">
        <v>0</v>
      </c>
      <c r="Q189" s="11">
        <v>1940717</v>
      </c>
      <c r="R189" s="11">
        <v>1095900</v>
      </c>
      <c r="S189" s="11">
        <v>5298172</v>
      </c>
      <c r="T189" s="11">
        <v>5298172</v>
      </c>
      <c r="U189" s="10">
        <v>7</v>
      </c>
      <c r="AA189" s="22"/>
    </row>
    <row r="190" spans="1:42" x14ac:dyDescent="0.25">
      <c r="A190" s="10">
        <v>199</v>
      </c>
      <c r="B190" t="s">
        <v>173</v>
      </c>
      <c r="C190">
        <v>6010</v>
      </c>
      <c r="D190">
        <v>2016</v>
      </c>
      <c r="E190" s="10">
        <v>6</v>
      </c>
      <c r="F190" s="11">
        <v>138</v>
      </c>
      <c r="G190" s="11">
        <v>720095</v>
      </c>
      <c r="H190" s="11">
        <v>131078</v>
      </c>
      <c r="I190" s="11">
        <v>0</v>
      </c>
      <c r="J190" s="11">
        <v>33394</v>
      </c>
      <c r="K190" s="11">
        <v>0</v>
      </c>
      <c r="L190" s="11">
        <v>0</v>
      </c>
      <c r="M190" s="11">
        <v>9096</v>
      </c>
      <c r="N190" s="11">
        <v>60229</v>
      </c>
      <c r="O190" s="11">
        <v>1086</v>
      </c>
      <c r="P190" s="11">
        <v>0</v>
      </c>
      <c r="Q190" s="11">
        <v>954978</v>
      </c>
      <c r="R190" s="11">
        <v>499062</v>
      </c>
      <c r="S190" s="11">
        <v>346885</v>
      </c>
      <c r="T190" s="11">
        <v>346885</v>
      </c>
      <c r="U190" s="10">
        <v>7</v>
      </c>
      <c r="V190" s="21"/>
      <c r="W190"/>
      <c r="X190"/>
      <c r="AA190" s="22"/>
    </row>
    <row r="191" spans="1:42" x14ac:dyDescent="0.25">
      <c r="A191" s="10">
        <v>201</v>
      </c>
      <c r="B191" t="s">
        <v>158</v>
      </c>
      <c r="C191">
        <v>6010</v>
      </c>
      <c r="D191">
        <v>2016</v>
      </c>
      <c r="E191" s="10">
        <v>39.82</v>
      </c>
      <c r="F191" s="11">
        <v>4250</v>
      </c>
      <c r="G191" s="11">
        <v>3683117</v>
      </c>
      <c r="H191" s="11">
        <v>884748</v>
      </c>
      <c r="I191" s="11">
        <v>965969</v>
      </c>
      <c r="J191" s="11">
        <v>515137</v>
      </c>
      <c r="K191" s="11">
        <v>364</v>
      </c>
      <c r="L191" s="11">
        <v>9097</v>
      </c>
      <c r="M191" s="11">
        <v>74403</v>
      </c>
      <c r="N191" s="11">
        <v>338680</v>
      </c>
      <c r="O191" s="11">
        <v>14191</v>
      </c>
      <c r="P191" s="11">
        <v>0</v>
      </c>
      <c r="Q191" s="11">
        <v>6485706</v>
      </c>
      <c r="R191" s="11">
        <v>3558022</v>
      </c>
      <c r="S191" s="11">
        <v>22402075</v>
      </c>
      <c r="T191" s="11">
        <v>22331588</v>
      </c>
      <c r="U191" s="10">
        <v>14</v>
      </c>
      <c r="V191" s="21"/>
      <c r="W191"/>
      <c r="X191"/>
      <c r="AA191" s="22"/>
    </row>
    <row r="192" spans="1:42" x14ac:dyDescent="0.25">
      <c r="A192" s="10">
        <v>202</v>
      </c>
      <c r="B192" t="s">
        <v>159</v>
      </c>
      <c r="C192">
        <v>6010</v>
      </c>
      <c r="D192">
        <v>2016</v>
      </c>
      <c r="E192" s="10">
        <v>0</v>
      </c>
      <c r="F192" s="11">
        <v>0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0</v>
      </c>
      <c r="N192" s="11">
        <v>0</v>
      </c>
      <c r="O192" s="11">
        <v>0</v>
      </c>
      <c r="P192" s="11">
        <v>0</v>
      </c>
      <c r="Q192" s="11">
        <v>0</v>
      </c>
      <c r="R192" s="11">
        <v>0</v>
      </c>
      <c r="S192" s="11">
        <v>0</v>
      </c>
      <c r="T192" s="11">
        <v>0</v>
      </c>
      <c r="U192" s="10">
        <v>0</v>
      </c>
      <c r="AA192" s="22"/>
    </row>
    <row r="193" spans="1:42" x14ac:dyDescent="0.25">
      <c r="A193" s="10">
        <v>204</v>
      </c>
      <c r="B193" t="s">
        <v>93</v>
      </c>
      <c r="C193">
        <v>6010</v>
      </c>
      <c r="D193">
        <v>2016</v>
      </c>
      <c r="E193" s="10">
        <v>0</v>
      </c>
      <c r="F193" s="11">
        <v>0</v>
      </c>
      <c r="G193" s="11">
        <v>374384</v>
      </c>
      <c r="H193" s="11">
        <v>98576</v>
      </c>
      <c r="I193" s="11">
        <v>0</v>
      </c>
      <c r="J193" s="11">
        <v>0</v>
      </c>
      <c r="K193" s="11">
        <v>0</v>
      </c>
      <c r="L193" s="11">
        <v>47232874</v>
      </c>
      <c r="M193" s="11">
        <v>0</v>
      </c>
      <c r="N193" s="11">
        <v>608006</v>
      </c>
      <c r="O193" s="11">
        <v>1159385</v>
      </c>
      <c r="P193" s="11">
        <v>-64713</v>
      </c>
      <c r="Q193" s="11">
        <v>49537938</v>
      </c>
      <c r="R193" s="11">
        <v>19916614</v>
      </c>
      <c r="S193" s="11">
        <v>78996893</v>
      </c>
      <c r="T193" s="11">
        <v>78996893</v>
      </c>
      <c r="U193" s="10">
        <v>0</v>
      </c>
      <c r="AA193" s="22"/>
    </row>
    <row r="194" spans="1:42" x14ac:dyDescent="0.25">
      <c r="A194" s="10">
        <v>205</v>
      </c>
      <c r="B194" t="s">
        <v>160</v>
      </c>
      <c r="C194">
        <v>6010</v>
      </c>
      <c r="D194">
        <v>2016</v>
      </c>
      <c r="E194" s="10">
        <v>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1">
        <v>0</v>
      </c>
      <c r="N194" s="11">
        <v>0</v>
      </c>
      <c r="O194" s="11">
        <v>0</v>
      </c>
      <c r="P194" s="11">
        <v>0</v>
      </c>
      <c r="Q194" s="11">
        <v>0</v>
      </c>
      <c r="R194" s="11">
        <v>0</v>
      </c>
      <c r="S194" s="11">
        <v>0</v>
      </c>
      <c r="T194" s="11">
        <v>0</v>
      </c>
      <c r="U194" s="10">
        <v>0</v>
      </c>
      <c r="V194" s="21"/>
      <c r="W194"/>
      <c r="X194"/>
      <c r="Y194"/>
      <c r="Z194"/>
      <c r="AA194" s="22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</row>
    <row r="195" spans="1:42" x14ac:dyDescent="0.25">
      <c r="A195" s="10">
        <v>206</v>
      </c>
      <c r="B195" t="s">
        <v>161</v>
      </c>
      <c r="C195">
        <v>6010</v>
      </c>
      <c r="D195">
        <v>2016</v>
      </c>
      <c r="E195" s="10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  <c r="Q195" s="11">
        <v>0</v>
      </c>
      <c r="R195" s="11">
        <v>0</v>
      </c>
      <c r="S195" s="11">
        <v>0</v>
      </c>
      <c r="T195" s="11">
        <v>0</v>
      </c>
      <c r="U195" s="10">
        <v>0</v>
      </c>
      <c r="V195" s="21"/>
      <c r="W195"/>
      <c r="X195"/>
      <c r="Y195"/>
      <c r="Z195"/>
      <c r="AA195" s="22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</row>
    <row r="196" spans="1:42" x14ac:dyDescent="0.25">
      <c r="A196" s="10">
        <v>207</v>
      </c>
      <c r="B196" t="s">
        <v>174</v>
      </c>
      <c r="C196">
        <v>6010</v>
      </c>
      <c r="D196">
        <v>2016</v>
      </c>
      <c r="E196" s="10">
        <v>24.08</v>
      </c>
      <c r="F196" s="11">
        <v>2630</v>
      </c>
      <c r="G196" s="11">
        <v>2285087</v>
      </c>
      <c r="H196" s="11">
        <v>509112</v>
      </c>
      <c r="I196" s="11">
        <v>-18</v>
      </c>
      <c r="J196" s="11">
        <v>372754</v>
      </c>
      <c r="K196" s="11">
        <v>0</v>
      </c>
      <c r="L196" s="11">
        <v>1356</v>
      </c>
      <c r="M196" s="11">
        <v>0</v>
      </c>
      <c r="N196" s="11">
        <v>74194</v>
      </c>
      <c r="O196" s="11">
        <v>0</v>
      </c>
      <c r="P196" s="11">
        <v>0</v>
      </c>
      <c r="Q196" s="11">
        <v>3242485</v>
      </c>
      <c r="R196" s="11">
        <v>1636893</v>
      </c>
      <c r="S196" s="11">
        <v>15087311</v>
      </c>
      <c r="T196" s="11">
        <v>15133484</v>
      </c>
      <c r="U196" s="10">
        <v>12</v>
      </c>
      <c r="AA196" s="22"/>
    </row>
    <row r="197" spans="1:42" x14ac:dyDescent="0.25">
      <c r="A197" s="10">
        <v>208</v>
      </c>
      <c r="B197" t="s">
        <v>94</v>
      </c>
      <c r="C197">
        <v>6010</v>
      </c>
      <c r="D197">
        <v>2016</v>
      </c>
      <c r="E197" s="10">
        <v>108.78</v>
      </c>
      <c r="F197" s="11">
        <v>11992</v>
      </c>
      <c r="G197" s="11">
        <v>11500159</v>
      </c>
      <c r="H197" s="11">
        <v>2612927</v>
      </c>
      <c r="I197" s="11">
        <v>586532</v>
      </c>
      <c r="J197" s="11">
        <v>1313175</v>
      </c>
      <c r="K197" s="11">
        <v>960</v>
      </c>
      <c r="L197" s="11">
        <v>175040</v>
      </c>
      <c r="M197" s="11">
        <v>0</v>
      </c>
      <c r="N197" s="11">
        <v>383516</v>
      </c>
      <c r="O197" s="11">
        <v>428833</v>
      </c>
      <c r="P197" s="11">
        <v>0</v>
      </c>
      <c r="Q197" s="11">
        <v>17001142</v>
      </c>
      <c r="R197" s="11">
        <v>7123852</v>
      </c>
      <c r="S197" s="11">
        <v>60516097</v>
      </c>
      <c r="T197" s="11">
        <v>60225110</v>
      </c>
      <c r="U197" s="10">
        <v>54</v>
      </c>
      <c r="AA197" s="22"/>
    </row>
    <row r="198" spans="1:42" x14ac:dyDescent="0.25">
      <c r="A198" s="10">
        <v>209</v>
      </c>
      <c r="B198" t="s">
        <v>162</v>
      </c>
      <c r="C198">
        <v>6010</v>
      </c>
      <c r="D198">
        <v>2016</v>
      </c>
      <c r="E198" s="10">
        <v>42.67</v>
      </c>
      <c r="F198" s="11">
        <v>4715</v>
      </c>
      <c r="G198" s="11">
        <v>3688704</v>
      </c>
      <c r="H198" s="11">
        <v>887806</v>
      </c>
      <c r="I198" s="11">
        <v>574386</v>
      </c>
      <c r="J198" s="11">
        <v>384338</v>
      </c>
      <c r="K198" s="11">
        <v>1437</v>
      </c>
      <c r="L198" s="11">
        <v>603</v>
      </c>
      <c r="M198" s="11">
        <v>21687</v>
      </c>
      <c r="N198" s="11">
        <v>454511</v>
      </c>
      <c r="O198" s="11">
        <v>17595</v>
      </c>
      <c r="P198" s="11">
        <v>2023</v>
      </c>
      <c r="Q198" s="11">
        <v>6029044</v>
      </c>
      <c r="R198" s="11">
        <v>3157205</v>
      </c>
      <c r="S198" s="11">
        <v>20760560</v>
      </c>
      <c r="T198" s="11">
        <v>20581970</v>
      </c>
      <c r="U198" s="10">
        <v>16</v>
      </c>
      <c r="AA198" s="22"/>
    </row>
    <row r="199" spans="1:42" x14ac:dyDescent="0.25">
      <c r="A199" s="10">
        <v>210</v>
      </c>
      <c r="B199" t="s">
        <v>163</v>
      </c>
      <c r="C199">
        <v>6010</v>
      </c>
      <c r="D199">
        <v>2016</v>
      </c>
      <c r="E199" s="10">
        <v>52.38</v>
      </c>
      <c r="F199" s="11">
        <v>5025</v>
      </c>
      <c r="G199" s="11">
        <v>5205223</v>
      </c>
      <c r="H199" s="11">
        <v>367007</v>
      </c>
      <c r="I199" s="11">
        <v>104278</v>
      </c>
      <c r="J199" s="11">
        <v>235014</v>
      </c>
      <c r="K199" s="11">
        <v>637</v>
      </c>
      <c r="L199" s="11">
        <v>258652</v>
      </c>
      <c r="M199" s="11">
        <v>2032</v>
      </c>
      <c r="N199" s="11">
        <v>206399</v>
      </c>
      <c r="O199" s="11">
        <v>20753</v>
      </c>
      <c r="P199" s="11">
        <v>0</v>
      </c>
      <c r="Q199" s="11">
        <v>6399995</v>
      </c>
      <c r="R199" s="11">
        <v>8190830</v>
      </c>
      <c r="S199" s="11">
        <v>25489216</v>
      </c>
      <c r="T199" s="11">
        <v>24117979</v>
      </c>
      <c r="U199" s="10">
        <v>6</v>
      </c>
      <c r="AA199" s="22"/>
    </row>
    <row r="200" spans="1:42" x14ac:dyDescent="0.25">
      <c r="A200" s="10">
        <v>211</v>
      </c>
      <c r="B200" t="s">
        <v>164</v>
      </c>
      <c r="C200">
        <v>6010</v>
      </c>
      <c r="D200">
        <v>2016</v>
      </c>
      <c r="E200" s="10">
        <v>0</v>
      </c>
      <c r="F200" s="11">
        <v>0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1">
        <v>0</v>
      </c>
      <c r="N200" s="11">
        <v>0</v>
      </c>
      <c r="O200" s="11">
        <v>0</v>
      </c>
      <c r="P200" s="11">
        <v>0</v>
      </c>
      <c r="Q200" s="11">
        <v>0</v>
      </c>
      <c r="R200" s="11">
        <v>0</v>
      </c>
      <c r="S200" s="11">
        <v>0</v>
      </c>
      <c r="T200" s="11">
        <v>0</v>
      </c>
      <c r="U200" s="10">
        <v>0</v>
      </c>
      <c r="V200" s="21"/>
      <c r="W200"/>
      <c r="X200"/>
      <c r="Y200"/>
      <c r="Z200"/>
      <c r="AA200" s="22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</row>
    <row r="201" spans="1:42" x14ac:dyDescent="0.25">
      <c r="A201" s="10">
        <v>904</v>
      </c>
      <c r="B201" t="s">
        <v>104</v>
      </c>
      <c r="C201">
        <v>6010</v>
      </c>
      <c r="D201">
        <v>2016</v>
      </c>
      <c r="E201" s="10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1">
        <v>0</v>
      </c>
      <c r="N201" s="11">
        <v>0</v>
      </c>
      <c r="O201" s="11">
        <v>0</v>
      </c>
      <c r="P201" s="11">
        <v>0</v>
      </c>
      <c r="Q201" s="11">
        <v>0</v>
      </c>
      <c r="R201" s="11">
        <v>0</v>
      </c>
      <c r="S201" s="11">
        <v>0</v>
      </c>
      <c r="T201" s="11">
        <v>0</v>
      </c>
      <c r="U201" s="10">
        <v>0</v>
      </c>
      <c r="V201" s="21"/>
      <c r="W201"/>
      <c r="X201"/>
      <c r="AA201" s="22"/>
    </row>
    <row r="202" spans="1:42" x14ac:dyDescent="0.25">
      <c r="A202" s="18">
        <v>915</v>
      </c>
      <c r="B202" s="18" t="s">
        <v>112</v>
      </c>
      <c r="C202">
        <v>6010</v>
      </c>
      <c r="D202">
        <v>2016</v>
      </c>
      <c r="E202" s="19">
        <v>0</v>
      </c>
      <c r="F202" s="20">
        <v>0</v>
      </c>
      <c r="G202" s="20">
        <v>0</v>
      </c>
      <c r="H202" s="20">
        <v>0</v>
      </c>
      <c r="I202" s="20">
        <v>0</v>
      </c>
      <c r="J202" s="20">
        <v>0</v>
      </c>
      <c r="K202" s="20">
        <v>0</v>
      </c>
      <c r="L202" s="20">
        <v>0</v>
      </c>
      <c r="M202" s="20">
        <v>0</v>
      </c>
      <c r="N202" s="20">
        <v>0</v>
      </c>
      <c r="O202" s="20">
        <v>0</v>
      </c>
      <c r="P202" s="20">
        <v>0</v>
      </c>
      <c r="Q202" s="20">
        <v>0</v>
      </c>
      <c r="R202" s="20">
        <v>0</v>
      </c>
      <c r="S202" s="20">
        <v>0</v>
      </c>
      <c r="T202" s="20">
        <v>0</v>
      </c>
      <c r="U202" s="10">
        <v>0</v>
      </c>
      <c r="V202" s="21"/>
      <c r="W202"/>
      <c r="X202"/>
      <c r="AA202" s="22"/>
    </row>
    <row r="203" spans="1:42" x14ac:dyDescent="0.25">
      <c r="A203" s="10">
        <v>919</v>
      </c>
      <c r="B203" t="s">
        <v>125</v>
      </c>
      <c r="C203">
        <v>6010</v>
      </c>
      <c r="D203">
        <v>2016</v>
      </c>
      <c r="E203" s="10">
        <v>0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  <c r="M203" s="11">
        <v>0</v>
      </c>
      <c r="N203" s="11">
        <v>0</v>
      </c>
      <c r="O203" s="11">
        <v>0</v>
      </c>
      <c r="P203" s="11">
        <v>0</v>
      </c>
      <c r="Q203" s="11">
        <v>0</v>
      </c>
      <c r="R203" s="11">
        <v>0</v>
      </c>
      <c r="S203" s="11">
        <v>0</v>
      </c>
      <c r="T203" s="11">
        <v>0</v>
      </c>
      <c r="U203" s="10">
        <v>0</v>
      </c>
    </row>
    <row r="204" spans="1:42" x14ac:dyDescent="0.25">
      <c r="A204" s="10">
        <v>921</v>
      </c>
      <c r="B204" t="s">
        <v>175</v>
      </c>
      <c r="C204">
        <v>6010</v>
      </c>
      <c r="D204">
        <v>2016</v>
      </c>
      <c r="E204" s="10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1">
        <v>0</v>
      </c>
      <c r="N204" s="11">
        <v>0</v>
      </c>
      <c r="O204" s="11">
        <v>0</v>
      </c>
      <c r="P204" s="11">
        <v>0</v>
      </c>
      <c r="Q204" s="11">
        <v>0</v>
      </c>
      <c r="R204" s="11">
        <v>0</v>
      </c>
      <c r="S204" s="11">
        <v>0</v>
      </c>
      <c r="T204" s="11">
        <v>0</v>
      </c>
      <c r="U204" s="10">
        <v>0</v>
      </c>
    </row>
    <row r="205" spans="1:42" x14ac:dyDescent="0.25">
      <c r="A205" s="10">
        <v>922</v>
      </c>
      <c r="B205" t="s">
        <v>176</v>
      </c>
      <c r="C205">
        <v>6010</v>
      </c>
      <c r="D205">
        <v>2016</v>
      </c>
      <c r="E205" s="10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1">
        <v>0</v>
      </c>
      <c r="N205" s="11">
        <v>0</v>
      </c>
      <c r="O205" s="11">
        <v>0</v>
      </c>
      <c r="P205" s="11">
        <v>0</v>
      </c>
      <c r="Q205" s="11">
        <v>0</v>
      </c>
      <c r="R205" s="11">
        <v>0</v>
      </c>
      <c r="S205" s="11">
        <v>0</v>
      </c>
      <c r="T205" s="11">
        <v>0</v>
      </c>
      <c r="U205" s="10">
        <v>0</v>
      </c>
    </row>
    <row r="206" spans="1:42" x14ac:dyDescent="0.25">
      <c r="A206" s="10">
        <v>923</v>
      </c>
      <c r="B206" t="s">
        <v>178</v>
      </c>
      <c r="C206">
        <v>6010</v>
      </c>
      <c r="D206" s="10">
        <v>2016</v>
      </c>
      <c r="E206" s="10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1">
        <v>0</v>
      </c>
      <c r="N206" s="11">
        <v>0</v>
      </c>
      <c r="O206" s="11">
        <v>0</v>
      </c>
      <c r="P206" s="11">
        <v>0</v>
      </c>
      <c r="Q206" s="11">
        <v>0</v>
      </c>
      <c r="R206" s="11">
        <v>0</v>
      </c>
      <c r="S206" s="11">
        <v>0</v>
      </c>
      <c r="T206" s="11">
        <v>0</v>
      </c>
      <c r="U206" s="10">
        <v>0</v>
      </c>
    </row>
    <row r="207" spans="1:42" x14ac:dyDescent="0.25">
      <c r="B207"/>
      <c r="C207"/>
    </row>
    <row r="208" spans="1:42" x14ac:dyDescent="0.25">
      <c r="B208"/>
      <c r="C208"/>
    </row>
    <row r="209" spans="2:3" x14ac:dyDescent="0.25">
      <c r="B209"/>
      <c r="C209"/>
    </row>
    <row r="210" spans="2:3" x14ac:dyDescent="0.25">
      <c r="B210"/>
      <c r="C210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zoomScale="75" workbookViewId="0">
      <selection activeCell="N104" sqref="N104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8.88671875" bestFit="1" customWidth="1"/>
    <col min="7" max="7" width="10.88671875" bestFit="1" customWidth="1"/>
    <col min="8" max="8" width="6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4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38</v>
      </c>
    </row>
    <row r="4" spans="1:11" x14ac:dyDescent="0.2">
      <c r="A4" s="4" t="s">
        <v>70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39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7">
        <f>ROUND(+ICU!D5,0)</f>
        <v>2015</v>
      </c>
      <c r="F7" s="17">
        <f>E7</f>
        <v>2015</v>
      </c>
      <c r="G7" s="3"/>
      <c r="H7" s="2">
        <f>+F7+1</f>
        <v>2016</v>
      </c>
      <c r="I7" s="3">
        <f>+H7</f>
        <v>2016</v>
      </c>
    </row>
    <row r="8" spans="1:11" x14ac:dyDescent="0.2">
      <c r="A8" s="3"/>
      <c r="B8" s="3"/>
      <c r="C8" s="3"/>
      <c r="D8" s="2" t="s">
        <v>5</v>
      </c>
      <c r="F8" s="2" t="s">
        <v>1</v>
      </c>
      <c r="G8" s="2" t="s">
        <v>5</v>
      </c>
      <c r="I8" s="2" t="s">
        <v>1</v>
      </c>
      <c r="J8" s="2"/>
      <c r="K8" s="3" t="s">
        <v>75</v>
      </c>
    </row>
    <row r="9" spans="1:11" x14ac:dyDescent="0.2">
      <c r="A9" s="3"/>
      <c r="B9" s="3" t="s">
        <v>36</v>
      </c>
      <c r="C9" s="3" t="s">
        <v>37</v>
      </c>
      <c r="D9" s="2" t="s">
        <v>6</v>
      </c>
      <c r="E9" s="2" t="s">
        <v>3</v>
      </c>
      <c r="F9" s="2" t="s">
        <v>3</v>
      </c>
      <c r="G9" s="2" t="s">
        <v>6</v>
      </c>
      <c r="H9" s="2" t="s">
        <v>3</v>
      </c>
      <c r="I9" s="2" t="s">
        <v>3</v>
      </c>
      <c r="J9" s="2"/>
      <c r="K9" s="3" t="s">
        <v>77</v>
      </c>
    </row>
    <row r="10" spans="1:11" x14ac:dyDescent="0.2">
      <c r="B10">
        <f>+ICU!A5</f>
        <v>1</v>
      </c>
      <c r="C10" t="str">
        <f>+ICU!B5</f>
        <v>SWEDISH MEDICAL CENTER - FIRST HILL</v>
      </c>
      <c r="D10" s="7">
        <f>ROUND(SUM(ICU!Q5:R5),0)</f>
        <v>116848302</v>
      </c>
      <c r="E10" s="7">
        <f>ROUND(+ICU!F5,0)</f>
        <v>40978</v>
      </c>
      <c r="F10" s="8">
        <f>IF(D10=0,"",IF(E10=0,"",ROUND(D10/E10,2)))</f>
        <v>2851.49</v>
      </c>
      <c r="G10" s="7">
        <f>ROUND(SUM(ICU!Q107:R107),0)</f>
        <v>84296153</v>
      </c>
      <c r="H10" s="7">
        <f>ROUND(+ICU!F107,0)</f>
        <v>30743</v>
      </c>
      <c r="I10" s="8">
        <f>IF(G10=0,"",IF(H10=0,"",ROUND(G10/H10,2)))</f>
        <v>2741.96</v>
      </c>
      <c r="J10" s="8"/>
      <c r="K10" s="9">
        <f>IF(D10=0,"",IF(E10=0,"",IF(G10=0,"",IF(H10=0,"",ROUND(I10/F10-1,4)))))</f>
        <v>-3.8399999999999997E-2</v>
      </c>
    </row>
    <row r="11" spans="1:11" x14ac:dyDescent="0.2">
      <c r="B11">
        <f>+ICU!A6</f>
        <v>3</v>
      </c>
      <c r="C11" t="str">
        <f>+ICU!B6</f>
        <v>SWEDISH MEDICAL CENTER - CHERRY HILL</v>
      </c>
      <c r="D11" s="7">
        <f>ROUND(SUM(ICU!Q6:R6),0)</f>
        <v>52295672</v>
      </c>
      <c r="E11" s="7">
        <f>ROUND(+ICU!F6,0)</f>
        <v>22059</v>
      </c>
      <c r="F11" s="8">
        <f t="shared" ref="F11:F74" si="0">IF(D11=0,"",IF(E11=0,"",ROUND(D11/E11,2)))</f>
        <v>2370.7199999999998</v>
      </c>
      <c r="G11" s="7">
        <f>ROUND(SUM(ICU!Q108:R108),0)</f>
        <v>52811652</v>
      </c>
      <c r="H11" s="7">
        <f>ROUND(+ICU!F108,0)</f>
        <v>14018</v>
      </c>
      <c r="I11" s="8">
        <f t="shared" ref="I11:I74" si="1">IF(G11=0,"",IF(H11=0,"",ROUND(G11/H11,2)))</f>
        <v>3767.42</v>
      </c>
      <c r="J11" s="8"/>
      <c r="K11" s="9">
        <f t="shared" ref="K11:K74" si="2">IF(D11=0,"",IF(E11=0,"",IF(G11=0,"",IF(H11=0,"",ROUND(I11/F11-1,4)))))</f>
        <v>0.58909999999999996</v>
      </c>
    </row>
    <row r="12" spans="1:11" x14ac:dyDescent="0.2">
      <c r="B12">
        <f>+ICU!A7</f>
        <v>8</v>
      </c>
      <c r="C12" t="str">
        <f>+ICU!B7</f>
        <v>KLICKITAT VALLEY HEALTH</v>
      </c>
      <c r="D12" s="7">
        <f>ROUND(SUM(ICU!Q7:R7),0)</f>
        <v>0</v>
      </c>
      <c r="E12" s="7">
        <f>ROUND(+ICU!F7,0)</f>
        <v>0</v>
      </c>
      <c r="F12" s="8" t="str">
        <f t="shared" si="0"/>
        <v/>
      </c>
      <c r="G12" s="7">
        <f>ROUND(SUM(ICU!Q109:R109),0)</f>
        <v>0</v>
      </c>
      <c r="H12" s="7">
        <f>ROUND(+ICU!F109,0)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+ICU!A8</f>
        <v>10</v>
      </c>
      <c r="C13" t="str">
        <f>+ICU!B8</f>
        <v>VIRGINIA MASON MEDICAL CENTER</v>
      </c>
      <c r="D13" s="7">
        <f>ROUND(SUM(ICU!Q8:R8),0)</f>
        <v>18805539</v>
      </c>
      <c r="E13" s="7">
        <f>ROUND(+ICU!F8,0)</f>
        <v>6458</v>
      </c>
      <c r="F13" s="8">
        <f t="shared" si="0"/>
        <v>2911.98</v>
      </c>
      <c r="G13" s="7">
        <f>ROUND(SUM(ICU!Q110:R110),0)</f>
        <v>19330064</v>
      </c>
      <c r="H13" s="7">
        <f>ROUND(+ICU!F110,0)</f>
        <v>7085</v>
      </c>
      <c r="I13" s="8">
        <f t="shared" si="1"/>
        <v>2728.31</v>
      </c>
      <c r="J13" s="8"/>
      <c r="K13" s="9">
        <f t="shared" si="2"/>
        <v>-6.3100000000000003E-2</v>
      </c>
    </row>
    <row r="14" spans="1:11" x14ac:dyDescent="0.2">
      <c r="B14">
        <f>+ICU!A9</f>
        <v>14</v>
      </c>
      <c r="C14" t="str">
        <f>+ICU!B9</f>
        <v>SEATTLE CHILDRENS HOSPITAL</v>
      </c>
      <c r="D14" s="7">
        <f>ROUND(SUM(ICU!Q9:R9),0)</f>
        <v>91452833</v>
      </c>
      <c r="E14" s="7">
        <f>ROUND(+ICU!F9,0)</f>
        <v>18614</v>
      </c>
      <c r="F14" s="8">
        <f t="shared" si="0"/>
        <v>4913.12</v>
      </c>
      <c r="G14" s="7">
        <f>ROUND(SUM(ICU!Q111:R111),0)</f>
        <v>104445299</v>
      </c>
      <c r="H14" s="7">
        <f>ROUND(+ICU!F111,0)</f>
        <v>20628</v>
      </c>
      <c r="I14" s="8">
        <f t="shared" si="1"/>
        <v>5063.28</v>
      </c>
      <c r="J14" s="8"/>
      <c r="K14" s="9">
        <f t="shared" si="2"/>
        <v>3.0599999999999999E-2</v>
      </c>
    </row>
    <row r="15" spans="1:11" x14ac:dyDescent="0.2">
      <c r="B15">
        <f>+ICU!A10</f>
        <v>20</v>
      </c>
      <c r="C15" t="str">
        <f>+ICU!B10</f>
        <v>GROUP HEALTH CENTRAL HOSPITAL</v>
      </c>
      <c r="D15" s="7">
        <f>ROUND(SUM(ICU!Q10:R10),0)</f>
        <v>1294306</v>
      </c>
      <c r="E15" s="7">
        <f>ROUND(+ICU!F10,0)</f>
        <v>0</v>
      </c>
      <c r="F15" s="8" t="str">
        <f t="shared" si="0"/>
        <v/>
      </c>
      <c r="G15" s="7">
        <f>ROUND(SUM(ICU!Q112:R112),0)</f>
        <v>14289</v>
      </c>
      <c r="H15" s="7">
        <f>ROUND(+ICU!F112,0)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+ICU!A11</f>
        <v>21</v>
      </c>
      <c r="C16" t="str">
        <f>+ICU!B11</f>
        <v>NEWPORT HOSPITAL AND HEALTH SERVICES</v>
      </c>
      <c r="D16" s="7">
        <f>ROUND(SUM(ICU!Q11:R11),0)</f>
        <v>0</v>
      </c>
      <c r="E16" s="7">
        <f>ROUND(+ICU!F11,0)</f>
        <v>0</v>
      </c>
      <c r="F16" s="8" t="str">
        <f t="shared" si="0"/>
        <v/>
      </c>
      <c r="G16" s="7">
        <f>ROUND(SUM(ICU!Q113:R113),0)</f>
        <v>0</v>
      </c>
      <c r="H16" s="7">
        <f>ROUND(+ICU!F113,0)</f>
        <v>0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+ICU!A12</f>
        <v>22</v>
      </c>
      <c r="C17" t="str">
        <f>+ICU!B12</f>
        <v>LOURDES MEDICAL CENTER</v>
      </c>
      <c r="D17" s="7">
        <f>ROUND(SUM(ICU!Q12:R12),0)</f>
        <v>0</v>
      </c>
      <c r="E17" s="7">
        <f>ROUND(+ICU!F12,0)</f>
        <v>0</v>
      </c>
      <c r="F17" s="8" t="str">
        <f t="shared" si="0"/>
        <v/>
      </c>
      <c r="G17" s="7">
        <f>ROUND(SUM(ICU!Q114:R114),0)</f>
        <v>0</v>
      </c>
      <c r="H17" s="7">
        <f>ROUND(+ICU!F114,0)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>
        <f>+ICU!A13</f>
        <v>23</v>
      </c>
      <c r="C18" t="str">
        <f>+ICU!B13</f>
        <v>THREE RIVERS HOSPITAL</v>
      </c>
      <c r="D18" s="7">
        <f>ROUND(SUM(ICU!Q13:R13),0)</f>
        <v>0</v>
      </c>
      <c r="E18" s="7">
        <f>ROUND(+ICU!F13,0)</f>
        <v>0</v>
      </c>
      <c r="F18" s="8" t="str">
        <f t="shared" si="0"/>
        <v/>
      </c>
      <c r="G18" s="7">
        <f>ROUND(SUM(ICU!Q115:R115),0)</f>
        <v>0</v>
      </c>
      <c r="H18" s="7">
        <f>ROUND(+ICU!F115,0)</f>
        <v>0</v>
      </c>
      <c r="I18" s="8" t="str">
        <f t="shared" si="1"/>
        <v/>
      </c>
      <c r="J18" s="8"/>
      <c r="K18" s="9" t="str">
        <f t="shared" si="2"/>
        <v/>
      </c>
    </row>
    <row r="19" spans="2:11" x14ac:dyDescent="0.2">
      <c r="B19">
        <f>+ICU!A14</f>
        <v>26</v>
      </c>
      <c r="C19" t="str">
        <f>+ICU!B14</f>
        <v>PEACEHEALTH ST JOHN MEDICAL CENTER</v>
      </c>
      <c r="D19" s="7">
        <f>ROUND(SUM(ICU!Q14:R14),0)</f>
        <v>15918589</v>
      </c>
      <c r="E19" s="7">
        <f>ROUND(+ICU!F14,0)</f>
        <v>7486</v>
      </c>
      <c r="F19" s="8">
        <f t="shared" si="0"/>
        <v>2126.4499999999998</v>
      </c>
      <c r="G19" s="7">
        <f>ROUND(SUM(ICU!Q116:R116),0)</f>
        <v>17668922</v>
      </c>
      <c r="H19" s="7">
        <f>ROUND(+ICU!F116,0)</f>
        <v>8791</v>
      </c>
      <c r="I19" s="8">
        <f t="shared" si="1"/>
        <v>2009.89</v>
      </c>
      <c r="J19" s="8"/>
      <c r="K19" s="9">
        <f t="shared" si="2"/>
        <v>-5.4800000000000001E-2</v>
      </c>
    </row>
    <row r="20" spans="2:11" x14ac:dyDescent="0.2">
      <c r="B20">
        <f>+ICU!A15</f>
        <v>29</v>
      </c>
      <c r="C20" t="str">
        <f>+ICU!B15</f>
        <v>HARBORVIEW MEDICAL CENTER</v>
      </c>
      <c r="D20" s="7">
        <f>ROUND(SUM(ICU!Q15:R15),0)</f>
        <v>74216335</v>
      </c>
      <c r="E20" s="7">
        <f>ROUND(+ICU!F15,0)</f>
        <v>27615</v>
      </c>
      <c r="F20" s="8">
        <f t="shared" si="0"/>
        <v>2687.54</v>
      </c>
      <c r="G20" s="7">
        <f>ROUND(SUM(ICU!Q117:R117),0)</f>
        <v>78469643</v>
      </c>
      <c r="H20" s="7">
        <f>ROUND(+ICU!F117,0)</f>
        <v>28181</v>
      </c>
      <c r="I20" s="8">
        <f t="shared" si="1"/>
        <v>2784.49</v>
      </c>
      <c r="J20" s="8"/>
      <c r="K20" s="9">
        <f t="shared" si="2"/>
        <v>3.61E-2</v>
      </c>
    </row>
    <row r="21" spans="2:11" x14ac:dyDescent="0.2">
      <c r="B21">
        <f>+ICU!A16</f>
        <v>32</v>
      </c>
      <c r="C21" t="str">
        <f>+ICU!B16</f>
        <v>ST JOSEPH MEDICAL CENTER</v>
      </c>
      <c r="D21" s="7">
        <f>ROUND(SUM(ICU!Q16:R16),0)</f>
        <v>28786470</v>
      </c>
      <c r="E21" s="7">
        <f>ROUND(+ICU!F16,0)</f>
        <v>17806</v>
      </c>
      <c r="F21" s="8">
        <f t="shared" si="0"/>
        <v>1616.67</v>
      </c>
      <c r="G21" s="7">
        <f>ROUND(SUM(ICU!Q118:R118),0)</f>
        <v>32903744</v>
      </c>
      <c r="H21" s="7">
        <f>ROUND(+ICU!F118,0)</f>
        <v>18398</v>
      </c>
      <c r="I21" s="8">
        <f t="shared" si="1"/>
        <v>1788.44</v>
      </c>
      <c r="J21" s="8"/>
      <c r="K21" s="9">
        <f t="shared" si="2"/>
        <v>0.1062</v>
      </c>
    </row>
    <row r="22" spans="2:11" x14ac:dyDescent="0.2">
      <c r="B22">
        <f>+ICU!A17</f>
        <v>35</v>
      </c>
      <c r="C22" t="str">
        <f>+ICU!B17</f>
        <v>ST ELIZABETH HOSPITAL</v>
      </c>
      <c r="D22" s="7">
        <f>ROUND(SUM(ICU!Q17:R17),0)</f>
        <v>15063</v>
      </c>
      <c r="E22" s="7">
        <f>ROUND(+ICU!F17,0)</f>
        <v>0</v>
      </c>
      <c r="F22" s="8" t="str">
        <f t="shared" si="0"/>
        <v/>
      </c>
      <c r="G22" s="7">
        <f>ROUND(SUM(ICU!Q119:R119),0)</f>
        <v>0</v>
      </c>
      <c r="H22" s="7">
        <f>ROUND(+ICU!F119,0)</f>
        <v>0</v>
      </c>
      <c r="I22" s="8" t="str">
        <f t="shared" si="1"/>
        <v/>
      </c>
      <c r="J22" s="8"/>
      <c r="K22" s="9" t="str">
        <f t="shared" si="2"/>
        <v/>
      </c>
    </row>
    <row r="23" spans="2:11" x14ac:dyDescent="0.2">
      <c r="B23">
        <f>+ICU!A18</f>
        <v>37</v>
      </c>
      <c r="C23" t="str">
        <f>+ICU!B18</f>
        <v>MULTICARE DEACONESS HOSPITAL</v>
      </c>
      <c r="D23" s="7">
        <f>ROUND(SUM(ICU!Q18:R18),0)</f>
        <v>26981725</v>
      </c>
      <c r="E23" s="7">
        <f>ROUND(+ICU!F18,0)</f>
        <v>13655</v>
      </c>
      <c r="F23" s="8">
        <f t="shared" si="0"/>
        <v>1975.96</v>
      </c>
      <c r="G23" s="7">
        <f>ROUND(SUM(ICU!Q120:R120),0)</f>
        <v>25609798</v>
      </c>
      <c r="H23" s="7">
        <f>ROUND(+ICU!F120,0)</f>
        <v>11391</v>
      </c>
      <c r="I23" s="8">
        <f t="shared" si="1"/>
        <v>2248.25</v>
      </c>
      <c r="J23" s="8"/>
      <c r="K23" s="9">
        <f t="shared" si="2"/>
        <v>0.13780000000000001</v>
      </c>
    </row>
    <row r="24" spans="2:11" x14ac:dyDescent="0.2">
      <c r="B24">
        <f>+ICU!A19</f>
        <v>38</v>
      </c>
      <c r="C24" t="str">
        <f>+ICU!B19</f>
        <v>OLYMPIC MEDICAL CENTER</v>
      </c>
      <c r="D24" s="7">
        <f>ROUND(SUM(ICU!Q19:R19),0)</f>
        <v>7200885</v>
      </c>
      <c r="E24" s="7">
        <f>ROUND(+ICU!F19,0)</f>
        <v>4230</v>
      </c>
      <c r="F24" s="8">
        <f t="shared" si="0"/>
        <v>1702.34</v>
      </c>
      <c r="G24" s="7">
        <f>ROUND(SUM(ICU!Q121:R121),0)</f>
        <v>7625245</v>
      </c>
      <c r="H24" s="7">
        <f>ROUND(+ICU!F121,0)</f>
        <v>4264</v>
      </c>
      <c r="I24" s="8">
        <f t="shared" si="1"/>
        <v>1788.28</v>
      </c>
      <c r="J24" s="8"/>
      <c r="K24" s="9">
        <f t="shared" si="2"/>
        <v>5.0500000000000003E-2</v>
      </c>
    </row>
    <row r="25" spans="2:11" x14ac:dyDescent="0.2">
      <c r="B25">
        <f>+ICU!A20</f>
        <v>39</v>
      </c>
      <c r="C25" t="str">
        <f>+ICU!B20</f>
        <v>TRIOS HEALTH</v>
      </c>
      <c r="D25" s="7">
        <f>ROUND(SUM(ICU!Q20:R20),0)</f>
        <v>4618696</v>
      </c>
      <c r="E25" s="7">
        <f>ROUND(+ICU!F20,0)</f>
        <v>1987</v>
      </c>
      <c r="F25" s="8">
        <f t="shared" si="0"/>
        <v>2324.46</v>
      </c>
      <c r="G25" s="7">
        <f>ROUND(SUM(ICU!Q122:R122),0)</f>
        <v>4643895</v>
      </c>
      <c r="H25" s="7">
        <f>ROUND(+ICU!F122,0)</f>
        <v>2065</v>
      </c>
      <c r="I25" s="8">
        <f t="shared" si="1"/>
        <v>2248.86</v>
      </c>
      <c r="J25" s="8"/>
      <c r="K25" s="9">
        <f t="shared" si="2"/>
        <v>-3.2500000000000001E-2</v>
      </c>
    </row>
    <row r="26" spans="2:11" x14ac:dyDescent="0.2">
      <c r="B26">
        <f>+ICU!A21</f>
        <v>42</v>
      </c>
      <c r="C26" t="str">
        <f>+ICU!B21</f>
        <v>SHRINERS HOSPITAL FOR CHILDREN</v>
      </c>
      <c r="D26" s="7">
        <f>ROUND(SUM(ICU!Q21:R21),0)</f>
        <v>0</v>
      </c>
      <c r="E26" s="7">
        <f>ROUND(+ICU!F21,0)</f>
        <v>0</v>
      </c>
      <c r="F26" s="8" t="str">
        <f t="shared" si="0"/>
        <v/>
      </c>
      <c r="G26" s="7">
        <f>ROUND(SUM(ICU!Q123:R123),0)</f>
        <v>0</v>
      </c>
      <c r="H26" s="7">
        <f>ROUND(+ICU!F123,0)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+ICU!A22</f>
        <v>45</v>
      </c>
      <c r="C27" t="str">
        <f>+ICU!B22</f>
        <v>COLUMBIA BASIN HOSPITAL</v>
      </c>
      <c r="D27" s="7">
        <f>ROUND(SUM(ICU!Q22:R22),0)</f>
        <v>0</v>
      </c>
      <c r="E27" s="7">
        <f>ROUND(+ICU!F22,0)</f>
        <v>0</v>
      </c>
      <c r="F27" s="8" t="str">
        <f t="shared" si="0"/>
        <v/>
      </c>
      <c r="G27" s="7">
        <f>ROUND(SUM(ICU!Q124:R124),0)</f>
        <v>0</v>
      </c>
      <c r="H27" s="7">
        <f>ROUND(+ICU!F124,0)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+ICU!A23</f>
        <v>46</v>
      </c>
      <c r="C28" t="str">
        <f>+ICU!B23</f>
        <v>PMH MEDICAL CENTER</v>
      </c>
      <c r="D28" s="7">
        <f>ROUND(SUM(ICU!Q23:R23),0)</f>
        <v>0</v>
      </c>
      <c r="E28" s="7">
        <f>ROUND(+ICU!F23,0)</f>
        <v>0</v>
      </c>
      <c r="F28" s="8" t="str">
        <f t="shared" si="0"/>
        <v/>
      </c>
      <c r="G28" s="7">
        <f>ROUND(SUM(ICU!Q125:R125),0)</f>
        <v>0</v>
      </c>
      <c r="H28" s="7">
        <f>ROUND(+ICU!F125,0)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+ICU!A24</f>
        <v>50</v>
      </c>
      <c r="C29" t="str">
        <f>+ICU!B24</f>
        <v>PROVIDENCE ST MARY MEDICAL CENTER</v>
      </c>
      <c r="D29" s="7">
        <f>ROUND(SUM(ICU!Q24:R24),0)</f>
        <v>8295635</v>
      </c>
      <c r="E29" s="7">
        <f>ROUND(+ICU!F24,0)</f>
        <v>3080</v>
      </c>
      <c r="F29" s="8">
        <f t="shared" si="0"/>
        <v>2693.39</v>
      </c>
      <c r="G29" s="7">
        <f>ROUND(SUM(ICU!Q126:R126),0)</f>
        <v>9199970</v>
      </c>
      <c r="H29" s="7">
        <f>ROUND(+ICU!F126,0)</f>
        <v>5309</v>
      </c>
      <c r="I29" s="8">
        <f t="shared" si="1"/>
        <v>1732.9</v>
      </c>
      <c r="J29" s="8"/>
      <c r="K29" s="9">
        <f t="shared" si="2"/>
        <v>-0.35659999999999997</v>
      </c>
    </row>
    <row r="30" spans="2:11" x14ac:dyDescent="0.2">
      <c r="B30">
        <f>+ICU!A25</f>
        <v>54</v>
      </c>
      <c r="C30" t="str">
        <f>+ICU!B25</f>
        <v>FORKS COMMUNITY HOSPITAL</v>
      </c>
      <c r="D30" s="7">
        <f>ROUND(SUM(ICU!Q25:R25),0)</f>
        <v>0</v>
      </c>
      <c r="E30" s="7">
        <f>ROUND(+ICU!F25,0)</f>
        <v>0</v>
      </c>
      <c r="F30" s="8" t="str">
        <f t="shared" si="0"/>
        <v/>
      </c>
      <c r="G30" s="7">
        <f>ROUND(SUM(ICU!Q127:R127),0)</f>
        <v>0</v>
      </c>
      <c r="H30" s="7">
        <f>ROUND(+ICU!F127,0)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>
        <f>+ICU!A26</f>
        <v>56</v>
      </c>
      <c r="C31" t="str">
        <f>+ICU!B26</f>
        <v>WILLAPA HARBOR HOSPITAL</v>
      </c>
      <c r="D31" s="7">
        <f>ROUND(SUM(ICU!Q26:R26),0)</f>
        <v>0</v>
      </c>
      <c r="E31" s="7">
        <f>ROUND(+ICU!F26,0)</f>
        <v>0</v>
      </c>
      <c r="F31" s="8" t="str">
        <f t="shared" si="0"/>
        <v/>
      </c>
      <c r="G31" s="7">
        <f>ROUND(SUM(ICU!Q128:R128),0)</f>
        <v>0</v>
      </c>
      <c r="H31" s="7">
        <f>ROUND(+ICU!F128,0)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>
        <f>+ICU!A27</f>
        <v>58</v>
      </c>
      <c r="C32" t="str">
        <f>+ICU!B27</f>
        <v>VIRGINIA MASON MEMORIAL</v>
      </c>
      <c r="D32" s="7">
        <f>ROUND(SUM(ICU!Q27:R27),0)</f>
        <v>10054505</v>
      </c>
      <c r="E32" s="7">
        <f>ROUND(+ICU!F27,0)</f>
        <v>5924</v>
      </c>
      <c r="F32" s="8">
        <f t="shared" si="0"/>
        <v>1697.25</v>
      </c>
      <c r="G32" s="7">
        <f>ROUND(SUM(ICU!Q129:R129),0)</f>
        <v>11304177</v>
      </c>
      <c r="H32" s="7">
        <f>ROUND(+ICU!F129,0)</f>
        <v>7373</v>
      </c>
      <c r="I32" s="8">
        <f t="shared" si="1"/>
        <v>1533.19</v>
      </c>
      <c r="J32" s="8"/>
      <c r="K32" s="9">
        <f t="shared" si="2"/>
        <v>-9.6699999999999994E-2</v>
      </c>
    </row>
    <row r="33" spans="2:11" x14ac:dyDescent="0.2">
      <c r="B33">
        <f>+ICU!A28</f>
        <v>63</v>
      </c>
      <c r="C33" t="str">
        <f>+ICU!B28</f>
        <v>GRAYS HARBOR COMMUNITY HOSPITAL</v>
      </c>
      <c r="D33" s="7">
        <f>ROUND(SUM(ICU!Q28:R28),0)</f>
        <v>3200907</v>
      </c>
      <c r="E33" s="7">
        <f>ROUND(+ICU!F28,0)</f>
        <v>1570</v>
      </c>
      <c r="F33" s="8">
        <f t="shared" si="0"/>
        <v>2038.79</v>
      </c>
      <c r="G33" s="7">
        <f>ROUND(SUM(ICU!Q130:R130),0)</f>
        <v>3395302</v>
      </c>
      <c r="H33" s="7">
        <f>ROUND(+ICU!F130,0)</f>
        <v>1543</v>
      </c>
      <c r="I33" s="8">
        <f t="shared" si="1"/>
        <v>2200.4499999999998</v>
      </c>
      <c r="J33" s="8"/>
      <c r="K33" s="9">
        <f t="shared" si="2"/>
        <v>7.9299999999999995E-2</v>
      </c>
    </row>
    <row r="34" spans="2:11" x14ac:dyDescent="0.2">
      <c r="B34">
        <f>+ICU!A29</f>
        <v>78</v>
      </c>
      <c r="C34" t="str">
        <f>+ICU!B29</f>
        <v>SAMARITAN HEALTHCARE</v>
      </c>
      <c r="D34" s="7">
        <f>ROUND(SUM(ICU!Q29:R29),0)</f>
        <v>4053449</v>
      </c>
      <c r="E34" s="7">
        <f>ROUND(+ICU!F29,0)</f>
        <v>1880</v>
      </c>
      <c r="F34" s="8">
        <f t="shared" si="0"/>
        <v>2156.09</v>
      </c>
      <c r="G34" s="7">
        <f>ROUND(SUM(ICU!Q131:R131),0)</f>
        <v>3817424</v>
      </c>
      <c r="H34" s="7">
        <f>ROUND(+ICU!F131,0)</f>
        <v>2494</v>
      </c>
      <c r="I34" s="8">
        <f t="shared" si="1"/>
        <v>1530.64</v>
      </c>
      <c r="J34" s="8"/>
      <c r="K34" s="9">
        <f t="shared" si="2"/>
        <v>-0.29010000000000002</v>
      </c>
    </row>
    <row r="35" spans="2:11" x14ac:dyDescent="0.2">
      <c r="B35">
        <f>+ICU!A30</f>
        <v>79</v>
      </c>
      <c r="C35" t="str">
        <f>+ICU!B30</f>
        <v>OCEAN BEACH HOSPITAL</v>
      </c>
      <c r="D35" s="7">
        <f>ROUND(SUM(ICU!Q30:R30),0)</f>
        <v>0</v>
      </c>
      <c r="E35" s="7">
        <f>ROUND(+ICU!F30,0)</f>
        <v>0</v>
      </c>
      <c r="F35" s="8" t="str">
        <f t="shared" si="0"/>
        <v/>
      </c>
      <c r="G35" s="7">
        <f>ROUND(SUM(ICU!Q132:R132),0)</f>
        <v>0</v>
      </c>
      <c r="H35" s="7">
        <f>ROUND(+ICU!F132,0)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+ICU!A31</f>
        <v>80</v>
      </c>
      <c r="C36" t="str">
        <f>+ICU!B31</f>
        <v>ODESSA MEMORIAL HEALTHCARE CENTER</v>
      </c>
      <c r="D36" s="7">
        <f>ROUND(SUM(ICU!Q31:R31),0)</f>
        <v>0</v>
      </c>
      <c r="E36" s="7">
        <f>ROUND(+ICU!F31,0)</f>
        <v>0</v>
      </c>
      <c r="F36" s="8" t="str">
        <f t="shared" si="0"/>
        <v/>
      </c>
      <c r="G36" s="7">
        <f>ROUND(SUM(ICU!Q133:R133),0)</f>
        <v>0</v>
      </c>
      <c r="H36" s="7">
        <f>ROUND(+ICU!F133,0)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+ICU!A32</f>
        <v>81</v>
      </c>
      <c r="C37" t="str">
        <f>+ICU!B32</f>
        <v>MULTICARE GOOD SAMARITAN</v>
      </c>
      <c r="D37" s="7">
        <f>ROUND(SUM(ICU!Q32:R32),0)</f>
        <v>48565304</v>
      </c>
      <c r="E37" s="7">
        <f>ROUND(+ICU!F32,0)</f>
        <v>25395</v>
      </c>
      <c r="F37" s="8">
        <f t="shared" si="0"/>
        <v>1912.4</v>
      </c>
      <c r="G37" s="7">
        <f>ROUND(SUM(ICU!Q134:R134),0)</f>
        <v>48447187</v>
      </c>
      <c r="H37" s="7">
        <f>ROUND(+ICU!F134,0)</f>
        <v>26420</v>
      </c>
      <c r="I37" s="8">
        <f t="shared" si="1"/>
        <v>1833.73</v>
      </c>
      <c r="J37" s="8"/>
      <c r="K37" s="9">
        <f t="shared" si="2"/>
        <v>-4.1099999999999998E-2</v>
      </c>
    </row>
    <row r="38" spans="2:11" x14ac:dyDescent="0.2">
      <c r="B38">
        <f>+ICU!A33</f>
        <v>82</v>
      </c>
      <c r="C38" t="str">
        <f>+ICU!B33</f>
        <v>GARFIELD COUNTY MEMORIAL HOSPITAL</v>
      </c>
      <c r="D38" s="7">
        <f>ROUND(SUM(ICU!Q33:R33),0)</f>
        <v>0</v>
      </c>
      <c r="E38" s="7">
        <f>ROUND(+ICU!F33,0)</f>
        <v>0</v>
      </c>
      <c r="F38" s="8" t="str">
        <f t="shared" si="0"/>
        <v/>
      </c>
      <c r="G38" s="7">
        <f>ROUND(SUM(ICU!Q135:R135),0)</f>
        <v>0</v>
      </c>
      <c r="H38" s="7">
        <f>ROUND(+ICU!F135,0)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>
        <f>+ICU!A34</f>
        <v>84</v>
      </c>
      <c r="C39" t="str">
        <f>+ICU!B34</f>
        <v>PROVIDENCE REGIONAL MEDICAL CENTER EVERETT</v>
      </c>
      <c r="D39" s="7">
        <f>ROUND(SUM(ICU!Q34:R34),0)</f>
        <v>65353093</v>
      </c>
      <c r="E39" s="7">
        <f>ROUND(+ICU!F34,0)</f>
        <v>21294</v>
      </c>
      <c r="F39" s="8">
        <f t="shared" si="0"/>
        <v>3069.08</v>
      </c>
      <c r="G39" s="7">
        <f>ROUND(SUM(ICU!Q136:R136),0)</f>
        <v>52070892</v>
      </c>
      <c r="H39" s="7">
        <f>ROUND(+ICU!F136,0)</f>
        <v>22462</v>
      </c>
      <c r="I39" s="8">
        <f t="shared" si="1"/>
        <v>2318.1799999999998</v>
      </c>
      <c r="J39" s="8"/>
      <c r="K39" s="9">
        <f t="shared" si="2"/>
        <v>-0.2447</v>
      </c>
    </row>
    <row r="40" spans="2:11" x14ac:dyDescent="0.2">
      <c r="B40">
        <f>+ICU!A35</f>
        <v>85</v>
      </c>
      <c r="C40" t="str">
        <f>+ICU!B35</f>
        <v>JEFFERSON HEALTHCARE</v>
      </c>
      <c r="D40" s="7">
        <f>ROUND(SUM(ICU!Q35:R35),0)</f>
        <v>2051063</v>
      </c>
      <c r="E40" s="7">
        <f>ROUND(+ICU!F35,0)</f>
        <v>277</v>
      </c>
      <c r="F40" s="8">
        <f t="shared" si="0"/>
        <v>7404.56</v>
      </c>
      <c r="G40" s="7">
        <f>ROUND(SUM(ICU!Q137:R137),0)</f>
        <v>2251977</v>
      </c>
      <c r="H40" s="7">
        <f>ROUND(+ICU!F137,0)</f>
        <v>312</v>
      </c>
      <c r="I40" s="8">
        <f t="shared" si="1"/>
        <v>7217.88</v>
      </c>
      <c r="J40" s="8"/>
      <c r="K40" s="9">
        <f t="shared" si="2"/>
        <v>-2.52E-2</v>
      </c>
    </row>
    <row r="41" spans="2:11" x14ac:dyDescent="0.2">
      <c r="B41">
        <f>+ICU!A36</f>
        <v>96</v>
      </c>
      <c r="C41" t="str">
        <f>+ICU!B36</f>
        <v>SKYLINE HOSPITAL</v>
      </c>
      <c r="D41" s="7">
        <f>ROUND(SUM(ICU!Q36:R36),0)</f>
        <v>6670</v>
      </c>
      <c r="E41" s="7">
        <f>ROUND(+ICU!F36,0)</f>
        <v>9</v>
      </c>
      <c r="F41" s="8">
        <f t="shared" si="0"/>
        <v>741.11</v>
      </c>
      <c r="G41" s="7">
        <f>ROUND(SUM(ICU!Q138:R138),0)</f>
        <v>9965</v>
      </c>
      <c r="H41" s="7">
        <f>ROUND(+ICU!F138,0)</f>
        <v>12</v>
      </c>
      <c r="I41" s="8">
        <f t="shared" si="1"/>
        <v>830.42</v>
      </c>
      <c r="J41" s="8"/>
      <c r="K41" s="9">
        <f t="shared" si="2"/>
        <v>0.1205</v>
      </c>
    </row>
    <row r="42" spans="2:11" x14ac:dyDescent="0.2">
      <c r="B42">
        <f>+ICU!A37</f>
        <v>102</v>
      </c>
      <c r="C42" t="str">
        <f>+ICU!B37</f>
        <v>ASTRIA REGIONAL MEDICAL CENTER</v>
      </c>
      <c r="D42" s="7">
        <f>ROUND(SUM(ICU!Q37:R37),0)</f>
        <v>4773352</v>
      </c>
      <c r="E42" s="7">
        <f>ROUND(+ICU!F37,0)</f>
        <v>3028</v>
      </c>
      <c r="F42" s="8">
        <f t="shared" si="0"/>
        <v>1576.4</v>
      </c>
      <c r="G42" s="7">
        <f>ROUND(SUM(ICU!Q139:R139),0)</f>
        <v>4347226</v>
      </c>
      <c r="H42" s="7">
        <f>ROUND(+ICU!F139,0)</f>
        <v>1842</v>
      </c>
      <c r="I42" s="8">
        <f t="shared" si="1"/>
        <v>2360.06</v>
      </c>
      <c r="J42" s="8"/>
      <c r="K42" s="9">
        <f t="shared" si="2"/>
        <v>0.49709999999999999</v>
      </c>
    </row>
    <row r="43" spans="2:11" x14ac:dyDescent="0.2">
      <c r="B43">
        <f>+ICU!A38</f>
        <v>104</v>
      </c>
      <c r="C43" t="str">
        <f>+ICU!B38</f>
        <v>VALLEY GENERAL HOSPITAL</v>
      </c>
      <c r="D43" s="7">
        <f>ROUND(SUM(ICU!Q38:R38),0)</f>
        <v>0</v>
      </c>
      <c r="E43" s="7">
        <f>ROUND(+ICU!F38,0)</f>
        <v>0</v>
      </c>
      <c r="F43" s="8" t="str">
        <f t="shared" si="0"/>
        <v/>
      </c>
      <c r="G43" s="7">
        <f>ROUND(SUM(ICU!Q140:R140),0)</f>
        <v>1782593</v>
      </c>
      <c r="H43" s="7">
        <f>ROUND(+ICU!F140,0)</f>
        <v>721</v>
      </c>
      <c r="I43" s="8">
        <f t="shared" si="1"/>
        <v>2472.39</v>
      </c>
      <c r="J43" s="8"/>
      <c r="K43" s="9" t="str">
        <f t="shared" si="2"/>
        <v/>
      </c>
    </row>
    <row r="44" spans="2:11" x14ac:dyDescent="0.2">
      <c r="B44">
        <f>+ICU!A39</f>
        <v>106</v>
      </c>
      <c r="C44" t="str">
        <f>+ICU!B39</f>
        <v>CASCADE VALLEY HOSPITAL</v>
      </c>
      <c r="D44" s="7">
        <f>ROUND(SUM(ICU!Q39:R39),0)</f>
        <v>0</v>
      </c>
      <c r="E44" s="7">
        <f>ROUND(+ICU!F39,0)</f>
        <v>0</v>
      </c>
      <c r="F44" s="8" t="str">
        <f t="shared" si="0"/>
        <v/>
      </c>
      <c r="G44" s="7">
        <f>ROUND(SUM(ICU!Q141:R141),0)</f>
        <v>1441669</v>
      </c>
      <c r="H44" s="7">
        <f>ROUND(+ICU!F141,0)</f>
        <v>936</v>
      </c>
      <c r="I44" s="8">
        <f t="shared" si="1"/>
        <v>1540.24</v>
      </c>
      <c r="J44" s="8"/>
      <c r="K44" s="9" t="str">
        <f t="shared" si="2"/>
        <v/>
      </c>
    </row>
    <row r="45" spans="2:11" x14ac:dyDescent="0.2">
      <c r="B45">
        <f>+ICU!A40</f>
        <v>107</v>
      </c>
      <c r="C45" t="str">
        <f>+ICU!B40</f>
        <v>NORTH VALLEY HOSPITAL</v>
      </c>
      <c r="D45" s="7">
        <f>ROUND(SUM(ICU!Q40:R40),0)</f>
        <v>0</v>
      </c>
      <c r="E45" s="7">
        <f>ROUND(+ICU!F40,0)</f>
        <v>0</v>
      </c>
      <c r="F45" s="8" t="str">
        <f t="shared" si="0"/>
        <v/>
      </c>
      <c r="G45" s="7">
        <f>ROUND(SUM(ICU!Q142:R142),0)</f>
        <v>0</v>
      </c>
      <c r="H45" s="7">
        <f>ROUND(+ICU!F142,0)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>
        <f>+ICU!A41</f>
        <v>108</v>
      </c>
      <c r="C46" t="str">
        <f>+ICU!B41</f>
        <v>TRI-STATE MEMORIAL HOSPITAL</v>
      </c>
      <c r="D46" s="7">
        <f>ROUND(SUM(ICU!Q41:R41),0)</f>
        <v>2201791</v>
      </c>
      <c r="E46" s="7">
        <f>ROUND(+ICU!F41,0)</f>
        <v>1393</v>
      </c>
      <c r="F46" s="8">
        <f t="shared" si="0"/>
        <v>1580.61</v>
      </c>
      <c r="G46" s="7">
        <f>ROUND(SUM(ICU!Q143:R143),0)</f>
        <v>2165521</v>
      </c>
      <c r="H46" s="7">
        <f>ROUND(+ICU!F143,0)</f>
        <v>1284</v>
      </c>
      <c r="I46" s="8">
        <f t="shared" si="1"/>
        <v>1686.54</v>
      </c>
      <c r="J46" s="8"/>
      <c r="K46" s="9">
        <f t="shared" si="2"/>
        <v>6.7000000000000004E-2</v>
      </c>
    </row>
    <row r="47" spans="2:11" x14ac:dyDescent="0.2">
      <c r="B47">
        <f>+ICU!A42</f>
        <v>111</v>
      </c>
      <c r="C47" t="str">
        <f>+ICU!B42</f>
        <v>EAST ADAMS RURAL HEALTHCARE</v>
      </c>
      <c r="D47" s="7">
        <f>ROUND(SUM(ICU!Q42:R42),0)</f>
        <v>0</v>
      </c>
      <c r="E47" s="7">
        <f>ROUND(+ICU!F42,0)</f>
        <v>0</v>
      </c>
      <c r="F47" s="8" t="str">
        <f t="shared" si="0"/>
        <v/>
      </c>
      <c r="G47" s="7">
        <f>ROUND(SUM(ICU!Q144:R144),0)</f>
        <v>0</v>
      </c>
      <c r="H47" s="7">
        <f>ROUND(+ICU!F144,0)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>
        <f>+ICU!A43</f>
        <v>125</v>
      </c>
      <c r="C48" t="str">
        <f>+ICU!B43</f>
        <v>OTHELLO COMMUNITY HOSPITAL</v>
      </c>
      <c r="D48" s="7">
        <f>ROUND(SUM(ICU!Q43:R43),0)</f>
        <v>0</v>
      </c>
      <c r="E48" s="7">
        <f>ROUND(+ICU!F43,0)</f>
        <v>0</v>
      </c>
      <c r="F48" s="8" t="str">
        <f t="shared" si="0"/>
        <v/>
      </c>
      <c r="G48" s="7">
        <f>ROUND(SUM(ICU!Q145:R145),0)</f>
        <v>0</v>
      </c>
      <c r="H48" s="7">
        <f>ROUND(+ICU!F145,0)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+ICU!A44</f>
        <v>126</v>
      </c>
      <c r="C49" t="str">
        <f>+ICU!B44</f>
        <v>HIGHLINE MEDICAL CENTER</v>
      </c>
      <c r="D49" s="7">
        <f>ROUND(SUM(ICU!Q44:R44),0)</f>
        <v>8015211</v>
      </c>
      <c r="E49" s="7">
        <f>ROUND(+ICU!F44,0)</f>
        <v>9060</v>
      </c>
      <c r="F49" s="8">
        <f t="shared" si="0"/>
        <v>884.68</v>
      </c>
      <c r="G49" s="7">
        <f>ROUND(SUM(ICU!Q146:R146),0)</f>
        <v>8136939</v>
      </c>
      <c r="H49" s="7">
        <f>ROUND(+ICU!F146,0)</f>
        <v>8841</v>
      </c>
      <c r="I49" s="8">
        <f t="shared" si="1"/>
        <v>920.36</v>
      </c>
      <c r="J49" s="8"/>
      <c r="K49" s="9">
        <f t="shared" si="2"/>
        <v>4.0300000000000002E-2</v>
      </c>
    </row>
    <row r="50" spans="2:11" x14ac:dyDescent="0.2">
      <c r="B50">
        <f>+ICU!A45</f>
        <v>128</v>
      </c>
      <c r="C50" t="str">
        <f>+ICU!B45</f>
        <v>UNIVERSITY OF WASHINGTON MEDICAL CENTER</v>
      </c>
      <c r="D50" s="7">
        <f>ROUND(SUM(ICU!Q45:R45),0)</f>
        <v>84659605</v>
      </c>
      <c r="E50" s="7">
        <f>ROUND(+ICU!F45,0)</f>
        <v>36195</v>
      </c>
      <c r="F50" s="8">
        <f t="shared" si="0"/>
        <v>2338.9899999999998</v>
      </c>
      <c r="G50" s="7">
        <f>ROUND(SUM(ICU!Q147:R147),0)</f>
        <v>100188550</v>
      </c>
      <c r="H50" s="7">
        <f>ROUND(+ICU!F147,0)</f>
        <v>38387</v>
      </c>
      <c r="I50" s="8">
        <f t="shared" si="1"/>
        <v>2609.96</v>
      </c>
      <c r="J50" s="8"/>
      <c r="K50" s="9">
        <f t="shared" si="2"/>
        <v>0.1158</v>
      </c>
    </row>
    <row r="51" spans="2:11" x14ac:dyDescent="0.2">
      <c r="B51">
        <f>+ICU!A46</f>
        <v>129</v>
      </c>
      <c r="C51" t="str">
        <f>+ICU!B46</f>
        <v>QUINCY VALLEY MEDICAL CENTER</v>
      </c>
      <c r="D51" s="7">
        <f>ROUND(SUM(ICU!Q46:R46),0)</f>
        <v>0</v>
      </c>
      <c r="E51" s="7">
        <f>ROUND(+ICU!F46,0)</f>
        <v>0</v>
      </c>
      <c r="F51" s="8" t="str">
        <f t="shared" si="0"/>
        <v/>
      </c>
      <c r="G51" s="7">
        <f>ROUND(SUM(ICU!Q148:R148),0)</f>
        <v>0</v>
      </c>
      <c r="H51" s="7">
        <f>ROUND(+ICU!F148,0)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+ICU!A47</f>
        <v>130</v>
      </c>
      <c r="C52" t="str">
        <f>+ICU!B47</f>
        <v>UW MEDICINE/NORTHWEST HOSPITAL</v>
      </c>
      <c r="D52" s="7">
        <f>ROUND(SUM(ICU!Q47:R47),0)</f>
        <v>9368976</v>
      </c>
      <c r="E52" s="7">
        <f>ROUND(+ICU!F47,0)</f>
        <v>3696</v>
      </c>
      <c r="F52" s="8">
        <f t="shared" si="0"/>
        <v>2534.9</v>
      </c>
      <c r="G52" s="7">
        <f>ROUND(SUM(ICU!Q149:R149),0)</f>
        <v>9648598</v>
      </c>
      <c r="H52" s="7">
        <f>ROUND(+ICU!F149,0)</f>
        <v>3732</v>
      </c>
      <c r="I52" s="8">
        <f t="shared" si="1"/>
        <v>2585.37</v>
      </c>
      <c r="J52" s="8"/>
      <c r="K52" s="9">
        <f t="shared" si="2"/>
        <v>1.9900000000000001E-2</v>
      </c>
    </row>
    <row r="53" spans="2:11" x14ac:dyDescent="0.2">
      <c r="B53">
        <f>+ICU!A48</f>
        <v>131</v>
      </c>
      <c r="C53" t="str">
        <f>+ICU!B48</f>
        <v>OVERLAKE HOSPITAL MEDICAL CENTER</v>
      </c>
      <c r="D53" s="7">
        <f>ROUND(SUM(ICU!Q48:R48),0)</f>
        <v>29066905</v>
      </c>
      <c r="E53" s="7">
        <f>ROUND(+ICU!F48,0)</f>
        <v>10777</v>
      </c>
      <c r="F53" s="8">
        <f t="shared" si="0"/>
        <v>2697.12</v>
      </c>
      <c r="G53" s="7">
        <f>ROUND(SUM(ICU!Q150:R150),0)</f>
        <v>31593420</v>
      </c>
      <c r="H53" s="7">
        <f>ROUND(+ICU!F150,0)</f>
        <v>11529</v>
      </c>
      <c r="I53" s="8">
        <f t="shared" si="1"/>
        <v>2740.34</v>
      </c>
      <c r="J53" s="8"/>
      <c r="K53" s="9">
        <f t="shared" si="2"/>
        <v>1.6E-2</v>
      </c>
    </row>
    <row r="54" spans="2:11" x14ac:dyDescent="0.2">
      <c r="B54">
        <f>+ICU!A49</f>
        <v>132</v>
      </c>
      <c r="C54" t="str">
        <f>+ICU!B49</f>
        <v>ST CLARE HOSPITAL</v>
      </c>
      <c r="D54" s="7">
        <f>ROUND(SUM(ICU!Q49:R49),0)</f>
        <v>5478059</v>
      </c>
      <c r="E54" s="7">
        <f>ROUND(+ICU!F49,0)</f>
        <v>2778</v>
      </c>
      <c r="F54" s="8">
        <f t="shared" si="0"/>
        <v>1971.94</v>
      </c>
      <c r="G54" s="7">
        <f>ROUND(SUM(ICU!Q151:R151),0)</f>
        <v>5774217</v>
      </c>
      <c r="H54" s="7">
        <f>ROUND(+ICU!F151,0)</f>
        <v>2595</v>
      </c>
      <c r="I54" s="8">
        <f t="shared" si="1"/>
        <v>2225.13</v>
      </c>
      <c r="J54" s="8"/>
      <c r="K54" s="9">
        <f t="shared" si="2"/>
        <v>0.12839999999999999</v>
      </c>
    </row>
    <row r="55" spans="2:11" x14ac:dyDescent="0.2">
      <c r="B55">
        <f>+ICU!A50</f>
        <v>134</v>
      </c>
      <c r="C55" t="str">
        <f>+ICU!B50</f>
        <v>ISLAND HOSPITAL</v>
      </c>
      <c r="D55" s="7">
        <f>ROUND(SUM(ICU!Q50:R50),0)</f>
        <v>2343235</v>
      </c>
      <c r="E55" s="7">
        <f>ROUND(+ICU!F50,0)</f>
        <v>1038</v>
      </c>
      <c r="F55" s="8">
        <f t="shared" si="0"/>
        <v>2257.4499999999998</v>
      </c>
      <c r="G55" s="7">
        <f>ROUND(SUM(ICU!Q152:R152),0)</f>
        <v>2350546</v>
      </c>
      <c r="H55" s="7">
        <f>ROUND(+ICU!F152,0)</f>
        <v>896</v>
      </c>
      <c r="I55" s="8">
        <f t="shared" si="1"/>
        <v>2623.38</v>
      </c>
      <c r="J55" s="8"/>
      <c r="K55" s="9">
        <f t="shared" si="2"/>
        <v>0.16209999999999999</v>
      </c>
    </row>
    <row r="56" spans="2:11" x14ac:dyDescent="0.2">
      <c r="B56">
        <f>+ICU!A51</f>
        <v>137</v>
      </c>
      <c r="C56" t="str">
        <f>+ICU!B51</f>
        <v>LINCOLN HOSPITAL</v>
      </c>
      <c r="D56" s="7">
        <f>ROUND(SUM(ICU!Q51:R51),0)</f>
        <v>0</v>
      </c>
      <c r="E56" s="7">
        <f>ROUND(+ICU!F51,0)</f>
        <v>0</v>
      </c>
      <c r="F56" s="8" t="str">
        <f t="shared" si="0"/>
        <v/>
      </c>
      <c r="G56" s="7">
        <f>ROUND(SUM(ICU!Q153:R153),0)</f>
        <v>0</v>
      </c>
      <c r="H56" s="7">
        <f>ROUND(+ICU!F153,0)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>
        <f>+ICU!A52</f>
        <v>138</v>
      </c>
      <c r="C57" t="str">
        <f>+ICU!B52</f>
        <v>SWEDISH EDMONDS</v>
      </c>
      <c r="D57" s="7">
        <f>ROUND(SUM(ICU!Q52:R52),0)</f>
        <v>15717491</v>
      </c>
      <c r="E57" s="7">
        <f>ROUND(+ICU!F52,0)</f>
        <v>0</v>
      </c>
      <c r="F57" s="8" t="str">
        <f t="shared" si="0"/>
        <v/>
      </c>
      <c r="G57" s="7">
        <f>ROUND(SUM(ICU!Q154:R154),0)</f>
        <v>10347581</v>
      </c>
      <c r="H57" s="7">
        <f>ROUND(+ICU!F154,0)</f>
        <v>4282</v>
      </c>
      <c r="I57" s="8">
        <f t="shared" si="1"/>
        <v>2416.5300000000002</v>
      </c>
      <c r="J57" s="8"/>
      <c r="K57" s="9" t="str">
        <f t="shared" si="2"/>
        <v/>
      </c>
    </row>
    <row r="58" spans="2:11" x14ac:dyDescent="0.2">
      <c r="B58">
        <f>+ICU!A53</f>
        <v>139</v>
      </c>
      <c r="C58" t="str">
        <f>+ICU!B53</f>
        <v>PROVIDENCE HOLY FAMILY HOSPITAL</v>
      </c>
      <c r="D58" s="7">
        <f>ROUND(SUM(ICU!Q53:R53),0)</f>
        <v>12473970</v>
      </c>
      <c r="E58" s="7">
        <f>ROUND(+ICU!F53,0)</f>
        <v>3627</v>
      </c>
      <c r="F58" s="8">
        <f t="shared" si="0"/>
        <v>3439.2</v>
      </c>
      <c r="G58" s="7">
        <f>ROUND(SUM(ICU!Q155:R155),0)</f>
        <v>9100123</v>
      </c>
      <c r="H58" s="7">
        <f>ROUND(+ICU!F155,0)</f>
        <v>2770</v>
      </c>
      <c r="I58" s="8">
        <f t="shared" si="1"/>
        <v>3285.24</v>
      </c>
      <c r="J58" s="8"/>
      <c r="K58" s="9">
        <f t="shared" si="2"/>
        <v>-4.48E-2</v>
      </c>
    </row>
    <row r="59" spans="2:11" x14ac:dyDescent="0.2">
      <c r="B59">
        <f>+ICU!A54</f>
        <v>140</v>
      </c>
      <c r="C59" t="str">
        <f>+ICU!B54</f>
        <v>KITTITAS VALLEY HEALTHCARE</v>
      </c>
      <c r="D59" s="7">
        <f>ROUND(SUM(ICU!Q54:R54),0)</f>
        <v>2295686</v>
      </c>
      <c r="E59" s="7">
        <f>ROUND(+ICU!F54,0)</f>
        <v>576</v>
      </c>
      <c r="F59" s="8">
        <f t="shared" si="0"/>
        <v>3985.57</v>
      </c>
      <c r="G59" s="7">
        <f>ROUND(SUM(ICU!Q156:R156),0)</f>
        <v>2088805</v>
      </c>
      <c r="H59" s="7">
        <f>ROUND(+ICU!F156,0)</f>
        <v>300</v>
      </c>
      <c r="I59" s="8">
        <f t="shared" si="1"/>
        <v>6962.68</v>
      </c>
      <c r="J59" s="8"/>
      <c r="K59" s="9">
        <f t="shared" si="2"/>
        <v>0.747</v>
      </c>
    </row>
    <row r="60" spans="2:11" x14ac:dyDescent="0.2">
      <c r="B60">
        <f>+ICU!A55</f>
        <v>141</v>
      </c>
      <c r="C60" t="str">
        <f>+ICU!B55</f>
        <v>DAYTON GENERAL HOSPITAL</v>
      </c>
      <c r="D60" s="7">
        <f>ROUND(SUM(ICU!Q55:R55),0)</f>
        <v>0</v>
      </c>
      <c r="E60" s="7">
        <f>ROUND(+ICU!F55,0)</f>
        <v>0</v>
      </c>
      <c r="F60" s="8" t="str">
        <f t="shared" si="0"/>
        <v/>
      </c>
      <c r="G60" s="7">
        <f>ROUND(SUM(ICU!Q157:R157),0)</f>
        <v>0</v>
      </c>
      <c r="H60" s="7">
        <f>ROUND(+ICU!F157,0)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+ICU!A56</f>
        <v>142</v>
      </c>
      <c r="C61" t="str">
        <f>+ICU!B56</f>
        <v>HARRISON MEDICAL CENTER</v>
      </c>
      <c r="D61" s="7">
        <f>ROUND(SUM(ICU!Q56:R56),0)</f>
        <v>11352167</v>
      </c>
      <c r="E61" s="7">
        <f>ROUND(+ICU!F56,0)</f>
        <v>5079</v>
      </c>
      <c r="F61" s="8">
        <f t="shared" si="0"/>
        <v>2235.12</v>
      </c>
      <c r="G61" s="7">
        <f>ROUND(SUM(ICU!Q158:R158),0)</f>
        <v>12289907</v>
      </c>
      <c r="H61" s="7">
        <f>ROUND(+ICU!F158,0)</f>
        <v>4843</v>
      </c>
      <c r="I61" s="8">
        <f t="shared" si="1"/>
        <v>2537.66</v>
      </c>
      <c r="J61" s="8"/>
      <c r="K61" s="9">
        <f t="shared" si="2"/>
        <v>0.13539999999999999</v>
      </c>
    </row>
    <row r="62" spans="2:11" x14ac:dyDescent="0.2">
      <c r="B62">
        <f>+ICU!A57</f>
        <v>145</v>
      </c>
      <c r="C62" t="str">
        <f>+ICU!B57</f>
        <v>PEACEHEALTH ST JOSEPH MEDICAL CENTER</v>
      </c>
      <c r="D62" s="7">
        <f>ROUND(SUM(ICU!Q57:R57),0)</f>
        <v>17410587</v>
      </c>
      <c r="E62" s="7">
        <f>ROUND(+ICU!F57,0)</f>
        <v>5906</v>
      </c>
      <c r="F62" s="8">
        <f t="shared" si="0"/>
        <v>2947.95</v>
      </c>
      <c r="G62" s="7">
        <f>ROUND(SUM(ICU!Q159:R159),0)</f>
        <v>17930602</v>
      </c>
      <c r="H62" s="7">
        <f>ROUND(+ICU!F159,0)</f>
        <v>5747</v>
      </c>
      <c r="I62" s="8">
        <f t="shared" si="1"/>
        <v>3119.99</v>
      </c>
      <c r="J62" s="8"/>
      <c r="K62" s="9">
        <f t="shared" si="2"/>
        <v>5.8400000000000001E-2</v>
      </c>
    </row>
    <row r="63" spans="2:11" x14ac:dyDescent="0.2">
      <c r="B63">
        <f>+ICU!A58</f>
        <v>147</v>
      </c>
      <c r="C63" t="str">
        <f>+ICU!B58</f>
        <v>MID VALLEY HOSPITAL</v>
      </c>
      <c r="D63" s="7">
        <f>ROUND(SUM(ICU!Q58:R58),0)</f>
        <v>410231</v>
      </c>
      <c r="E63" s="7">
        <f>ROUND(+ICU!F58,0)</f>
        <v>65</v>
      </c>
      <c r="F63" s="8">
        <f t="shared" si="0"/>
        <v>6311.25</v>
      </c>
      <c r="G63" s="7">
        <f>ROUND(SUM(ICU!Q160:R160),0)</f>
        <v>408877</v>
      </c>
      <c r="H63" s="7">
        <f>ROUND(+ICU!F160,0)</f>
        <v>37</v>
      </c>
      <c r="I63" s="8">
        <f t="shared" si="1"/>
        <v>11050.73</v>
      </c>
      <c r="J63" s="8"/>
      <c r="K63" s="9">
        <f t="shared" si="2"/>
        <v>0.751</v>
      </c>
    </row>
    <row r="64" spans="2:11" x14ac:dyDescent="0.2">
      <c r="B64">
        <f>+ICU!A59</f>
        <v>148</v>
      </c>
      <c r="C64" t="str">
        <f>+ICU!B59</f>
        <v>KINDRED HOSPITAL SEATTLE - NORTHGATE</v>
      </c>
      <c r="D64" s="7">
        <f>ROUND(SUM(ICU!Q59:R59),0)</f>
        <v>3252075</v>
      </c>
      <c r="E64" s="7">
        <f>ROUND(+ICU!F59,0)</f>
        <v>1213</v>
      </c>
      <c r="F64" s="8">
        <f t="shared" si="0"/>
        <v>2681.02</v>
      </c>
      <c r="G64" s="7">
        <f>ROUND(SUM(ICU!Q161:R161),0)</f>
        <v>3127694</v>
      </c>
      <c r="H64" s="7">
        <f>ROUND(+ICU!F161,0)</f>
        <v>887</v>
      </c>
      <c r="I64" s="8">
        <f t="shared" si="1"/>
        <v>3526.15</v>
      </c>
      <c r="J64" s="8"/>
      <c r="K64" s="9">
        <f t="shared" si="2"/>
        <v>0.31519999999999998</v>
      </c>
    </row>
    <row r="65" spans="2:11" x14ac:dyDescent="0.2">
      <c r="B65">
        <f>+ICU!A60</f>
        <v>150</v>
      </c>
      <c r="C65" t="str">
        <f>+ICU!B60</f>
        <v>COULEE MEDICAL CENTER</v>
      </c>
      <c r="D65" s="7">
        <f>ROUND(SUM(ICU!Q60:R60),0)</f>
        <v>0</v>
      </c>
      <c r="E65" s="7">
        <f>ROUND(+ICU!F60,0)</f>
        <v>0</v>
      </c>
      <c r="F65" s="8" t="str">
        <f t="shared" si="0"/>
        <v/>
      </c>
      <c r="G65" s="7">
        <f>ROUND(SUM(ICU!Q162:R162),0)</f>
        <v>0</v>
      </c>
      <c r="H65" s="7">
        <f>ROUND(+ICU!F162,0)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+ICU!A61</f>
        <v>152</v>
      </c>
      <c r="C66" t="str">
        <f>+ICU!B61</f>
        <v>MASON GENERAL HOSPITAL</v>
      </c>
      <c r="D66" s="7">
        <f>ROUND(SUM(ICU!Q61:R61),0)</f>
        <v>5152302</v>
      </c>
      <c r="E66" s="7">
        <f>ROUND(+ICU!F61,0)</f>
        <v>1170</v>
      </c>
      <c r="F66" s="8">
        <f t="shared" si="0"/>
        <v>4403.68</v>
      </c>
      <c r="G66" s="7">
        <f>ROUND(SUM(ICU!Q163:R163),0)</f>
        <v>5233167</v>
      </c>
      <c r="H66" s="7">
        <f>ROUND(+ICU!F163,0)</f>
        <v>1115</v>
      </c>
      <c r="I66" s="8">
        <f t="shared" si="1"/>
        <v>4693.42</v>
      </c>
      <c r="J66" s="8"/>
      <c r="K66" s="9">
        <f t="shared" si="2"/>
        <v>6.5799999999999997E-2</v>
      </c>
    </row>
    <row r="67" spans="2:11" x14ac:dyDescent="0.2">
      <c r="B67">
        <f>+ICU!A62</f>
        <v>153</v>
      </c>
      <c r="C67" t="str">
        <f>+ICU!B62</f>
        <v>WHITMAN HOSPITAL AND MEDICAL CENTER</v>
      </c>
      <c r="D67" s="7">
        <f>ROUND(SUM(ICU!Q62:R62),0)</f>
        <v>0</v>
      </c>
      <c r="E67" s="7">
        <f>ROUND(+ICU!F62,0)</f>
        <v>0</v>
      </c>
      <c r="F67" s="8" t="str">
        <f t="shared" si="0"/>
        <v/>
      </c>
      <c r="G67" s="7">
        <f>ROUND(SUM(ICU!Q164:R164),0)</f>
        <v>0</v>
      </c>
      <c r="H67" s="7">
        <f>ROUND(+ICU!F164,0)</f>
        <v>0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+ICU!A63</f>
        <v>155</v>
      </c>
      <c r="C68" t="str">
        <f>+ICU!B63</f>
        <v>UW MEDICINE/VALLEY MEDICAL CENTER</v>
      </c>
      <c r="D68" s="7">
        <f>ROUND(SUM(ICU!Q63:R63),0)</f>
        <v>25871426</v>
      </c>
      <c r="E68" s="7">
        <f>ROUND(+ICU!F63,0)</f>
        <v>12049</v>
      </c>
      <c r="F68" s="8">
        <f t="shared" si="0"/>
        <v>2147.1799999999998</v>
      </c>
      <c r="G68" s="7">
        <f>ROUND(SUM(ICU!Q165:R165),0)</f>
        <v>29071829</v>
      </c>
      <c r="H68" s="7">
        <f>ROUND(+ICU!F165,0)</f>
        <v>12870</v>
      </c>
      <c r="I68" s="8">
        <f t="shared" si="1"/>
        <v>2258.88</v>
      </c>
      <c r="J68" s="8"/>
      <c r="K68" s="9">
        <f t="shared" si="2"/>
        <v>5.1999999999999998E-2</v>
      </c>
    </row>
    <row r="69" spans="2:11" x14ac:dyDescent="0.2">
      <c r="B69">
        <f>+ICU!A64</f>
        <v>156</v>
      </c>
      <c r="C69" t="str">
        <f>+ICU!B64</f>
        <v>WHIDBEYHEALTH MEDICAL CENTER</v>
      </c>
      <c r="D69" s="7">
        <f>ROUND(SUM(ICU!Q64:R64),0)</f>
        <v>2399301</v>
      </c>
      <c r="E69" s="7">
        <f>ROUND(+ICU!F64,0)</f>
        <v>707</v>
      </c>
      <c r="F69" s="8">
        <f t="shared" si="0"/>
        <v>3393.64</v>
      </c>
      <c r="G69" s="7">
        <f>ROUND(SUM(ICU!Q166:R166),0)</f>
        <v>2127895</v>
      </c>
      <c r="H69" s="7">
        <f>ROUND(+ICU!F166,0)</f>
        <v>617</v>
      </c>
      <c r="I69" s="8">
        <f t="shared" si="1"/>
        <v>3448.78</v>
      </c>
      <c r="J69" s="8"/>
      <c r="K69" s="9">
        <f t="shared" si="2"/>
        <v>1.6199999999999999E-2</v>
      </c>
    </row>
    <row r="70" spans="2:11" x14ac:dyDescent="0.2">
      <c r="B70">
        <f>+ICU!A65</f>
        <v>157</v>
      </c>
      <c r="C70" t="str">
        <f>+ICU!B65</f>
        <v>ST LUKES REHABILIATION INSTITUTE</v>
      </c>
      <c r="D70" s="7">
        <f>ROUND(SUM(ICU!Q65:R65),0)</f>
        <v>0</v>
      </c>
      <c r="E70" s="7">
        <f>ROUND(+ICU!F65,0)</f>
        <v>0</v>
      </c>
      <c r="F70" s="8" t="str">
        <f t="shared" si="0"/>
        <v/>
      </c>
      <c r="G70" s="7">
        <f>ROUND(SUM(ICU!Q167:R167),0)</f>
        <v>0</v>
      </c>
      <c r="H70" s="7">
        <f>ROUND(+ICU!F167,0)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+ICU!A66</f>
        <v>158</v>
      </c>
      <c r="C71" t="str">
        <f>+ICU!B66</f>
        <v>CASCADE MEDICAL CENTER</v>
      </c>
      <c r="D71" s="7">
        <f>ROUND(SUM(ICU!Q66:R66),0)</f>
        <v>0</v>
      </c>
      <c r="E71" s="7">
        <f>ROUND(+ICU!F66,0)</f>
        <v>0</v>
      </c>
      <c r="F71" s="8" t="str">
        <f t="shared" si="0"/>
        <v/>
      </c>
      <c r="G71" s="7">
        <f>ROUND(SUM(ICU!Q168:R168),0)</f>
        <v>0</v>
      </c>
      <c r="H71" s="7">
        <f>ROUND(+ICU!F168,0)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+ICU!A67</f>
        <v>159</v>
      </c>
      <c r="C72" t="str">
        <f>+ICU!B67</f>
        <v>PROVIDENCE ST PETER HOSPITAL</v>
      </c>
      <c r="D72" s="7">
        <f>ROUND(SUM(ICU!Q67:R67),0)</f>
        <v>37666148</v>
      </c>
      <c r="E72" s="7">
        <f>ROUND(+ICU!F67,0)</f>
        <v>7669</v>
      </c>
      <c r="F72" s="8">
        <f t="shared" si="0"/>
        <v>4911.4799999999996</v>
      </c>
      <c r="G72" s="7">
        <f>ROUND(SUM(ICU!Q169:R169),0)</f>
        <v>25579048</v>
      </c>
      <c r="H72" s="7">
        <f>ROUND(+ICU!F169,0)</f>
        <v>8774</v>
      </c>
      <c r="I72" s="8">
        <f t="shared" si="1"/>
        <v>2915.32</v>
      </c>
      <c r="J72" s="8"/>
      <c r="K72" s="9">
        <f t="shared" si="2"/>
        <v>-0.40639999999999998</v>
      </c>
    </row>
    <row r="73" spans="2:11" x14ac:dyDescent="0.2">
      <c r="B73">
        <f>+ICU!A68</f>
        <v>161</v>
      </c>
      <c r="C73" t="str">
        <f>+ICU!B68</f>
        <v>KADLEC REGIONAL MEDICAL CENTER</v>
      </c>
      <c r="D73" s="7">
        <f>ROUND(SUM(ICU!Q68:R68),0)</f>
        <v>27207987</v>
      </c>
      <c r="E73" s="7">
        <f>ROUND(+ICU!F68,0)</f>
        <v>12133</v>
      </c>
      <c r="F73" s="8">
        <f t="shared" si="0"/>
        <v>2242.48</v>
      </c>
      <c r="G73" s="7">
        <f>ROUND(SUM(ICU!Q170:R170),0)</f>
        <v>39315334</v>
      </c>
      <c r="H73" s="7">
        <f>ROUND(+ICU!F170,0)</f>
        <v>6590</v>
      </c>
      <c r="I73" s="8">
        <f t="shared" si="1"/>
        <v>5965.91</v>
      </c>
      <c r="J73" s="8"/>
      <c r="K73" s="9">
        <f t="shared" si="2"/>
        <v>1.6604000000000001</v>
      </c>
    </row>
    <row r="74" spans="2:11" x14ac:dyDescent="0.2">
      <c r="B74">
        <f>+ICU!A69</f>
        <v>162</v>
      </c>
      <c r="C74" t="str">
        <f>+ICU!B69</f>
        <v>PROVIDENCE SACRED HEART MEDICAL CENTER</v>
      </c>
      <c r="D74" s="7">
        <f>ROUND(SUM(ICU!Q69:R69),0)</f>
        <v>90541149</v>
      </c>
      <c r="E74" s="7">
        <f>ROUND(+ICU!F69,0)</f>
        <v>35775</v>
      </c>
      <c r="F74" s="8">
        <f t="shared" si="0"/>
        <v>2530.85</v>
      </c>
      <c r="G74" s="7">
        <f>ROUND(SUM(ICU!Q171:R171),0)</f>
        <v>94779291</v>
      </c>
      <c r="H74" s="7">
        <f>ROUND(+ICU!F171,0)</f>
        <v>28790</v>
      </c>
      <c r="I74" s="8">
        <f t="shared" si="1"/>
        <v>3292.09</v>
      </c>
      <c r="J74" s="8"/>
      <c r="K74" s="9">
        <f t="shared" si="2"/>
        <v>0.30080000000000001</v>
      </c>
    </row>
    <row r="75" spans="2:11" x14ac:dyDescent="0.2">
      <c r="B75">
        <f>+ICU!A70</f>
        <v>164</v>
      </c>
      <c r="C75" t="str">
        <f>+ICU!B70</f>
        <v>EVERGREENHEALTH MEDICAL CENTER</v>
      </c>
      <c r="D75" s="7">
        <f>ROUND(SUM(ICU!Q70:R70),0)</f>
        <v>25780023</v>
      </c>
      <c r="E75" s="7">
        <f>ROUND(+ICU!F70,0)</f>
        <v>6268</v>
      </c>
      <c r="F75" s="8">
        <f t="shared" ref="F75:F107" si="3">IF(D75=0,"",IF(E75=0,"",ROUND(D75/E75,2)))</f>
        <v>4112.96</v>
      </c>
      <c r="G75" s="7">
        <f>ROUND(SUM(ICU!Q172:R172),0)</f>
        <v>27780211</v>
      </c>
      <c r="H75" s="7">
        <f>ROUND(+ICU!F172,0)</f>
        <v>5971</v>
      </c>
      <c r="I75" s="8">
        <f t="shared" ref="I75:I107" si="4">IF(G75=0,"",IF(H75=0,"",ROUND(G75/H75,2)))</f>
        <v>4652.5200000000004</v>
      </c>
      <c r="J75" s="8"/>
      <c r="K75" s="9">
        <f t="shared" ref="K75:K107" si="5">IF(D75=0,"",IF(E75=0,"",IF(G75=0,"",IF(H75=0,"",ROUND(I75/F75-1,4)))))</f>
        <v>0.13120000000000001</v>
      </c>
    </row>
    <row r="76" spans="2:11" x14ac:dyDescent="0.2">
      <c r="B76">
        <f>+ICU!A71</f>
        <v>165</v>
      </c>
      <c r="C76" t="str">
        <f>+ICU!B71</f>
        <v>LAKE CHELAN COMMUNITY HOSPITAL</v>
      </c>
      <c r="D76" s="7">
        <f>ROUND(SUM(ICU!Q71:R71),0)</f>
        <v>0</v>
      </c>
      <c r="E76" s="7">
        <f>ROUND(+ICU!F71,0)</f>
        <v>0</v>
      </c>
      <c r="F76" s="8" t="str">
        <f t="shared" si="3"/>
        <v/>
      </c>
      <c r="G76" s="7">
        <f>ROUND(SUM(ICU!Q173:R173),0)</f>
        <v>0</v>
      </c>
      <c r="H76" s="7">
        <f>ROUND(+ICU!F173,0)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>
        <f>+ICU!A72</f>
        <v>167</v>
      </c>
      <c r="C77" t="str">
        <f>+ICU!B72</f>
        <v>FERRY COUNTY MEMORIAL HOSPITAL</v>
      </c>
      <c r="D77" s="7">
        <f>ROUND(SUM(ICU!Q72:R72),0)</f>
        <v>0</v>
      </c>
      <c r="E77" s="7">
        <f>ROUND(+ICU!F72,0)</f>
        <v>0</v>
      </c>
      <c r="F77" s="8" t="str">
        <f t="shared" si="3"/>
        <v/>
      </c>
      <c r="G77" s="7">
        <f>ROUND(SUM(ICU!Q174:R174),0)</f>
        <v>0</v>
      </c>
      <c r="H77" s="7">
        <f>ROUND(+ICU!F174,0)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+ICU!A73</f>
        <v>168</v>
      </c>
      <c r="C78" t="str">
        <f>+ICU!B73</f>
        <v>CENTRAL WASHINGTON HOSPITAL</v>
      </c>
      <c r="D78" s="7">
        <f>ROUND(SUM(ICU!Q73:R73),0)</f>
        <v>11772164</v>
      </c>
      <c r="E78" s="7">
        <f>ROUND(+ICU!F73,0)</f>
        <v>4989</v>
      </c>
      <c r="F78" s="8">
        <f t="shared" si="3"/>
        <v>2359.62</v>
      </c>
      <c r="G78" s="7">
        <f>ROUND(SUM(ICU!Q175:R175),0)</f>
        <v>12147742</v>
      </c>
      <c r="H78" s="7">
        <f>ROUND(+ICU!F175,0)</f>
        <v>4915</v>
      </c>
      <c r="I78" s="8">
        <f t="shared" si="4"/>
        <v>2471.5700000000002</v>
      </c>
      <c r="J78" s="8"/>
      <c r="K78" s="9">
        <f t="shared" si="5"/>
        <v>4.7399999999999998E-2</v>
      </c>
    </row>
    <row r="79" spans="2:11" x14ac:dyDescent="0.2">
      <c r="B79">
        <f>+ICU!A74</f>
        <v>170</v>
      </c>
      <c r="C79" t="str">
        <f>+ICU!B74</f>
        <v>PEACEHEALTH SOUTHWEST MEDICAL CENTER</v>
      </c>
      <c r="D79" s="7">
        <f>ROUND(SUM(ICU!Q74:R74),0)</f>
        <v>45120172</v>
      </c>
      <c r="E79" s="7">
        <f>ROUND(+ICU!F74,0)</f>
        <v>15186</v>
      </c>
      <c r="F79" s="8">
        <f t="shared" si="3"/>
        <v>2971.17</v>
      </c>
      <c r="G79" s="7">
        <f>ROUND(SUM(ICU!Q176:R176),0)</f>
        <v>43894651</v>
      </c>
      <c r="H79" s="7">
        <f>ROUND(+ICU!F176,0)</f>
        <v>16354</v>
      </c>
      <c r="I79" s="8">
        <f t="shared" si="4"/>
        <v>2684.03</v>
      </c>
      <c r="J79" s="8"/>
      <c r="K79" s="9">
        <f t="shared" si="5"/>
        <v>-9.6600000000000005E-2</v>
      </c>
    </row>
    <row r="80" spans="2:11" x14ac:dyDescent="0.2">
      <c r="B80">
        <f>+ICU!A75</f>
        <v>172</v>
      </c>
      <c r="C80" t="str">
        <f>+ICU!B75</f>
        <v>PULLMAN REGIONAL HOSPITAL</v>
      </c>
      <c r="D80" s="7">
        <f>ROUND(SUM(ICU!Q75:R75),0)</f>
        <v>2182847</v>
      </c>
      <c r="E80" s="7">
        <f>ROUND(+ICU!F75,0)</f>
        <v>423</v>
      </c>
      <c r="F80" s="8">
        <f t="shared" si="3"/>
        <v>5160.3900000000003</v>
      </c>
      <c r="G80" s="7">
        <f>ROUND(SUM(ICU!Q177:R177),0)</f>
        <v>2279267</v>
      </c>
      <c r="H80" s="7">
        <f>ROUND(+ICU!F177,0)</f>
        <v>414</v>
      </c>
      <c r="I80" s="8">
        <f t="shared" si="4"/>
        <v>5505.48</v>
      </c>
      <c r="J80" s="8"/>
      <c r="K80" s="9">
        <f t="shared" si="5"/>
        <v>6.6900000000000001E-2</v>
      </c>
    </row>
    <row r="81" spans="2:11" x14ac:dyDescent="0.2">
      <c r="B81">
        <f>+ICU!A76</f>
        <v>173</v>
      </c>
      <c r="C81" t="str">
        <f>+ICU!B76</f>
        <v>MORTON GENERAL HOSPITAL</v>
      </c>
      <c r="D81" s="7">
        <f>ROUND(SUM(ICU!Q76:R76),0)</f>
        <v>0</v>
      </c>
      <c r="E81" s="7">
        <f>ROUND(+ICU!F76,0)</f>
        <v>0</v>
      </c>
      <c r="F81" s="8" t="str">
        <f t="shared" si="3"/>
        <v/>
      </c>
      <c r="G81" s="7">
        <f>ROUND(SUM(ICU!Q178:R178),0)</f>
        <v>0</v>
      </c>
      <c r="H81" s="7">
        <f>ROUND(+ICU!F178,0)</f>
        <v>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+ICU!A77</f>
        <v>175</v>
      </c>
      <c r="C82" t="str">
        <f>+ICU!B77</f>
        <v>MARY BRIDGE CHILDRENS HEALTH CENTER</v>
      </c>
      <c r="D82" s="7">
        <f>ROUND(SUM(ICU!Q77:R77),0)</f>
        <v>10683751</v>
      </c>
      <c r="E82" s="7">
        <f>ROUND(+ICU!F77,0)</f>
        <v>2481</v>
      </c>
      <c r="F82" s="8">
        <f t="shared" si="3"/>
        <v>4306.2299999999996</v>
      </c>
      <c r="G82" s="7">
        <f>ROUND(SUM(ICU!Q179:R179),0)</f>
        <v>13319115</v>
      </c>
      <c r="H82" s="7">
        <f>ROUND(+ICU!F179,0)</f>
        <v>2741</v>
      </c>
      <c r="I82" s="8">
        <f t="shared" si="4"/>
        <v>4859.22</v>
      </c>
      <c r="J82" s="8"/>
      <c r="K82" s="9">
        <f t="shared" si="5"/>
        <v>0.12839999999999999</v>
      </c>
    </row>
    <row r="83" spans="2:11" x14ac:dyDescent="0.2">
      <c r="B83">
        <f>+ICU!A78</f>
        <v>176</v>
      </c>
      <c r="C83" t="str">
        <f>+ICU!B78</f>
        <v>TACOMA GENERAL/ALLENMORE HOSPITAL</v>
      </c>
      <c r="D83" s="7">
        <f>ROUND(SUM(ICU!Q78:R78),0)</f>
        <v>75218623</v>
      </c>
      <c r="E83" s="7">
        <f>ROUND(+ICU!F78,0)</f>
        <v>43805</v>
      </c>
      <c r="F83" s="8">
        <f t="shared" si="3"/>
        <v>1717.12</v>
      </c>
      <c r="G83" s="7">
        <f>ROUND(SUM(ICU!Q180:R180),0)</f>
        <v>82063368</v>
      </c>
      <c r="H83" s="7">
        <f>ROUND(+ICU!F180,0)</f>
        <v>45378</v>
      </c>
      <c r="I83" s="8">
        <f t="shared" si="4"/>
        <v>1808.44</v>
      </c>
      <c r="J83" s="8"/>
      <c r="K83" s="9">
        <f t="shared" si="5"/>
        <v>5.3199999999999997E-2</v>
      </c>
    </row>
    <row r="84" spans="2:11" x14ac:dyDescent="0.2">
      <c r="B84">
        <f>+ICU!A79</f>
        <v>180</v>
      </c>
      <c r="C84" t="str">
        <f>+ICU!B79</f>
        <v>MULTICARE VALLEY HOSPITAL</v>
      </c>
      <c r="D84" s="7">
        <f>ROUND(SUM(ICU!Q79:R79),0)</f>
        <v>3625702</v>
      </c>
      <c r="E84" s="7">
        <f>ROUND(+ICU!F79,0)</f>
        <v>2329</v>
      </c>
      <c r="F84" s="8">
        <f t="shared" si="3"/>
        <v>1556.76</v>
      </c>
      <c r="G84" s="7">
        <f>ROUND(SUM(ICU!Q181:R181),0)</f>
        <v>4362397</v>
      </c>
      <c r="H84" s="7">
        <f>ROUND(+ICU!F181,0)</f>
        <v>3224</v>
      </c>
      <c r="I84" s="8">
        <f t="shared" si="4"/>
        <v>1353.1</v>
      </c>
      <c r="J84" s="8"/>
      <c r="K84" s="9">
        <f t="shared" si="5"/>
        <v>-0.1308</v>
      </c>
    </row>
    <row r="85" spans="2:11" x14ac:dyDescent="0.2">
      <c r="B85">
        <f>+ICU!A80</f>
        <v>183</v>
      </c>
      <c r="C85" t="str">
        <f>+ICU!B80</f>
        <v>MULTICARE AUBURN MEDICAL CENTER</v>
      </c>
      <c r="D85" s="7">
        <f>ROUND(SUM(ICU!Q80:R80),0)</f>
        <v>10842639</v>
      </c>
      <c r="E85" s="7">
        <f>ROUND(+ICU!F80,0)</f>
        <v>4192</v>
      </c>
      <c r="F85" s="8">
        <f t="shared" si="3"/>
        <v>2586.5100000000002</v>
      </c>
      <c r="G85" s="7">
        <f>ROUND(SUM(ICU!Q182:R182),0)</f>
        <v>14216141</v>
      </c>
      <c r="H85" s="7">
        <f>ROUND(+ICU!F182,0)</f>
        <v>5535</v>
      </c>
      <c r="I85" s="8">
        <f t="shared" si="4"/>
        <v>2568.41</v>
      </c>
      <c r="J85" s="8"/>
      <c r="K85" s="9">
        <f t="shared" si="5"/>
        <v>-7.0000000000000001E-3</v>
      </c>
    </row>
    <row r="86" spans="2:11" x14ac:dyDescent="0.2">
      <c r="B86">
        <f>+ICU!A81</f>
        <v>186</v>
      </c>
      <c r="C86" t="str">
        <f>+ICU!B81</f>
        <v>SUMMIT PACIFIC MEDICAL CENTER</v>
      </c>
      <c r="D86" s="7">
        <f>ROUND(SUM(ICU!Q81:R81),0)</f>
        <v>0</v>
      </c>
      <c r="E86" s="7">
        <f>ROUND(+ICU!F81,0)</f>
        <v>0</v>
      </c>
      <c r="F86" s="8" t="str">
        <f t="shared" si="3"/>
        <v/>
      </c>
      <c r="G86" s="7">
        <f>ROUND(SUM(ICU!Q183:R183),0)</f>
        <v>0</v>
      </c>
      <c r="H86" s="7">
        <f>ROUND(+ICU!F183,0)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>
        <f>+ICU!A82</f>
        <v>191</v>
      </c>
      <c r="C87" t="str">
        <f>+ICU!B82</f>
        <v>PROVIDENCE CENTRALIA HOSPITAL</v>
      </c>
      <c r="D87" s="7">
        <f>ROUND(SUM(ICU!Q82:R82),0)</f>
        <v>8778141</v>
      </c>
      <c r="E87" s="7">
        <f>ROUND(+ICU!F82,0)</f>
        <v>1366</v>
      </c>
      <c r="F87" s="8">
        <f t="shared" si="3"/>
        <v>6426.16</v>
      </c>
      <c r="G87" s="7">
        <f>ROUND(SUM(ICU!Q184:R184),0)</f>
        <v>4076676</v>
      </c>
      <c r="H87" s="7">
        <f>ROUND(+ICU!F184,0)</f>
        <v>1477</v>
      </c>
      <c r="I87" s="8">
        <f t="shared" si="4"/>
        <v>2760.11</v>
      </c>
      <c r="J87" s="8"/>
      <c r="K87" s="9">
        <f t="shared" si="5"/>
        <v>-0.57050000000000001</v>
      </c>
    </row>
    <row r="88" spans="2:11" x14ac:dyDescent="0.2">
      <c r="B88">
        <f>+ICU!A83</f>
        <v>193</v>
      </c>
      <c r="C88" t="str">
        <f>+ICU!B83</f>
        <v>PROVIDENCE MOUNT CARMEL HOSPITAL</v>
      </c>
      <c r="D88" s="7">
        <f>ROUND(SUM(ICU!Q83:R83),0)</f>
        <v>3514089</v>
      </c>
      <c r="E88" s="7">
        <f>ROUND(+ICU!F83,0)</f>
        <v>502</v>
      </c>
      <c r="F88" s="8">
        <f t="shared" si="3"/>
        <v>7000.18</v>
      </c>
      <c r="G88" s="7">
        <f>ROUND(SUM(ICU!Q185:R185),0)</f>
        <v>0</v>
      </c>
      <c r="H88" s="7">
        <f>ROUND(+ICU!F185,0)</f>
        <v>0</v>
      </c>
      <c r="I88" s="8" t="str">
        <f t="shared" si="4"/>
        <v/>
      </c>
      <c r="J88" s="8"/>
      <c r="K88" s="9" t="str">
        <f t="shared" si="5"/>
        <v/>
      </c>
    </row>
    <row r="89" spans="2:11" x14ac:dyDescent="0.2">
      <c r="B89">
        <f>+ICU!A84</f>
        <v>194</v>
      </c>
      <c r="C89" t="str">
        <f>+ICU!B84</f>
        <v>PROVIDENCE ST JOSEPHS HOSPITAL</v>
      </c>
      <c r="D89" s="7">
        <f>ROUND(SUM(ICU!Q84:R84),0)</f>
        <v>0</v>
      </c>
      <c r="E89" s="7">
        <f>ROUND(+ICU!F84,0)</f>
        <v>0</v>
      </c>
      <c r="F89" s="8" t="str">
        <f t="shared" si="3"/>
        <v/>
      </c>
      <c r="G89" s="7">
        <f>ROUND(SUM(ICU!Q186:R186),0)</f>
        <v>0</v>
      </c>
      <c r="H89" s="7">
        <f>ROUND(+ICU!F186,0)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+ICU!A85</f>
        <v>195</v>
      </c>
      <c r="C90" t="str">
        <f>+ICU!B85</f>
        <v>SNOQUALMIE VALLEY HOSPITAL</v>
      </c>
      <c r="D90" s="7">
        <f>ROUND(SUM(ICU!Q85:R85),0)</f>
        <v>0</v>
      </c>
      <c r="E90" s="7">
        <f>ROUND(+ICU!F85,0)</f>
        <v>0</v>
      </c>
      <c r="F90" s="8" t="str">
        <f t="shared" si="3"/>
        <v/>
      </c>
      <c r="G90" s="7">
        <f>ROUND(SUM(ICU!Q187:R187),0)</f>
        <v>0</v>
      </c>
      <c r="H90" s="7">
        <f>ROUND(+ICU!F187,0)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>
        <f>+ICU!A86</f>
        <v>197</v>
      </c>
      <c r="C91" t="str">
        <f>+ICU!B86</f>
        <v>CAPITAL MEDICAL CENTER</v>
      </c>
      <c r="D91" s="7">
        <f>ROUND(SUM(ICU!Q86:R86),0)</f>
        <v>9053621</v>
      </c>
      <c r="E91" s="7">
        <f>ROUND(+ICU!F86,0)</f>
        <v>6078</v>
      </c>
      <c r="F91" s="8">
        <f t="shared" si="3"/>
        <v>1489.57</v>
      </c>
      <c r="G91" s="7">
        <f>ROUND(SUM(ICU!Q188:R188),0)</f>
        <v>10551573</v>
      </c>
      <c r="H91" s="7">
        <f>ROUND(+ICU!F188,0)</f>
        <v>6131</v>
      </c>
      <c r="I91" s="8">
        <f t="shared" si="4"/>
        <v>1721.02</v>
      </c>
      <c r="J91" s="8"/>
      <c r="K91" s="9">
        <f t="shared" si="5"/>
        <v>0.15540000000000001</v>
      </c>
    </row>
    <row r="92" spans="2:11" x14ac:dyDescent="0.2">
      <c r="B92">
        <f>+ICU!A87</f>
        <v>198</v>
      </c>
      <c r="C92" t="str">
        <f>+ICU!B87</f>
        <v>ASTRIA SUNNYSIDE HOSPITAL</v>
      </c>
      <c r="D92" s="7">
        <f>ROUND(SUM(ICU!Q87:R87),0)</f>
        <v>2740535</v>
      </c>
      <c r="E92" s="7">
        <f>ROUND(+ICU!F87,0)</f>
        <v>1117</v>
      </c>
      <c r="F92" s="8">
        <f t="shared" si="3"/>
        <v>2453.48</v>
      </c>
      <c r="G92" s="7">
        <f>ROUND(SUM(ICU!Q189:R189),0)</f>
        <v>3036617</v>
      </c>
      <c r="H92" s="7">
        <f>ROUND(+ICU!F189,0)</f>
        <v>1447</v>
      </c>
      <c r="I92" s="8">
        <f t="shared" si="4"/>
        <v>2098.56</v>
      </c>
      <c r="J92" s="8"/>
      <c r="K92" s="9">
        <f t="shared" si="5"/>
        <v>-0.1447</v>
      </c>
    </row>
    <row r="93" spans="2:11" x14ac:dyDescent="0.2">
      <c r="B93">
        <f>+ICU!A88</f>
        <v>199</v>
      </c>
      <c r="C93" t="str">
        <f>+ICU!B88</f>
        <v>ASTRIA TOPPENISH HOSPITAL</v>
      </c>
      <c r="D93" s="7">
        <f>ROUND(SUM(ICU!Q88:R88),0)</f>
        <v>1546544</v>
      </c>
      <c r="E93" s="7">
        <f>ROUND(+ICU!F88,0)</f>
        <v>266</v>
      </c>
      <c r="F93" s="8">
        <f t="shared" si="3"/>
        <v>5814.08</v>
      </c>
      <c r="G93" s="7">
        <f>ROUND(SUM(ICU!Q190:R190),0)</f>
        <v>1454040</v>
      </c>
      <c r="H93" s="7">
        <f>ROUND(+ICU!F190,0)</f>
        <v>138</v>
      </c>
      <c r="I93" s="8">
        <f t="shared" si="4"/>
        <v>10536.52</v>
      </c>
      <c r="J93" s="8"/>
      <c r="K93" s="9">
        <f t="shared" si="5"/>
        <v>0.81220000000000003</v>
      </c>
    </row>
    <row r="94" spans="2:11" x14ac:dyDescent="0.2">
      <c r="B94">
        <f>+ICU!A89</f>
        <v>201</v>
      </c>
      <c r="C94" t="str">
        <f>+ICU!B89</f>
        <v>ST FRANCIS COMMUNITY HOSPITAL</v>
      </c>
      <c r="D94" s="7">
        <f>ROUND(SUM(ICU!Q89:R89),0)</f>
        <v>9015873</v>
      </c>
      <c r="E94" s="7">
        <f>ROUND(+ICU!F89,0)</f>
        <v>4029</v>
      </c>
      <c r="F94" s="8">
        <f t="shared" si="3"/>
        <v>2237.7399999999998</v>
      </c>
      <c r="G94" s="7">
        <f>ROUND(SUM(ICU!Q191:R191),0)</f>
        <v>10043728</v>
      </c>
      <c r="H94" s="7">
        <f>ROUND(+ICU!F191,0)</f>
        <v>4250</v>
      </c>
      <c r="I94" s="8">
        <f t="shared" si="4"/>
        <v>2363.23</v>
      </c>
      <c r="J94" s="8"/>
      <c r="K94" s="9">
        <f t="shared" si="5"/>
        <v>5.6099999999999997E-2</v>
      </c>
    </row>
    <row r="95" spans="2:11" x14ac:dyDescent="0.2">
      <c r="B95">
        <f>+ICU!A90</f>
        <v>202</v>
      </c>
      <c r="C95" t="str">
        <f>+ICU!B90</f>
        <v>REGIONAL HOSPITAL</v>
      </c>
      <c r="D95" s="7">
        <f>ROUND(SUM(ICU!Q90:R90),0)</f>
        <v>0</v>
      </c>
      <c r="E95" s="7">
        <f>ROUND(+ICU!F90,0)</f>
        <v>0</v>
      </c>
      <c r="F95" s="8" t="str">
        <f t="shared" si="3"/>
        <v/>
      </c>
      <c r="G95" s="7">
        <f>ROUND(SUM(ICU!Q192:R192),0)</f>
        <v>0</v>
      </c>
      <c r="H95" s="7">
        <f>ROUND(+ICU!F192,0)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+ICU!A91</f>
        <v>204</v>
      </c>
      <c r="C96" t="str">
        <f>+ICU!B91</f>
        <v>SEATTLE CANCER CARE ALLIANCE</v>
      </c>
      <c r="D96" s="7">
        <f>ROUND(SUM(ICU!Q91:R91),0)</f>
        <v>63476475</v>
      </c>
      <c r="E96" s="7">
        <f>ROUND(+ICU!F91,0)</f>
        <v>5979</v>
      </c>
      <c r="F96" s="8">
        <f t="shared" si="3"/>
        <v>10616.57</v>
      </c>
      <c r="G96" s="7">
        <f>ROUND(SUM(ICU!Q193:R193),0)</f>
        <v>69454552</v>
      </c>
      <c r="H96" s="7">
        <f>ROUND(+ICU!F193,0)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+ICU!A92</f>
        <v>205</v>
      </c>
      <c r="C97" t="str">
        <f>+ICU!B92</f>
        <v>WENATCHEE VALLEY HOSPITAL</v>
      </c>
      <c r="D97" s="7">
        <f>ROUND(SUM(ICU!Q92:R92),0)</f>
        <v>0</v>
      </c>
      <c r="E97" s="7">
        <f>ROUND(+ICU!F92,0)</f>
        <v>0</v>
      </c>
      <c r="F97" s="8" t="str">
        <f t="shared" si="3"/>
        <v/>
      </c>
      <c r="G97" s="7">
        <f>ROUND(SUM(ICU!Q194:R194),0)</f>
        <v>0</v>
      </c>
      <c r="H97" s="7">
        <f>ROUND(+ICU!F194,0)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+ICU!A93</f>
        <v>206</v>
      </c>
      <c r="C98" t="str">
        <f>+ICU!B93</f>
        <v>PEACEHEALTH UNITED GENERAL MEDICAL CENTER</v>
      </c>
      <c r="D98" s="7">
        <f>ROUND(SUM(ICU!Q93:R93),0)</f>
        <v>0</v>
      </c>
      <c r="E98" s="7">
        <f>ROUND(+ICU!F93,0)</f>
        <v>0</v>
      </c>
      <c r="F98" s="8" t="str">
        <f t="shared" si="3"/>
        <v/>
      </c>
      <c r="G98" s="7">
        <f>ROUND(SUM(ICU!Q195:R195),0)</f>
        <v>0</v>
      </c>
      <c r="H98" s="7">
        <f>ROUND(+ICU!F195,0)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>
        <f>+ICU!A94</f>
        <v>207</v>
      </c>
      <c r="C99" t="str">
        <f>+ICU!B94</f>
        <v>SKAGIT REGIONAL HEALTH</v>
      </c>
      <c r="D99" s="7">
        <f>ROUND(SUM(ICU!Q94:R94),0)</f>
        <v>4955744</v>
      </c>
      <c r="E99" s="7">
        <f>ROUND(+ICU!F94,0)</f>
        <v>0</v>
      </c>
      <c r="F99" s="8" t="str">
        <f t="shared" si="3"/>
        <v/>
      </c>
      <c r="G99" s="7">
        <f>ROUND(SUM(ICU!Q196:R196),0)</f>
        <v>4879378</v>
      </c>
      <c r="H99" s="7">
        <f>ROUND(+ICU!F196,0)</f>
        <v>2630</v>
      </c>
      <c r="I99" s="8">
        <f t="shared" si="4"/>
        <v>1855.28</v>
      </c>
      <c r="J99" s="8"/>
      <c r="K99" s="9" t="str">
        <f t="shared" si="5"/>
        <v/>
      </c>
    </row>
    <row r="100" spans="2:11" x14ac:dyDescent="0.2">
      <c r="B100">
        <f>+ICU!A95</f>
        <v>208</v>
      </c>
      <c r="C100" t="str">
        <f>+ICU!B95</f>
        <v>LEGACY SALMON CREEK HOSPITAL</v>
      </c>
      <c r="D100" s="7">
        <f>ROUND(SUM(ICU!Q95:R95),0)</f>
        <v>22399690</v>
      </c>
      <c r="E100" s="7">
        <f>ROUND(+ICU!F95,0)</f>
        <v>11826</v>
      </c>
      <c r="F100" s="8">
        <f t="shared" si="3"/>
        <v>1894.11</v>
      </c>
      <c r="G100" s="7">
        <f>ROUND(SUM(ICU!Q197:R197),0)</f>
        <v>24124994</v>
      </c>
      <c r="H100" s="7">
        <f>ROUND(+ICU!F197,0)</f>
        <v>11992</v>
      </c>
      <c r="I100" s="8">
        <f t="shared" si="4"/>
        <v>2011.76</v>
      </c>
      <c r="J100" s="8"/>
      <c r="K100" s="9">
        <f t="shared" si="5"/>
        <v>6.2100000000000002E-2</v>
      </c>
    </row>
    <row r="101" spans="2:11" x14ac:dyDescent="0.2">
      <c r="B101">
        <f>+ICU!A96</f>
        <v>209</v>
      </c>
      <c r="C101" t="str">
        <f>+ICU!B96</f>
        <v>ST ANTHONY HOSPITAL</v>
      </c>
      <c r="D101" s="7">
        <f>ROUND(SUM(ICU!Q96:R96),0)</f>
        <v>8650123</v>
      </c>
      <c r="E101" s="7">
        <f>ROUND(+ICU!F96,0)</f>
        <v>4883</v>
      </c>
      <c r="F101" s="8">
        <f t="shared" si="3"/>
        <v>1771.48</v>
      </c>
      <c r="G101" s="7">
        <f>ROUND(SUM(ICU!Q198:R198),0)</f>
        <v>9186249</v>
      </c>
      <c r="H101" s="7">
        <f>ROUND(+ICU!F198,0)</f>
        <v>4715</v>
      </c>
      <c r="I101" s="8">
        <f t="shared" si="4"/>
        <v>1948.3</v>
      </c>
      <c r="J101" s="8"/>
      <c r="K101" s="9">
        <f t="shared" si="5"/>
        <v>9.98E-2</v>
      </c>
    </row>
    <row r="102" spans="2:11" x14ac:dyDescent="0.2">
      <c r="B102">
        <f>+ICU!A97</f>
        <v>210</v>
      </c>
      <c r="C102" t="str">
        <f>+ICU!B97</f>
        <v>SWEDISH MEDICAL CENTER - ISSAQUAH CAMPUS</v>
      </c>
      <c r="D102" s="7">
        <f>ROUND(SUM(ICU!Q97:R97),0)</f>
        <v>21216929</v>
      </c>
      <c r="E102" s="7">
        <f>ROUND(+ICU!F97,0)</f>
        <v>5610</v>
      </c>
      <c r="F102" s="8">
        <f t="shared" si="3"/>
        <v>3781.98</v>
      </c>
      <c r="G102" s="7">
        <f>ROUND(SUM(ICU!Q199:R199),0)</f>
        <v>14590825</v>
      </c>
      <c r="H102" s="7">
        <f>ROUND(+ICU!F199,0)</f>
        <v>5025</v>
      </c>
      <c r="I102" s="8">
        <f t="shared" si="4"/>
        <v>2903.65</v>
      </c>
      <c r="J102" s="8"/>
      <c r="K102" s="9">
        <f t="shared" si="5"/>
        <v>-0.23219999999999999</v>
      </c>
    </row>
    <row r="103" spans="2:11" x14ac:dyDescent="0.2">
      <c r="B103">
        <f>+ICU!A98</f>
        <v>211</v>
      </c>
      <c r="C103" t="str">
        <f>+ICU!B98</f>
        <v>PEACEHEALTH PEACE ISLAND MEDICAL CENTER</v>
      </c>
      <c r="D103" s="7">
        <f>ROUND(SUM(ICU!Q98:R98),0)</f>
        <v>0</v>
      </c>
      <c r="E103" s="7">
        <f>ROUND(+ICU!F98,0)</f>
        <v>0</v>
      </c>
      <c r="F103" s="8" t="str">
        <f t="shared" si="3"/>
        <v/>
      </c>
      <c r="G103" s="7">
        <f>ROUND(SUM(ICU!Q200:R200),0)</f>
        <v>0</v>
      </c>
      <c r="H103" s="7">
        <f>ROUND(+ICU!F200,0)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+ICU!A99</f>
        <v>904</v>
      </c>
      <c r="C104" t="str">
        <f>+ICU!B99</f>
        <v>BHC FAIRFAX HOSPITAL</v>
      </c>
      <c r="D104" s="7">
        <f>ROUND(SUM(ICU!Q99:R99),0)</f>
        <v>0</v>
      </c>
      <c r="E104" s="7">
        <f>ROUND(+ICU!F99,0)</f>
        <v>0</v>
      </c>
      <c r="F104" s="8" t="str">
        <f t="shared" si="3"/>
        <v/>
      </c>
      <c r="G104" s="7">
        <f>ROUND(SUM(ICU!Q201:R201),0)</f>
        <v>0</v>
      </c>
      <c r="H104" s="7">
        <f>ROUND(+ICU!F201,0)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+ICU!A100</f>
        <v>915</v>
      </c>
      <c r="C105" t="str">
        <f>+ICU!B100</f>
        <v>LOURDES COUNSELING CENTER</v>
      </c>
      <c r="D105" s="7">
        <f>ROUND(SUM(ICU!Q100:R100),0)</f>
        <v>0</v>
      </c>
      <c r="E105" s="7">
        <f>ROUND(+ICU!F100,0)</f>
        <v>0</v>
      </c>
      <c r="F105" s="8" t="str">
        <f t="shared" si="3"/>
        <v/>
      </c>
      <c r="G105" s="7">
        <f>ROUND(SUM(ICU!Q202:R202),0)</f>
        <v>0</v>
      </c>
      <c r="H105" s="7">
        <f>ROUND(+ICU!F202,0)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+ICU!A101</f>
        <v>919</v>
      </c>
      <c r="C106" t="str">
        <f>+ICU!B101</f>
        <v>NAVOS</v>
      </c>
      <c r="D106" s="7">
        <f>ROUND(SUM(ICU!Q101:R101),0)</f>
        <v>0</v>
      </c>
      <c r="E106" s="7">
        <f>ROUND(+ICU!F101,0)</f>
        <v>0</v>
      </c>
      <c r="F106" s="8" t="str">
        <f t="shared" si="3"/>
        <v/>
      </c>
      <c r="G106" s="7">
        <f>ROUND(SUM(ICU!Q203:R203),0)</f>
        <v>0</v>
      </c>
      <c r="H106" s="7">
        <f>ROUND(+ICU!F203,0)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+ICU!A102</f>
        <v>921</v>
      </c>
      <c r="C107" t="str">
        <f>+ICU!B102</f>
        <v>CASCADE BEHAVIORAL HOSPITAL</v>
      </c>
      <c r="D107" s="7">
        <f>ROUND(SUM(ICU!Q102:R102),0)</f>
        <v>0</v>
      </c>
      <c r="E107" s="7">
        <f>ROUND(+ICU!F102,0)</f>
        <v>0</v>
      </c>
      <c r="F107" s="8" t="str">
        <f t="shared" si="3"/>
        <v/>
      </c>
      <c r="G107" s="7">
        <f>ROUND(SUM(ICU!Q204:R204),0)</f>
        <v>0</v>
      </c>
      <c r="H107" s="7">
        <f>ROUND(+ICU!F204,0)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+ICU!A103</f>
        <v>922</v>
      </c>
      <c r="C108" t="str">
        <f>+ICU!B103</f>
        <v>BHC FAIRFAX HOSPITAL NORTH</v>
      </c>
      <c r="D108" s="7">
        <f>ROUND(SUM(ICU!Q103:R103),0)</f>
        <v>0</v>
      </c>
      <c r="E108" s="7">
        <f>ROUND(+ICU!F103,0)</f>
        <v>0</v>
      </c>
      <c r="F108" s="8" t="str">
        <f t="shared" ref="F108" si="6">IF(D108=0,"",IF(E108=0,"",ROUND(D108/E108,2)))</f>
        <v/>
      </c>
      <c r="G108" s="7">
        <f>ROUND(SUM(ICU!Q205:R205),0)</f>
        <v>0</v>
      </c>
      <c r="H108" s="7">
        <f>ROUND(+ICU!F205,0)</f>
        <v>0</v>
      </c>
      <c r="I108" s="8" t="str">
        <f t="shared" ref="I108" si="7">IF(G108=0,"",IF(H108=0,"",ROUND(G108/H108,2)))</f>
        <v/>
      </c>
      <c r="J108" s="8"/>
      <c r="K108" s="9" t="str">
        <f t="shared" ref="K108" si="8">IF(D108=0,"",IF(E108=0,"",IF(G108=0,"",IF(H108=0,"",ROUND(I108/F108-1,4)))))</f>
        <v/>
      </c>
    </row>
    <row r="109" spans="2:11" x14ac:dyDescent="0.2">
      <c r="B109">
        <f>+ICU!A104</f>
        <v>923</v>
      </c>
      <c r="C109" t="str">
        <f>+ICU!B104</f>
        <v>FAIRFAX BEHAVIORAL HEALTH MONROE</v>
      </c>
      <c r="D109" s="7">
        <f>ROUND(SUM(ICU!Q104:R104),0)</f>
        <v>0</v>
      </c>
      <c r="E109" s="7">
        <f>ROUND(+ICU!F104,0)</f>
        <v>0</v>
      </c>
      <c r="F109" s="8" t="str">
        <f t="shared" ref="F109" si="9">IF(D109=0,"",IF(E109=0,"",ROUND(D109/E109,2)))</f>
        <v/>
      </c>
      <c r="G109" s="7">
        <f>ROUND(SUM(ICU!Q206:R206),0)</f>
        <v>0</v>
      </c>
      <c r="H109" s="7">
        <f>ROUND(+ICU!F206,0)</f>
        <v>0</v>
      </c>
      <c r="I109" s="8" t="str">
        <f t="shared" ref="I109" si="10">IF(G109=0,"",IF(H109=0,"",ROUND(G109/H109,2)))</f>
        <v/>
      </c>
      <c r="J109" s="8"/>
      <c r="K109" s="9" t="str">
        <f t="shared" ref="K109" si="11">IF(D109=0,"",IF(E109=0,"",IF(G109=0,"",IF(H109=0,"",ROUND(I109/F109-1,4)))))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zoomScale="75" workbookViewId="0">
      <selection activeCell="F20" sqref="F2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8.88671875" bestFit="1" customWidth="1"/>
    <col min="7" max="7" width="10.88671875" bestFit="1" customWidth="1"/>
    <col min="8" max="8" width="6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7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40</v>
      </c>
    </row>
    <row r="4" spans="1:11" x14ac:dyDescent="0.2">
      <c r="A4" s="4" t="s">
        <v>70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40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7">
        <f>ROUND(+ICU!D5,0)</f>
        <v>2015</v>
      </c>
      <c r="F7" s="17">
        <f>E7</f>
        <v>2015</v>
      </c>
      <c r="G7" s="3"/>
      <c r="H7" s="2">
        <f>+F7+1</f>
        <v>2016</v>
      </c>
      <c r="I7" s="3">
        <f>+H7</f>
        <v>2016</v>
      </c>
    </row>
    <row r="8" spans="1:11" x14ac:dyDescent="0.2">
      <c r="A8" s="3"/>
      <c r="B8" s="3"/>
      <c r="C8" s="3"/>
      <c r="F8" s="2" t="s">
        <v>1</v>
      </c>
      <c r="I8" s="2" t="s">
        <v>1</v>
      </c>
      <c r="J8" s="2"/>
      <c r="K8" s="3" t="s">
        <v>75</v>
      </c>
    </row>
    <row r="9" spans="1:11" x14ac:dyDescent="0.2">
      <c r="A9" s="3"/>
      <c r="B9" s="3" t="s">
        <v>36</v>
      </c>
      <c r="C9" s="3" t="s">
        <v>37</v>
      </c>
      <c r="D9" s="2" t="s">
        <v>8</v>
      </c>
      <c r="E9" s="2" t="s">
        <v>3</v>
      </c>
      <c r="F9" s="2" t="s">
        <v>3</v>
      </c>
      <c r="G9" s="2" t="s">
        <v>8</v>
      </c>
      <c r="H9" s="2" t="s">
        <v>3</v>
      </c>
      <c r="I9" s="2" t="s">
        <v>3</v>
      </c>
      <c r="J9" s="2"/>
      <c r="K9" s="3" t="s">
        <v>77</v>
      </c>
    </row>
    <row r="10" spans="1:11" x14ac:dyDescent="0.2">
      <c r="B10">
        <f>+ICU!A5</f>
        <v>1</v>
      </c>
      <c r="C10" t="str">
        <f>+ICU!B5</f>
        <v>SWEDISH MEDICAL CENTER - FIRST HILL</v>
      </c>
      <c r="D10" s="7">
        <f>ROUND(+ICU!G5,0)</f>
        <v>35829752</v>
      </c>
      <c r="E10" s="7">
        <f>ROUND(+ICU!F5,0)</f>
        <v>40978</v>
      </c>
      <c r="F10" s="8">
        <f>IF(D10=0,"",IF(E10=0,"",ROUND(D10/E10,2)))</f>
        <v>874.37</v>
      </c>
      <c r="G10" s="7">
        <f>ROUND(+ICU!G107,0)</f>
        <v>29506531</v>
      </c>
      <c r="H10" s="7">
        <f>ROUND(+ICU!F107,0)</f>
        <v>30743</v>
      </c>
      <c r="I10" s="8">
        <f>IF(G10=0,"",IF(H10=0,"",ROUND(G10/H10,2)))</f>
        <v>959.78</v>
      </c>
      <c r="J10" s="8"/>
      <c r="K10" s="9">
        <f>IF(D10=0,"",IF(E10=0,"",IF(G10=0,"",IF(H10=0,"",ROUND(I10/F10-1,4)))))</f>
        <v>9.7699999999999995E-2</v>
      </c>
    </row>
    <row r="11" spans="1:11" x14ac:dyDescent="0.2">
      <c r="B11">
        <f>+ICU!A6</f>
        <v>3</v>
      </c>
      <c r="C11" t="str">
        <f>+ICU!B6</f>
        <v>SWEDISH MEDICAL CENTER - CHERRY HILL</v>
      </c>
      <c r="D11" s="7">
        <f>ROUND(+ICU!G6,0)</f>
        <v>17601507</v>
      </c>
      <c r="E11" s="7">
        <f>ROUND(+ICU!F6,0)</f>
        <v>22059</v>
      </c>
      <c r="F11" s="8">
        <f t="shared" ref="F11:F74" si="0">IF(D11=0,"",IF(E11=0,"",ROUND(D11/E11,2)))</f>
        <v>797.93</v>
      </c>
      <c r="G11" s="7">
        <f>ROUND(+ICU!G108,0)</f>
        <v>18873325</v>
      </c>
      <c r="H11" s="7">
        <f>ROUND(+ICU!F108,0)</f>
        <v>14018</v>
      </c>
      <c r="I11" s="8">
        <f t="shared" ref="I11:I74" si="1">IF(G11=0,"",IF(H11=0,"",ROUND(G11/H11,2)))</f>
        <v>1346.36</v>
      </c>
      <c r="J11" s="8"/>
      <c r="K11" s="9">
        <f t="shared" ref="K11:K74" si="2">IF(D11=0,"",IF(E11=0,"",IF(G11=0,"",IF(H11=0,"",ROUND(I11/F11-1,4)))))</f>
        <v>0.68730000000000002</v>
      </c>
    </row>
    <row r="12" spans="1:11" x14ac:dyDescent="0.2">
      <c r="B12">
        <f>+ICU!A7</f>
        <v>8</v>
      </c>
      <c r="C12" t="str">
        <f>+ICU!B7</f>
        <v>KLICKITAT VALLEY HEALTH</v>
      </c>
      <c r="D12" s="7">
        <f>ROUND(+ICU!G7,0)</f>
        <v>0</v>
      </c>
      <c r="E12" s="7">
        <f>ROUND(+ICU!F7,0)</f>
        <v>0</v>
      </c>
      <c r="F12" s="8" t="str">
        <f t="shared" si="0"/>
        <v/>
      </c>
      <c r="G12" s="7">
        <f>ROUND(+ICU!G109,0)</f>
        <v>0</v>
      </c>
      <c r="H12" s="7">
        <f>ROUND(+ICU!F109,0)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+ICU!A8</f>
        <v>10</v>
      </c>
      <c r="C13" t="str">
        <f>+ICU!B8</f>
        <v>VIRGINIA MASON MEDICAL CENTER</v>
      </c>
      <c r="D13" s="7">
        <f>ROUND(+ICU!G8,0)</f>
        <v>8388125</v>
      </c>
      <c r="E13" s="7">
        <f>ROUND(+ICU!F8,0)</f>
        <v>6458</v>
      </c>
      <c r="F13" s="8">
        <f t="shared" si="0"/>
        <v>1298.8699999999999</v>
      </c>
      <c r="G13" s="7">
        <f>ROUND(+ICU!G110,0)</f>
        <v>8875019</v>
      </c>
      <c r="H13" s="7">
        <f>ROUND(+ICU!F110,0)</f>
        <v>7085</v>
      </c>
      <c r="I13" s="8">
        <f t="shared" si="1"/>
        <v>1252.6500000000001</v>
      </c>
      <c r="J13" s="8"/>
      <c r="K13" s="9">
        <f t="shared" si="2"/>
        <v>-3.56E-2</v>
      </c>
    </row>
    <row r="14" spans="1:11" x14ac:dyDescent="0.2">
      <c r="B14">
        <f>+ICU!A9</f>
        <v>14</v>
      </c>
      <c r="C14" t="str">
        <f>+ICU!B9</f>
        <v>SEATTLE CHILDRENS HOSPITAL</v>
      </c>
      <c r="D14" s="7">
        <f>ROUND(+ICU!G9,0)</f>
        <v>25193647</v>
      </c>
      <c r="E14" s="7">
        <f>ROUND(+ICU!F9,0)</f>
        <v>18614</v>
      </c>
      <c r="F14" s="8">
        <f t="shared" si="0"/>
        <v>1353.48</v>
      </c>
      <c r="G14" s="7">
        <f>ROUND(+ICU!G111,0)</f>
        <v>27912763</v>
      </c>
      <c r="H14" s="7">
        <f>ROUND(+ICU!F111,0)</f>
        <v>20628</v>
      </c>
      <c r="I14" s="8">
        <f t="shared" si="1"/>
        <v>1353.15</v>
      </c>
      <c r="J14" s="8"/>
      <c r="K14" s="9">
        <f t="shared" si="2"/>
        <v>-2.0000000000000001E-4</v>
      </c>
    </row>
    <row r="15" spans="1:11" x14ac:dyDescent="0.2">
      <c r="B15">
        <f>+ICU!A10</f>
        <v>20</v>
      </c>
      <c r="C15" t="str">
        <f>+ICU!B10</f>
        <v>GROUP HEALTH CENTRAL HOSPITAL</v>
      </c>
      <c r="D15" s="7">
        <f>ROUND(+ICU!G10,0)</f>
        <v>874221</v>
      </c>
      <c r="E15" s="7">
        <f>ROUND(+ICU!F10,0)</f>
        <v>0</v>
      </c>
      <c r="F15" s="8" t="str">
        <f t="shared" si="0"/>
        <v/>
      </c>
      <c r="G15" s="7">
        <f>ROUND(+ICU!G112,0)</f>
        <v>-1450</v>
      </c>
      <c r="H15" s="7">
        <f>ROUND(+ICU!F112,0)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+ICU!A11</f>
        <v>21</v>
      </c>
      <c r="C16" t="str">
        <f>+ICU!B11</f>
        <v>NEWPORT HOSPITAL AND HEALTH SERVICES</v>
      </c>
      <c r="D16" s="7">
        <f>ROUND(+ICU!G11,0)</f>
        <v>0</v>
      </c>
      <c r="E16" s="7">
        <f>ROUND(+ICU!F11,0)</f>
        <v>0</v>
      </c>
      <c r="F16" s="8" t="str">
        <f t="shared" si="0"/>
        <v/>
      </c>
      <c r="G16" s="7">
        <f>ROUND(+ICU!G113,0)</f>
        <v>0</v>
      </c>
      <c r="H16" s="7">
        <f>ROUND(+ICU!F113,0)</f>
        <v>0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+ICU!A12</f>
        <v>22</v>
      </c>
      <c r="C17" t="str">
        <f>+ICU!B12</f>
        <v>LOURDES MEDICAL CENTER</v>
      </c>
      <c r="D17" s="7">
        <f>ROUND(+ICU!G12,0)</f>
        <v>0</v>
      </c>
      <c r="E17" s="7">
        <f>ROUND(+ICU!F12,0)</f>
        <v>0</v>
      </c>
      <c r="F17" s="8" t="str">
        <f t="shared" si="0"/>
        <v/>
      </c>
      <c r="G17" s="7">
        <f>ROUND(+ICU!G114,0)</f>
        <v>0</v>
      </c>
      <c r="H17" s="7">
        <f>ROUND(+ICU!F114,0)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>
        <f>+ICU!A13</f>
        <v>23</v>
      </c>
      <c r="C18" t="str">
        <f>+ICU!B13</f>
        <v>THREE RIVERS HOSPITAL</v>
      </c>
      <c r="D18" s="7">
        <f>ROUND(+ICU!G13,0)</f>
        <v>0</v>
      </c>
      <c r="E18" s="7">
        <f>ROUND(+ICU!F13,0)</f>
        <v>0</v>
      </c>
      <c r="F18" s="8" t="str">
        <f t="shared" si="0"/>
        <v/>
      </c>
      <c r="G18" s="7">
        <f>ROUND(+ICU!G115,0)</f>
        <v>0</v>
      </c>
      <c r="H18" s="7">
        <f>ROUND(+ICU!F115,0)</f>
        <v>0</v>
      </c>
      <c r="I18" s="8" t="str">
        <f t="shared" si="1"/>
        <v/>
      </c>
      <c r="J18" s="8"/>
      <c r="K18" s="9" t="str">
        <f t="shared" si="2"/>
        <v/>
      </c>
    </row>
    <row r="19" spans="2:11" x14ac:dyDescent="0.2">
      <c r="B19">
        <f>+ICU!A14</f>
        <v>26</v>
      </c>
      <c r="C19" t="str">
        <f>+ICU!B14</f>
        <v>PEACEHEALTH ST JOHN MEDICAL CENTER</v>
      </c>
      <c r="D19" s="7">
        <f>ROUND(+ICU!G14,0)</f>
        <v>6544075</v>
      </c>
      <c r="E19" s="7">
        <f>ROUND(+ICU!F14,0)</f>
        <v>7486</v>
      </c>
      <c r="F19" s="8">
        <f t="shared" si="0"/>
        <v>874.18</v>
      </c>
      <c r="G19" s="7">
        <f>ROUND(+ICU!G116,0)</f>
        <v>7033489</v>
      </c>
      <c r="H19" s="7">
        <f>ROUND(+ICU!F116,0)</f>
        <v>8791</v>
      </c>
      <c r="I19" s="8">
        <f t="shared" si="1"/>
        <v>800.08</v>
      </c>
      <c r="J19" s="8"/>
      <c r="K19" s="9">
        <f t="shared" si="2"/>
        <v>-8.48E-2</v>
      </c>
    </row>
    <row r="20" spans="2:11" x14ac:dyDescent="0.2">
      <c r="B20">
        <f>+ICU!A15</f>
        <v>29</v>
      </c>
      <c r="C20" t="str">
        <f>+ICU!B15</f>
        <v>HARBORVIEW MEDICAL CENTER</v>
      </c>
      <c r="D20" s="7">
        <f>ROUND(+ICU!G15,0)</f>
        <v>29552310</v>
      </c>
      <c r="E20" s="7">
        <f>ROUND(+ICU!F15,0)</f>
        <v>27615</v>
      </c>
      <c r="F20" s="8">
        <f t="shared" si="0"/>
        <v>1070.1500000000001</v>
      </c>
      <c r="G20" s="7">
        <f>ROUND(+ICU!G117,0)</f>
        <v>31605543</v>
      </c>
      <c r="H20" s="7">
        <f>ROUND(+ICU!F117,0)</f>
        <v>28181</v>
      </c>
      <c r="I20" s="8">
        <f t="shared" si="1"/>
        <v>1121.52</v>
      </c>
      <c r="J20" s="8"/>
      <c r="K20" s="9">
        <f t="shared" si="2"/>
        <v>4.8000000000000001E-2</v>
      </c>
    </row>
    <row r="21" spans="2:11" x14ac:dyDescent="0.2">
      <c r="B21">
        <f>+ICU!A16</f>
        <v>32</v>
      </c>
      <c r="C21" t="str">
        <f>+ICU!B16</f>
        <v>ST JOSEPH MEDICAL CENTER</v>
      </c>
      <c r="D21" s="7">
        <f>ROUND(+ICU!G16,0)</f>
        <v>14852285</v>
      </c>
      <c r="E21" s="7">
        <f>ROUND(+ICU!F16,0)</f>
        <v>17806</v>
      </c>
      <c r="F21" s="8">
        <f t="shared" si="0"/>
        <v>834.12</v>
      </c>
      <c r="G21" s="7">
        <f>ROUND(+ICU!G118,0)</f>
        <v>15519930</v>
      </c>
      <c r="H21" s="7">
        <f>ROUND(+ICU!F118,0)</f>
        <v>18398</v>
      </c>
      <c r="I21" s="8">
        <f t="shared" si="1"/>
        <v>843.57</v>
      </c>
      <c r="J21" s="8"/>
      <c r="K21" s="9">
        <f t="shared" si="2"/>
        <v>1.1299999999999999E-2</v>
      </c>
    </row>
    <row r="22" spans="2:11" x14ac:dyDescent="0.2">
      <c r="B22">
        <f>+ICU!A17</f>
        <v>35</v>
      </c>
      <c r="C22" t="str">
        <f>+ICU!B17</f>
        <v>ST ELIZABETH HOSPITAL</v>
      </c>
      <c r="D22" s="7">
        <f>ROUND(+ICU!G17,0)</f>
        <v>2138</v>
      </c>
      <c r="E22" s="7">
        <f>ROUND(+ICU!F17,0)</f>
        <v>0</v>
      </c>
      <c r="F22" s="8" t="str">
        <f t="shared" si="0"/>
        <v/>
      </c>
      <c r="G22" s="7">
        <f>ROUND(+ICU!G119,0)</f>
        <v>0</v>
      </c>
      <c r="H22" s="7">
        <f>ROUND(+ICU!F119,0)</f>
        <v>0</v>
      </c>
      <c r="I22" s="8" t="str">
        <f t="shared" si="1"/>
        <v/>
      </c>
      <c r="J22" s="8"/>
      <c r="K22" s="9" t="str">
        <f t="shared" si="2"/>
        <v/>
      </c>
    </row>
    <row r="23" spans="2:11" x14ac:dyDescent="0.2">
      <c r="B23">
        <f>+ICU!A18</f>
        <v>37</v>
      </c>
      <c r="C23" t="str">
        <f>+ICU!B18</f>
        <v>MULTICARE DEACONESS HOSPITAL</v>
      </c>
      <c r="D23" s="7">
        <f>ROUND(+ICU!G18,0)</f>
        <v>10960592</v>
      </c>
      <c r="E23" s="7">
        <f>ROUND(+ICU!F18,0)</f>
        <v>13655</v>
      </c>
      <c r="F23" s="8">
        <f t="shared" si="0"/>
        <v>802.68</v>
      </c>
      <c r="G23" s="7">
        <f>ROUND(+ICU!G120,0)</f>
        <v>9775697</v>
      </c>
      <c r="H23" s="7">
        <f>ROUND(+ICU!F120,0)</f>
        <v>11391</v>
      </c>
      <c r="I23" s="8">
        <f t="shared" si="1"/>
        <v>858.19</v>
      </c>
      <c r="J23" s="8"/>
      <c r="K23" s="9">
        <f t="shared" si="2"/>
        <v>6.9199999999999998E-2</v>
      </c>
    </row>
    <row r="24" spans="2:11" x14ac:dyDescent="0.2">
      <c r="B24">
        <f>+ICU!A19</f>
        <v>38</v>
      </c>
      <c r="C24" t="str">
        <f>+ICU!B19</f>
        <v>OLYMPIC MEDICAL CENTER</v>
      </c>
      <c r="D24" s="7">
        <f>ROUND(+ICU!G19,0)</f>
        <v>3754913</v>
      </c>
      <c r="E24" s="7">
        <f>ROUND(+ICU!F19,0)</f>
        <v>4230</v>
      </c>
      <c r="F24" s="8">
        <f t="shared" si="0"/>
        <v>887.69</v>
      </c>
      <c r="G24" s="7">
        <f>ROUND(+ICU!G121,0)</f>
        <v>3896231</v>
      </c>
      <c r="H24" s="7">
        <f>ROUND(+ICU!F121,0)</f>
        <v>4264</v>
      </c>
      <c r="I24" s="8">
        <f t="shared" si="1"/>
        <v>913.75</v>
      </c>
      <c r="J24" s="8"/>
      <c r="K24" s="9">
        <f t="shared" si="2"/>
        <v>2.9399999999999999E-2</v>
      </c>
    </row>
    <row r="25" spans="2:11" x14ac:dyDescent="0.2">
      <c r="B25">
        <f>+ICU!A20</f>
        <v>39</v>
      </c>
      <c r="C25" t="str">
        <f>+ICU!B20</f>
        <v>TRIOS HEALTH</v>
      </c>
      <c r="D25" s="7">
        <f>ROUND(+ICU!G20,0)</f>
        <v>1997622</v>
      </c>
      <c r="E25" s="7">
        <f>ROUND(+ICU!F20,0)</f>
        <v>1987</v>
      </c>
      <c r="F25" s="8">
        <f t="shared" si="0"/>
        <v>1005.35</v>
      </c>
      <c r="G25" s="7">
        <f>ROUND(+ICU!G122,0)</f>
        <v>2135725</v>
      </c>
      <c r="H25" s="7">
        <f>ROUND(+ICU!F122,0)</f>
        <v>2065</v>
      </c>
      <c r="I25" s="8">
        <f t="shared" si="1"/>
        <v>1034.25</v>
      </c>
      <c r="J25" s="8"/>
      <c r="K25" s="9">
        <f t="shared" si="2"/>
        <v>2.87E-2</v>
      </c>
    </row>
    <row r="26" spans="2:11" x14ac:dyDescent="0.2">
      <c r="B26">
        <f>+ICU!A21</f>
        <v>42</v>
      </c>
      <c r="C26" t="str">
        <f>+ICU!B21</f>
        <v>SHRINERS HOSPITAL FOR CHILDREN</v>
      </c>
      <c r="D26" s="7">
        <f>ROUND(+ICU!G21,0)</f>
        <v>0</v>
      </c>
      <c r="E26" s="7">
        <f>ROUND(+ICU!F21,0)</f>
        <v>0</v>
      </c>
      <c r="F26" s="8" t="str">
        <f t="shared" si="0"/>
        <v/>
      </c>
      <c r="G26" s="7">
        <f>ROUND(+ICU!G123,0)</f>
        <v>0</v>
      </c>
      <c r="H26" s="7">
        <f>ROUND(+ICU!F123,0)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+ICU!A22</f>
        <v>45</v>
      </c>
      <c r="C27" t="str">
        <f>+ICU!B22</f>
        <v>COLUMBIA BASIN HOSPITAL</v>
      </c>
      <c r="D27" s="7">
        <f>ROUND(+ICU!G22,0)</f>
        <v>0</v>
      </c>
      <c r="E27" s="7">
        <f>ROUND(+ICU!F22,0)</f>
        <v>0</v>
      </c>
      <c r="F27" s="8" t="str">
        <f t="shared" si="0"/>
        <v/>
      </c>
      <c r="G27" s="7">
        <f>ROUND(+ICU!G124,0)</f>
        <v>0</v>
      </c>
      <c r="H27" s="7">
        <f>ROUND(+ICU!F124,0)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+ICU!A23</f>
        <v>46</v>
      </c>
      <c r="C28" t="str">
        <f>+ICU!B23</f>
        <v>PMH MEDICAL CENTER</v>
      </c>
      <c r="D28" s="7">
        <f>ROUND(+ICU!G23,0)</f>
        <v>0</v>
      </c>
      <c r="E28" s="7">
        <f>ROUND(+ICU!F23,0)</f>
        <v>0</v>
      </c>
      <c r="F28" s="8" t="str">
        <f t="shared" si="0"/>
        <v/>
      </c>
      <c r="G28" s="7">
        <f>ROUND(+ICU!G125,0)</f>
        <v>0</v>
      </c>
      <c r="H28" s="7">
        <f>ROUND(+ICU!F125,0)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+ICU!A24</f>
        <v>50</v>
      </c>
      <c r="C29" t="str">
        <f>+ICU!B24</f>
        <v>PROVIDENCE ST MARY MEDICAL CENTER</v>
      </c>
      <c r="D29" s="7">
        <f>ROUND(+ICU!G24,0)</f>
        <v>3047093</v>
      </c>
      <c r="E29" s="7">
        <f>ROUND(+ICU!F24,0)</f>
        <v>3080</v>
      </c>
      <c r="F29" s="8">
        <f t="shared" si="0"/>
        <v>989.32</v>
      </c>
      <c r="G29" s="7">
        <f>ROUND(+ICU!G126,0)</f>
        <v>3380498</v>
      </c>
      <c r="H29" s="7">
        <f>ROUND(+ICU!F126,0)</f>
        <v>5309</v>
      </c>
      <c r="I29" s="8">
        <f t="shared" si="1"/>
        <v>636.75</v>
      </c>
      <c r="J29" s="8"/>
      <c r="K29" s="9">
        <f t="shared" si="2"/>
        <v>-0.35639999999999999</v>
      </c>
    </row>
    <row r="30" spans="2:11" x14ac:dyDescent="0.2">
      <c r="B30">
        <f>+ICU!A25</f>
        <v>54</v>
      </c>
      <c r="C30" t="str">
        <f>+ICU!B25</f>
        <v>FORKS COMMUNITY HOSPITAL</v>
      </c>
      <c r="D30" s="7">
        <f>ROUND(+ICU!G25,0)</f>
        <v>0</v>
      </c>
      <c r="E30" s="7">
        <f>ROUND(+ICU!F25,0)</f>
        <v>0</v>
      </c>
      <c r="F30" s="8" t="str">
        <f t="shared" si="0"/>
        <v/>
      </c>
      <c r="G30" s="7">
        <f>ROUND(+ICU!G127,0)</f>
        <v>0</v>
      </c>
      <c r="H30" s="7">
        <f>ROUND(+ICU!F127,0)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>
        <f>+ICU!A26</f>
        <v>56</v>
      </c>
      <c r="C31" t="str">
        <f>+ICU!B26</f>
        <v>WILLAPA HARBOR HOSPITAL</v>
      </c>
      <c r="D31" s="7">
        <f>ROUND(+ICU!G26,0)</f>
        <v>0</v>
      </c>
      <c r="E31" s="7">
        <f>ROUND(+ICU!F26,0)</f>
        <v>0</v>
      </c>
      <c r="F31" s="8" t="str">
        <f t="shared" si="0"/>
        <v/>
      </c>
      <c r="G31" s="7">
        <f>ROUND(+ICU!G128,0)</f>
        <v>0</v>
      </c>
      <c r="H31" s="7">
        <f>ROUND(+ICU!F128,0)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>
        <f>+ICU!A27</f>
        <v>58</v>
      </c>
      <c r="C32" t="str">
        <f>+ICU!B27</f>
        <v>VIRGINIA MASON MEMORIAL</v>
      </c>
      <c r="D32" s="7">
        <f>ROUND(+ICU!G27,0)</f>
        <v>4988156</v>
      </c>
      <c r="E32" s="7">
        <f>ROUND(+ICU!F27,0)</f>
        <v>5924</v>
      </c>
      <c r="F32" s="8">
        <f t="shared" si="0"/>
        <v>842.02</v>
      </c>
      <c r="G32" s="7">
        <f>ROUND(+ICU!G129,0)</f>
        <v>5091580</v>
      </c>
      <c r="H32" s="7">
        <f>ROUND(+ICU!F129,0)</f>
        <v>7373</v>
      </c>
      <c r="I32" s="8">
        <f t="shared" si="1"/>
        <v>690.57</v>
      </c>
      <c r="J32" s="8"/>
      <c r="K32" s="9">
        <f t="shared" si="2"/>
        <v>-0.1799</v>
      </c>
    </row>
    <row r="33" spans="2:11" x14ac:dyDescent="0.2">
      <c r="B33">
        <f>+ICU!A28</f>
        <v>63</v>
      </c>
      <c r="C33" t="str">
        <f>+ICU!B28</f>
        <v>GRAYS HARBOR COMMUNITY HOSPITAL</v>
      </c>
      <c r="D33" s="7">
        <f>ROUND(+ICU!G28,0)</f>
        <v>1440210</v>
      </c>
      <c r="E33" s="7">
        <f>ROUND(+ICU!F28,0)</f>
        <v>1570</v>
      </c>
      <c r="F33" s="8">
        <f t="shared" si="0"/>
        <v>917.33</v>
      </c>
      <c r="G33" s="7">
        <f>ROUND(+ICU!G130,0)</f>
        <v>1531572</v>
      </c>
      <c r="H33" s="7">
        <f>ROUND(+ICU!F130,0)</f>
        <v>1543</v>
      </c>
      <c r="I33" s="8">
        <f t="shared" si="1"/>
        <v>992.59</v>
      </c>
      <c r="J33" s="8"/>
      <c r="K33" s="9">
        <f t="shared" si="2"/>
        <v>8.2000000000000003E-2</v>
      </c>
    </row>
    <row r="34" spans="2:11" x14ac:dyDescent="0.2">
      <c r="B34">
        <f>+ICU!A29</f>
        <v>78</v>
      </c>
      <c r="C34" t="str">
        <f>+ICU!B29</f>
        <v>SAMARITAN HEALTHCARE</v>
      </c>
      <c r="D34" s="7">
        <f>ROUND(+ICU!G29,0)</f>
        <v>1472753</v>
      </c>
      <c r="E34" s="7">
        <f>ROUND(+ICU!F29,0)</f>
        <v>1880</v>
      </c>
      <c r="F34" s="8">
        <f t="shared" si="0"/>
        <v>783.38</v>
      </c>
      <c r="G34" s="7">
        <f>ROUND(+ICU!G131,0)</f>
        <v>1582332</v>
      </c>
      <c r="H34" s="7">
        <f>ROUND(+ICU!F131,0)</f>
        <v>2494</v>
      </c>
      <c r="I34" s="8">
        <f t="shared" si="1"/>
        <v>634.46</v>
      </c>
      <c r="J34" s="8"/>
      <c r="K34" s="9">
        <f t="shared" si="2"/>
        <v>-0.19009999999999999</v>
      </c>
    </row>
    <row r="35" spans="2:11" x14ac:dyDescent="0.2">
      <c r="B35">
        <f>+ICU!A30</f>
        <v>79</v>
      </c>
      <c r="C35" t="str">
        <f>+ICU!B30</f>
        <v>OCEAN BEACH HOSPITAL</v>
      </c>
      <c r="D35" s="7">
        <f>ROUND(+ICU!G30,0)</f>
        <v>0</v>
      </c>
      <c r="E35" s="7">
        <f>ROUND(+ICU!F30,0)</f>
        <v>0</v>
      </c>
      <c r="F35" s="8" t="str">
        <f t="shared" si="0"/>
        <v/>
      </c>
      <c r="G35" s="7">
        <f>ROUND(+ICU!G132,0)</f>
        <v>0</v>
      </c>
      <c r="H35" s="7">
        <f>ROUND(+ICU!F132,0)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+ICU!A31</f>
        <v>80</v>
      </c>
      <c r="C36" t="str">
        <f>+ICU!B31</f>
        <v>ODESSA MEMORIAL HEALTHCARE CENTER</v>
      </c>
      <c r="D36" s="7">
        <f>ROUND(+ICU!G31,0)</f>
        <v>0</v>
      </c>
      <c r="E36" s="7">
        <f>ROUND(+ICU!F31,0)</f>
        <v>0</v>
      </c>
      <c r="F36" s="8" t="str">
        <f t="shared" si="0"/>
        <v/>
      </c>
      <c r="G36" s="7">
        <f>ROUND(+ICU!G133,0)</f>
        <v>0</v>
      </c>
      <c r="H36" s="7">
        <f>ROUND(+ICU!F133,0)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+ICU!A32</f>
        <v>81</v>
      </c>
      <c r="C37" t="str">
        <f>+ICU!B32</f>
        <v>MULTICARE GOOD SAMARITAN</v>
      </c>
      <c r="D37" s="7">
        <f>ROUND(+ICU!G32,0)</f>
        <v>17617181</v>
      </c>
      <c r="E37" s="7">
        <f>ROUND(+ICU!F32,0)</f>
        <v>25395</v>
      </c>
      <c r="F37" s="8">
        <f t="shared" si="0"/>
        <v>693.73</v>
      </c>
      <c r="G37" s="7">
        <f>ROUND(+ICU!G134,0)</f>
        <v>18774888</v>
      </c>
      <c r="H37" s="7">
        <f>ROUND(+ICU!F134,0)</f>
        <v>26420</v>
      </c>
      <c r="I37" s="8">
        <f t="shared" si="1"/>
        <v>710.63</v>
      </c>
      <c r="J37" s="8"/>
      <c r="K37" s="9">
        <f t="shared" si="2"/>
        <v>2.4400000000000002E-2</v>
      </c>
    </row>
    <row r="38" spans="2:11" x14ac:dyDescent="0.2">
      <c r="B38">
        <f>+ICU!A33</f>
        <v>82</v>
      </c>
      <c r="C38" t="str">
        <f>+ICU!B33</f>
        <v>GARFIELD COUNTY MEMORIAL HOSPITAL</v>
      </c>
      <c r="D38" s="7">
        <f>ROUND(+ICU!G33,0)</f>
        <v>0</v>
      </c>
      <c r="E38" s="7">
        <f>ROUND(+ICU!F33,0)</f>
        <v>0</v>
      </c>
      <c r="F38" s="8" t="str">
        <f t="shared" si="0"/>
        <v/>
      </c>
      <c r="G38" s="7">
        <f>ROUND(+ICU!G135,0)</f>
        <v>0</v>
      </c>
      <c r="H38" s="7">
        <f>ROUND(+ICU!F135,0)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>
        <f>+ICU!A34</f>
        <v>84</v>
      </c>
      <c r="C39" t="str">
        <f>+ICU!B34</f>
        <v>PROVIDENCE REGIONAL MEDICAL CENTER EVERETT</v>
      </c>
      <c r="D39" s="7">
        <f>ROUND(+ICU!G34,0)</f>
        <v>19159220</v>
      </c>
      <c r="E39" s="7">
        <f>ROUND(+ICU!F34,0)</f>
        <v>21294</v>
      </c>
      <c r="F39" s="8">
        <f t="shared" si="0"/>
        <v>899.75</v>
      </c>
      <c r="G39" s="7">
        <f>ROUND(+ICU!G136,0)</f>
        <v>18910539</v>
      </c>
      <c r="H39" s="7">
        <f>ROUND(+ICU!F136,0)</f>
        <v>22462</v>
      </c>
      <c r="I39" s="8">
        <f t="shared" si="1"/>
        <v>841.89</v>
      </c>
      <c r="J39" s="8"/>
      <c r="K39" s="9">
        <f t="shared" si="2"/>
        <v>-6.4299999999999996E-2</v>
      </c>
    </row>
    <row r="40" spans="2:11" x14ac:dyDescent="0.2">
      <c r="B40">
        <f>+ICU!A35</f>
        <v>85</v>
      </c>
      <c r="C40" t="str">
        <f>+ICU!B35</f>
        <v>JEFFERSON HEALTHCARE</v>
      </c>
      <c r="D40" s="7">
        <f>ROUND(+ICU!G35,0)</f>
        <v>1070831</v>
      </c>
      <c r="E40" s="7">
        <f>ROUND(+ICU!F35,0)</f>
        <v>277</v>
      </c>
      <c r="F40" s="8">
        <f t="shared" si="0"/>
        <v>3865.82</v>
      </c>
      <c r="G40" s="7">
        <f>ROUND(+ICU!G137,0)</f>
        <v>1120110</v>
      </c>
      <c r="H40" s="7">
        <f>ROUND(+ICU!F137,0)</f>
        <v>312</v>
      </c>
      <c r="I40" s="8">
        <f t="shared" si="1"/>
        <v>3590.1</v>
      </c>
      <c r="J40" s="8"/>
      <c r="K40" s="9">
        <f t="shared" si="2"/>
        <v>-7.1300000000000002E-2</v>
      </c>
    </row>
    <row r="41" spans="2:11" x14ac:dyDescent="0.2">
      <c r="B41">
        <f>+ICU!A36</f>
        <v>96</v>
      </c>
      <c r="C41" t="str">
        <f>+ICU!B36</f>
        <v>SKYLINE HOSPITAL</v>
      </c>
      <c r="D41" s="7">
        <f>ROUND(+ICU!G36,0)</f>
        <v>2303</v>
      </c>
      <c r="E41" s="7">
        <f>ROUND(+ICU!F36,0)</f>
        <v>9</v>
      </c>
      <c r="F41" s="8">
        <f t="shared" si="0"/>
        <v>255.89</v>
      </c>
      <c r="G41" s="7">
        <f>ROUND(+ICU!G138,0)</f>
        <v>899</v>
      </c>
      <c r="H41" s="7">
        <f>ROUND(+ICU!F138,0)</f>
        <v>12</v>
      </c>
      <c r="I41" s="8">
        <f t="shared" si="1"/>
        <v>74.92</v>
      </c>
      <c r="J41" s="8"/>
      <c r="K41" s="9">
        <f t="shared" si="2"/>
        <v>-0.70720000000000005</v>
      </c>
    </row>
    <row r="42" spans="2:11" x14ac:dyDescent="0.2">
      <c r="B42">
        <f>+ICU!A37</f>
        <v>102</v>
      </c>
      <c r="C42" t="str">
        <f>+ICU!B37</f>
        <v>ASTRIA REGIONAL MEDICAL CENTER</v>
      </c>
      <c r="D42" s="7">
        <f>ROUND(+ICU!G37,0)</f>
        <v>2123906</v>
      </c>
      <c r="E42" s="7">
        <f>ROUND(+ICU!F37,0)</f>
        <v>3028</v>
      </c>
      <c r="F42" s="8">
        <f t="shared" si="0"/>
        <v>701.42</v>
      </c>
      <c r="G42" s="7">
        <f>ROUND(+ICU!G139,0)</f>
        <v>2029150</v>
      </c>
      <c r="H42" s="7">
        <f>ROUND(+ICU!F139,0)</f>
        <v>1842</v>
      </c>
      <c r="I42" s="8">
        <f t="shared" si="1"/>
        <v>1101.5999999999999</v>
      </c>
      <c r="J42" s="8"/>
      <c r="K42" s="9">
        <f t="shared" si="2"/>
        <v>0.57050000000000001</v>
      </c>
    </row>
    <row r="43" spans="2:11" x14ac:dyDescent="0.2">
      <c r="B43">
        <f>+ICU!A38</f>
        <v>104</v>
      </c>
      <c r="C43" t="str">
        <f>+ICU!B38</f>
        <v>VALLEY GENERAL HOSPITAL</v>
      </c>
      <c r="D43" s="7">
        <f>ROUND(+ICU!G38,0)</f>
        <v>0</v>
      </c>
      <c r="E43" s="7">
        <f>ROUND(+ICU!F38,0)</f>
        <v>0</v>
      </c>
      <c r="F43" s="8" t="str">
        <f t="shared" si="0"/>
        <v/>
      </c>
      <c r="G43" s="7">
        <f>ROUND(+ICU!G140,0)</f>
        <v>1051366</v>
      </c>
      <c r="H43" s="7">
        <f>ROUND(+ICU!F140,0)</f>
        <v>721</v>
      </c>
      <c r="I43" s="8">
        <f t="shared" si="1"/>
        <v>1458.21</v>
      </c>
      <c r="J43" s="8"/>
      <c r="K43" s="9" t="str">
        <f t="shared" si="2"/>
        <v/>
      </c>
    </row>
    <row r="44" spans="2:11" x14ac:dyDescent="0.2">
      <c r="B44">
        <f>+ICU!A39</f>
        <v>106</v>
      </c>
      <c r="C44" t="str">
        <f>+ICU!B39</f>
        <v>CASCADE VALLEY HOSPITAL</v>
      </c>
      <c r="D44" s="7">
        <f>ROUND(+ICU!G39,0)</f>
        <v>0</v>
      </c>
      <c r="E44" s="7">
        <f>ROUND(+ICU!F39,0)</f>
        <v>0</v>
      </c>
      <c r="F44" s="8" t="str">
        <f t="shared" si="0"/>
        <v/>
      </c>
      <c r="G44" s="7">
        <f>ROUND(+ICU!G141,0)</f>
        <v>613305</v>
      </c>
      <c r="H44" s="7">
        <f>ROUND(+ICU!F141,0)</f>
        <v>936</v>
      </c>
      <c r="I44" s="8">
        <f t="shared" si="1"/>
        <v>655.24</v>
      </c>
      <c r="J44" s="8"/>
      <c r="K44" s="9" t="str">
        <f t="shared" si="2"/>
        <v/>
      </c>
    </row>
    <row r="45" spans="2:11" x14ac:dyDescent="0.2">
      <c r="B45">
        <f>+ICU!A40</f>
        <v>107</v>
      </c>
      <c r="C45" t="str">
        <f>+ICU!B40</f>
        <v>NORTH VALLEY HOSPITAL</v>
      </c>
      <c r="D45" s="7">
        <f>ROUND(+ICU!G40,0)</f>
        <v>0</v>
      </c>
      <c r="E45" s="7">
        <f>ROUND(+ICU!F40,0)</f>
        <v>0</v>
      </c>
      <c r="F45" s="8" t="str">
        <f t="shared" si="0"/>
        <v/>
      </c>
      <c r="G45" s="7">
        <f>ROUND(+ICU!G142,0)</f>
        <v>0</v>
      </c>
      <c r="H45" s="7">
        <f>ROUND(+ICU!F142,0)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>
        <f>+ICU!A41</f>
        <v>108</v>
      </c>
      <c r="C46" t="str">
        <f>+ICU!B41</f>
        <v>TRI-STATE MEMORIAL HOSPITAL</v>
      </c>
      <c r="D46" s="7">
        <f>ROUND(+ICU!G41,0)</f>
        <v>1037197</v>
      </c>
      <c r="E46" s="7">
        <f>ROUND(+ICU!F41,0)</f>
        <v>1393</v>
      </c>
      <c r="F46" s="8">
        <f t="shared" si="0"/>
        <v>744.58</v>
      </c>
      <c r="G46" s="7">
        <f>ROUND(+ICU!G143,0)</f>
        <v>1064420</v>
      </c>
      <c r="H46" s="7">
        <f>ROUND(+ICU!F143,0)</f>
        <v>1284</v>
      </c>
      <c r="I46" s="8">
        <f t="shared" si="1"/>
        <v>828.99</v>
      </c>
      <c r="J46" s="8"/>
      <c r="K46" s="9">
        <f t="shared" si="2"/>
        <v>0.1134</v>
      </c>
    </row>
    <row r="47" spans="2:11" x14ac:dyDescent="0.2">
      <c r="B47">
        <f>+ICU!A42</f>
        <v>111</v>
      </c>
      <c r="C47" t="str">
        <f>+ICU!B42</f>
        <v>EAST ADAMS RURAL HEALTHCARE</v>
      </c>
      <c r="D47" s="7">
        <f>ROUND(+ICU!G42,0)</f>
        <v>0</v>
      </c>
      <c r="E47" s="7">
        <f>ROUND(+ICU!F42,0)</f>
        <v>0</v>
      </c>
      <c r="F47" s="8" t="str">
        <f t="shared" si="0"/>
        <v/>
      </c>
      <c r="G47" s="7">
        <f>ROUND(+ICU!G144,0)</f>
        <v>0</v>
      </c>
      <c r="H47" s="7">
        <f>ROUND(+ICU!F144,0)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>
        <f>+ICU!A43</f>
        <v>125</v>
      </c>
      <c r="C48" t="str">
        <f>+ICU!B43</f>
        <v>OTHELLO COMMUNITY HOSPITAL</v>
      </c>
      <c r="D48" s="7">
        <f>ROUND(+ICU!G43,0)</f>
        <v>0</v>
      </c>
      <c r="E48" s="7">
        <f>ROUND(+ICU!F43,0)</f>
        <v>0</v>
      </c>
      <c r="F48" s="8" t="str">
        <f t="shared" si="0"/>
        <v/>
      </c>
      <c r="G48" s="7">
        <f>ROUND(+ICU!G145,0)</f>
        <v>0</v>
      </c>
      <c r="H48" s="7">
        <f>ROUND(+ICU!F145,0)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+ICU!A44</f>
        <v>126</v>
      </c>
      <c r="C49" t="str">
        <f>+ICU!B44</f>
        <v>HIGHLINE MEDICAL CENTER</v>
      </c>
      <c r="D49" s="7">
        <f>ROUND(+ICU!G44,0)</f>
        <v>3470422</v>
      </c>
      <c r="E49" s="7">
        <f>ROUND(+ICU!F44,0)</f>
        <v>9060</v>
      </c>
      <c r="F49" s="8">
        <f t="shared" si="0"/>
        <v>383.05</v>
      </c>
      <c r="G49" s="7">
        <f>ROUND(+ICU!G146,0)</f>
        <v>3137709</v>
      </c>
      <c r="H49" s="7">
        <f>ROUND(+ICU!F146,0)</f>
        <v>8841</v>
      </c>
      <c r="I49" s="8">
        <f t="shared" si="1"/>
        <v>354.9</v>
      </c>
      <c r="J49" s="8"/>
      <c r="K49" s="9">
        <f t="shared" si="2"/>
        <v>-7.3499999999999996E-2</v>
      </c>
    </row>
    <row r="50" spans="2:11" x14ac:dyDescent="0.2">
      <c r="B50">
        <f>+ICU!A45</f>
        <v>128</v>
      </c>
      <c r="C50" t="str">
        <f>+ICU!B45</f>
        <v>UNIVERSITY OF WASHINGTON MEDICAL CENTER</v>
      </c>
      <c r="D50" s="7">
        <f>ROUND(+ICU!G45,0)</f>
        <v>34994112</v>
      </c>
      <c r="E50" s="7">
        <f>ROUND(+ICU!F45,0)</f>
        <v>36195</v>
      </c>
      <c r="F50" s="8">
        <f t="shared" si="0"/>
        <v>966.82</v>
      </c>
      <c r="G50" s="7">
        <f>ROUND(+ICU!G147,0)</f>
        <v>41522918</v>
      </c>
      <c r="H50" s="7">
        <f>ROUND(+ICU!F147,0)</f>
        <v>38387</v>
      </c>
      <c r="I50" s="8">
        <f t="shared" si="1"/>
        <v>1081.69</v>
      </c>
      <c r="J50" s="8"/>
      <c r="K50" s="9">
        <f t="shared" si="2"/>
        <v>0.1188</v>
      </c>
    </row>
    <row r="51" spans="2:11" x14ac:dyDescent="0.2">
      <c r="B51">
        <f>+ICU!A46</f>
        <v>129</v>
      </c>
      <c r="C51" t="str">
        <f>+ICU!B46</f>
        <v>QUINCY VALLEY MEDICAL CENTER</v>
      </c>
      <c r="D51" s="7">
        <f>ROUND(+ICU!G46,0)</f>
        <v>0</v>
      </c>
      <c r="E51" s="7">
        <f>ROUND(+ICU!F46,0)</f>
        <v>0</v>
      </c>
      <c r="F51" s="8" t="str">
        <f t="shared" si="0"/>
        <v/>
      </c>
      <c r="G51" s="7">
        <f>ROUND(+ICU!G148,0)</f>
        <v>0</v>
      </c>
      <c r="H51" s="7">
        <f>ROUND(+ICU!F148,0)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+ICU!A47</f>
        <v>130</v>
      </c>
      <c r="C52" t="str">
        <f>+ICU!B47</f>
        <v>UW MEDICINE/NORTHWEST HOSPITAL</v>
      </c>
      <c r="D52" s="7">
        <f>ROUND(+ICU!G47,0)</f>
        <v>4242307</v>
      </c>
      <c r="E52" s="7">
        <f>ROUND(+ICU!F47,0)</f>
        <v>3696</v>
      </c>
      <c r="F52" s="8">
        <f t="shared" si="0"/>
        <v>1147.81</v>
      </c>
      <c r="G52" s="7">
        <f>ROUND(+ICU!G149,0)</f>
        <v>4139828</v>
      </c>
      <c r="H52" s="7">
        <f>ROUND(+ICU!F149,0)</f>
        <v>3732</v>
      </c>
      <c r="I52" s="8">
        <f t="shared" si="1"/>
        <v>1109.28</v>
      </c>
      <c r="J52" s="8"/>
      <c r="K52" s="9">
        <f t="shared" si="2"/>
        <v>-3.3599999999999998E-2</v>
      </c>
    </row>
    <row r="53" spans="2:11" x14ac:dyDescent="0.2">
      <c r="B53">
        <f>+ICU!A48</f>
        <v>131</v>
      </c>
      <c r="C53" t="str">
        <f>+ICU!B48</f>
        <v>OVERLAKE HOSPITAL MEDICAL CENTER</v>
      </c>
      <c r="D53" s="7">
        <f>ROUND(+ICU!G48,0)</f>
        <v>11993175</v>
      </c>
      <c r="E53" s="7">
        <f>ROUND(+ICU!F48,0)</f>
        <v>10777</v>
      </c>
      <c r="F53" s="8">
        <f t="shared" si="0"/>
        <v>1112.8499999999999</v>
      </c>
      <c r="G53" s="7">
        <f>ROUND(+ICU!G150,0)</f>
        <v>12511593</v>
      </c>
      <c r="H53" s="7">
        <f>ROUND(+ICU!F150,0)</f>
        <v>11529</v>
      </c>
      <c r="I53" s="8">
        <f t="shared" si="1"/>
        <v>1085.23</v>
      </c>
      <c r="J53" s="8"/>
      <c r="K53" s="9">
        <f t="shared" si="2"/>
        <v>-2.4799999999999999E-2</v>
      </c>
    </row>
    <row r="54" spans="2:11" x14ac:dyDescent="0.2">
      <c r="B54">
        <f>+ICU!A49</f>
        <v>132</v>
      </c>
      <c r="C54" t="str">
        <f>+ICU!B49</f>
        <v>ST CLARE HOSPITAL</v>
      </c>
      <c r="D54" s="7">
        <f>ROUND(+ICU!G49,0)</f>
        <v>2142153</v>
      </c>
      <c r="E54" s="7">
        <f>ROUND(+ICU!F49,0)</f>
        <v>2778</v>
      </c>
      <c r="F54" s="8">
        <f t="shared" si="0"/>
        <v>771.11</v>
      </c>
      <c r="G54" s="7">
        <f>ROUND(+ICU!G151,0)</f>
        <v>1992118</v>
      </c>
      <c r="H54" s="7">
        <f>ROUND(+ICU!F151,0)</f>
        <v>2595</v>
      </c>
      <c r="I54" s="8">
        <f t="shared" si="1"/>
        <v>767.68</v>
      </c>
      <c r="J54" s="8"/>
      <c r="K54" s="9">
        <f t="shared" si="2"/>
        <v>-4.4000000000000003E-3</v>
      </c>
    </row>
    <row r="55" spans="2:11" x14ac:dyDescent="0.2">
      <c r="B55">
        <f>+ICU!A50</f>
        <v>134</v>
      </c>
      <c r="C55" t="str">
        <f>+ICU!B50</f>
        <v>ISLAND HOSPITAL</v>
      </c>
      <c r="D55" s="7">
        <f>ROUND(+ICU!G50,0)</f>
        <v>1260757</v>
      </c>
      <c r="E55" s="7">
        <f>ROUND(+ICU!F50,0)</f>
        <v>1038</v>
      </c>
      <c r="F55" s="8">
        <f t="shared" si="0"/>
        <v>1214.5999999999999</v>
      </c>
      <c r="G55" s="7">
        <f>ROUND(+ICU!G152,0)</f>
        <v>1245114</v>
      </c>
      <c r="H55" s="7">
        <f>ROUND(+ICU!F152,0)</f>
        <v>896</v>
      </c>
      <c r="I55" s="8">
        <f t="shared" si="1"/>
        <v>1389.64</v>
      </c>
      <c r="J55" s="8"/>
      <c r="K55" s="9">
        <f t="shared" si="2"/>
        <v>0.14410000000000001</v>
      </c>
    </row>
    <row r="56" spans="2:11" x14ac:dyDescent="0.2">
      <c r="B56">
        <f>+ICU!A51</f>
        <v>137</v>
      </c>
      <c r="C56" t="str">
        <f>+ICU!B51</f>
        <v>LINCOLN HOSPITAL</v>
      </c>
      <c r="D56" s="7">
        <f>ROUND(+ICU!G51,0)</f>
        <v>0</v>
      </c>
      <c r="E56" s="7">
        <f>ROUND(+ICU!F51,0)</f>
        <v>0</v>
      </c>
      <c r="F56" s="8" t="str">
        <f t="shared" si="0"/>
        <v/>
      </c>
      <c r="G56" s="7">
        <f>ROUND(+ICU!G153,0)</f>
        <v>0</v>
      </c>
      <c r="H56" s="7">
        <f>ROUND(+ICU!F153,0)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>
        <f>+ICU!A52</f>
        <v>138</v>
      </c>
      <c r="C57" t="str">
        <f>+ICU!B52</f>
        <v>SWEDISH EDMONDS</v>
      </c>
      <c r="D57" s="7">
        <f>ROUND(+ICU!G52,0)</f>
        <v>4031622</v>
      </c>
      <c r="E57" s="7">
        <f>ROUND(+ICU!F52,0)</f>
        <v>0</v>
      </c>
      <c r="F57" s="8" t="str">
        <f t="shared" si="0"/>
        <v/>
      </c>
      <c r="G57" s="7">
        <f>ROUND(+ICU!G154,0)</f>
        <v>4100665</v>
      </c>
      <c r="H57" s="7">
        <f>ROUND(+ICU!F154,0)</f>
        <v>4282</v>
      </c>
      <c r="I57" s="8">
        <f t="shared" si="1"/>
        <v>957.65</v>
      </c>
      <c r="J57" s="8"/>
      <c r="K57" s="9" t="str">
        <f t="shared" si="2"/>
        <v/>
      </c>
    </row>
    <row r="58" spans="2:11" x14ac:dyDescent="0.2">
      <c r="B58">
        <f>+ICU!A53</f>
        <v>139</v>
      </c>
      <c r="C58" t="str">
        <f>+ICU!B53</f>
        <v>PROVIDENCE HOLY FAMILY HOSPITAL</v>
      </c>
      <c r="D58" s="7">
        <f>ROUND(+ICU!G53,0)</f>
        <v>3845047</v>
      </c>
      <c r="E58" s="7">
        <f>ROUND(+ICU!F53,0)</f>
        <v>3627</v>
      </c>
      <c r="F58" s="8">
        <f t="shared" si="0"/>
        <v>1060.1199999999999</v>
      </c>
      <c r="G58" s="7">
        <f>ROUND(+ICU!G155,0)</f>
        <v>3404581</v>
      </c>
      <c r="H58" s="7">
        <f>ROUND(+ICU!F155,0)</f>
        <v>2770</v>
      </c>
      <c r="I58" s="8">
        <f t="shared" si="1"/>
        <v>1229.0899999999999</v>
      </c>
      <c r="J58" s="8"/>
      <c r="K58" s="9">
        <f t="shared" si="2"/>
        <v>0.15939999999999999</v>
      </c>
    </row>
    <row r="59" spans="2:11" x14ac:dyDescent="0.2">
      <c r="B59">
        <f>+ICU!A54</f>
        <v>140</v>
      </c>
      <c r="C59" t="str">
        <f>+ICU!B54</f>
        <v>KITTITAS VALLEY HEALTHCARE</v>
      </c>
      <c r="D59" s="7">
        <f>ROUND(+ICU!G54,0)</f>
        <v>1057628</v>
      </c>
      <c r="E59" s="7">
        <f>ROUND(+ICU!F54,0)</f>
        <v>576</v>
      </c>
      <c r="F59" s="8">
        <f t="shared" si="0"/>
        <v>1836.16</v>
      </c>
      <c r="G59" s="7">
        <f>ROUND(+ICU!G156,0)</f>
        <v>998045</v>
      </c>
      <c r="H59" s="7">
        <f>ROUND(+ICU!F156,0)</f>
        <v>300</v>
      </c>
      <c r="I59" s="8">
        <f t="shared" si="1"/>
        <v>3326.82</v>
      </c>
      <c r="J59" s="8"/>
      <c r="K59" s="9">
        <f t="shared" si="2"/>
        <v>0.81179999999999997</v>
      </c>
    </row>
    <row r="60" spans="2:11" x14ac:dyDescent="0.2">
      <c r="B60">
        <f>+ICU!A55</f>
        <v>141</v>
      </c>
      <c r="C60" t="str">
        <f>+ICU!B55</f>
        <v>DAYTON GENERAL HOSPITAL</v>
      </c>
      <c r="D60" s="7">
        <f>ROUND(+ICU!G55,0)</f>
        <v>0</v>
      </c>
      <c r="E60" s="7">
        <f>ROUND(+ICU!F55,0)</f>
        <v>0</v>
      </c>
      <c r="F60" s="8" t="str">
        <f t="shared" si="0"/>
        <v/>
      </c>
      <c r="G60" s="7">
        <f>ROUND(+ICU!G157,0)</f>
        <v>0</v>
      </c>
      <c r="H60" s="7">
        <f>ROUND(+ICU!F157,0)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+ICU!A56</f>
        <v>142</v>
      </c>
      <c r="C61" t="str">
        <f>+ICU!B56</f>
        <v>HARRISON MEDICAL CENTER</v>
      </c>
      <c r="D61" s="7">
        <f>ROUND(+ICU!G56,0)</f>
        <v>6161764</v>
      </c>
      <c r="E61" s="7">
        <f>ROUND(+ICU!F56,0)</f>
        <v>5079</v>
      </c>
      <c r="F61" s="8">
        <f t="shared" si="0"/>
        <v>1213.18</v>
      </c>
      <c r="G61" s="7">
        <f>ROUND(+ICU!G158,0)</f>
        <v>5897480</v>
      </c>
      <c r="H61" s="7">
        <f>ROUND(+ICU!F158,0)</f>
        <v>4843</v>
      </c>
      <c r="I61" s="8">
        <f t="shared" si="1"/>
        <v>1217.73</v>
      </c>
      <c r="J61" s="8"/>
      <c r="K61" s="9">
        <f t="shared" si="2"/>
        <v>3.8E-3</v>
      </c>
    </row>
    <row r="62" spans="2:11" x14ac:dyDescent="0.2">
      <c r="B62">
        <f>+ICU!A57</f>
        <v>145</v>
      </c>
      <c r="C62" t="str">
        <f>+ICU!B57</f>
        <v>PEACEHEALTH ST JOSEPH MEDICAL CENTER</v>
      </c>
      <c r="D62" s="7">
        <f>ROUND(+ICU!G57,0)</f>
        <v>8067668</v>
      </c>
      <c r="E62" s="7">
        <f>ROUND(+ICU!F57,0)</f>
        <v>5906</v>
      </c>
      <c r="F62" s="8">
        <f t="shared" si="0"/>
        <v>1366.01</v>
      </c>
      <c r="G62" s="7">
        <f>ROUND(+ICU!G159,0)</f>
        <v>7934794</v>
      </c>
      <c r="H62" s="7">
        <f>ROUND(+ICU!F159,0)</f>
        <v>5747</v>
      </c>
      <c r="I62" s="8">
        <f t="shared" si="1"/>
        <v>1380.68</v>
      </c>
      <c r="J62" s="8"/>
      <c r="K62" s="9">
        <f t="shared" si="2"/>
        <v>1.0699999999999999E-2</v>
      </c>
    </row>
    <row r="63" spans="2:11" x14ac:dyDescent="0.2">
      <c r="B63">
        <f>+ICU!A58</f>
        <v>147</v>
      </c>
      <c r="C63" t="str">
        <f>+ICU!B58</f>
        <v>MID VALLEY HOSPITAL</v>
      </c>
      <c r="D63" s="7">
        <f>ROUND(+ICU!G58,0)</f>
        <v>203937</v>
      </c>
      <c r="E63" s="7">
        <f>ROUND(+ICU!F58,0)</f>
        <v>65</v>
      </c>
      <c r="F63" s="8">
        <f t="shared" si="0"/>
        <v>3137.49</v>
      </c>
      <c r="G63" s="7">
        <f>ROUND(+ICU!G160,0)</f>
        <v>205677</v>
      </c>
      <c r="H63" s="7">
        <f>ROUND(+ICU!F160,0)</f>
        <v>37</v>
      </c>
      <c r="I63" s="8">
        <f t="shared" si="1"/>
        <v>5558.84</v>
      </c>
      <c r="J63" s="8"/>
      <c r="K63" s="9">
        <f t="shared" si="2"/>
        <v>0.77170000000000005</v>
      </c>
    </row>
    <row r="64" spans="2:11" x14ac:dyDescent="0.2">
      <c r="B64">
        <f>+ICU!A59</f>
        <v>148</v>
      </c>
      <c r="C64" t="str">
        <f>+ICU!B59</f>
        <v>KINDRED HOSPITAL SEATTLE - NORTHGATE</v>
      </c>
      <c r="D64" s="7">
        <f>ROUND(+ICU!G59,0)</f>
        <v>1301617</v>
      </c>
      <c r="E64" s="7">
        <f>ROUND(+ICU!F59,0)</f>
        <v>1213</v>
      </c>
      <c r="F64" s="8">
        <f t="shared" si="0"/>
        <v>1073.06</v>
      </c>
      <c r="G64" s="7">
        <f>ROUND(+ICU!G161,0)</f>
        <v>1250109</v>
      </c>
      <c r="H64" s="7">
        <f>ROUND(+ICU!F161,0)</f>
        <v>887</v>
      </c>
      <c r="I64" s="8">
        <f t="shared" si="1"/>
        <v>1409.37</v>
      </c>
      <c r="J64" s="8"/>
      <c r="K64" s="9">
        <f t="shared" si="2"/>
        <v>0.31340000000000001</v>
      </c>
    </row>
    <row r="65" spans="2:11" x14ac:dyDescent="0.2">
      <c r="B65">
        <f>+ICU!A60</f>
        <v>150</v>
      </c>
      <c r="C65" t="str">
        <f>+ICU!B60</f>
        <v>COULEE MEDICAL CENTER</v>
      </c>
      <c r="D65" s="7">
        <f>ROUND(+ICU!G60,0)</f>
        <v>0</v>
      </c>
      <c r="E65" s="7">
        <f>ROUND(+ICU!F60,0)</f>
        <v>0</v>
      </c>
      <c r="F65" s="8" t="str">
        <f t="shared" si="0"/>
        <v/>
      </c>
      <c r="G65" s="7">
        <f>ROUND(+ICU!G162,0)</f>
        <v>0</v>
      </c>
      <c r="H65" s="7">
        <f>ROUND(+ICU!F162,0)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+ICU!A61</f>
        <v>152</v>
      </c>
      <c r="C66" t="str">
        <f>+ICU!B61</f>
        <v>MASON GENERAL HOSPITAL</v>
      </c>
      <c r="D66" s="7">
        <f>ROUND(+ICU!G61,0)</f>
        <v>1809277</v>
      </c>
      <c r="E66" s="7">
        <f>ROUND(+ICU!F61,0)</f>
        <v>1170</v>
      </c>
      <c r="F66" s="8">
        <f t="shared" si="0"/>
        <v>1546.39</v>
      </c>
      <c r="G66" s="7">
        <f>ROUND(+ICU!G163,0)</f>
        <v>1837919</v>
      </c>
      <c r="H66" s="7">
        <f>ROUND(+ICU!F163,0)</f>
        <v>1115</v>
      </c>
      <c r="I66" s="8">
        <f t="shared" si="1"/>
        <v>1648.36</v>
      </c>
      <c r="J66" s="8"/>
      <c r="K66" s="9">
        <f t="shared" si="2"/>
        <v>6.59E-2</v>
      </c>
    </row>
    <row r="67" spans="2:11" x14ac:dyDescent="0.2">
      <c r="B67">
        <f>+ICU!A62</f>
        <v>153</v>
      </c>
      <c r="C67" t="str">
        <f>+ICU!B62</f>
        <v>WHITMAN HOSPITAL AND MEDICAL CENTER</v>
      </c>
      <c r="D67" s="7">
        <f>ROUND(+ICU!G62,0)</f>
        <v>0</v>
      </c>
      <c r="E67" s="7">
        <f>ROUND(+ICU!F62,0)</f>
        <v>0</v>
      </c>
      <c r="F67" s="8" t="str">
        <f t="shared" si="0"/>
        <v/>
      </c>
      <c r="G67" s="7">
        <f>ROUND(+ICU!G164,0)</f>
        <v>0</v>
      </c>
      <c r="H67" s="7">
        <f>ROUND(+ICU!F164,0)</f>
        <v>0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+ICU!A63</f>
        <v>155</v>
      </c>
      <c r="C68" t="str">
        <f>+ICU!B63</f>
        <v>UW MEDICINE/VALLEY MEDICAL CENTER</v>
      </c>
      <c r="D68" s="7">
        <f>ROUND(+ICU!G63,0)</f>
        <v>12323191</v>
      </c>
      <c r="E68" s="7">
        <f>ROUND(+ICU!F63,0)</f>
        <v>12049</v>
      </c>
      <c r="F68" s="8">
        <f t="shared" si="0"/>
        <v>1022.76</v>
      </c>
      <c r="G68" s="7">
        <f>ROUND(+ICU!G165,0)</f>
        <v>13127708</v>
      </c>
      <c r="H68" s="7">
        <f>ROUND(+ICU!F165,0)</f>
        <v>12870</v>
      </c>
      <c r="I68" s="8">
        <f t="shared" si="1"/>
        <v>1020.02</v>
      </c>
      <c r="J68" s="8"/>
      <c r="K68" s="9">
        <f t="shared" si="2"/>
        <v>-2.7000000000000001E-3</v>
      </c>
    </row>
    <row r="69" spans="2:11" x14ac:dyDescent="0.2">
      <c r="B69">
        <f>+ICU!A64</f>
        <v>156</v>
      </c>
      <c r="C69" t="str">
        <f>+ICU!B64</f>
        <v>WHIDBEYHEALTH MEDICAL CENTER</v>
      </c>
      <c r="D69" s="7">
        <f>ROUND(+ICU!G64,0)</f>
        <v>1317377</v>
      </c>
      <c r="E69" s="7">
        <f>ROUND(+ICU!F64,0)</f>
        <v>707</v>
      </c>
      <c r="F69" s="8">
        <f t="shared" si="0"/>
        <v>1863.33</v>
      </c>
      <c r="G69" s="7">
        <f>ROUND(+ICU!G166,0)</f>
        <v>1140272</v>
      </c>
      <c r="H69" s="7">
        <f>ROUND(+ICU!F166,0)</f>
        <v>617</v>
      </c>
      <c r="I69" s="8">
        <f t="shared" si="1"/>
        <v>1848.09</v>
      </c>
      <c r="J69" s="8"/>
      <c r="K69" s="9">
        <f t="shared" si="2"/>
        <v>-8.2000000000000007E-3</v>
      </c>
    </row>
    <row r="70" spans="2:11" x14ac:dyDescent="0.2">
      <c r="B70">
        <f>+ICU!A65</f>
        <v>157</v>
      </c>
      <c r="C70" t="str">
        <f>+ICU!B65</f>
        <v>ST LUKES REHABILIATION INSTITUTE</v>
      </c>
      <c r="D70" s="7">
        <f>ROUND(+ICU!G65,0)</f>
        <v>0</v>
      </c>
      <c r="E70" s="7">
        <f>ROUND(+ICU!F65,0)</f>
        <v>0</v>
      </c>
      <c r="F70" s="8" t="str">
        <f t="shared" si="0"/>
        <v/>
      </c>
      <c r="G70" s="7">
        <f>ROUND(+ICU!G167,0)</f>
        <v>0</v>
      </c>
      <c r="H70" s="7">
        <f>ROUND(+ICU!F167,0)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+ICU!A66</f>
        <v>158</v>
      </c>
      <c r="C71" t="str">
        <f>+ICU!B66</f>
        <v>CASCADE MEDICAL CENTER</v>
      </c>
      <c r="D71" s="7">
        <f>ROUND(+ICU!G66,0)</f>
        <v>0</v>
      </c>
      <c r="E71" s="7">
        <f>ROUND(+ICU!F66,0)</f>
        <v>0</v>
      </c>
      <c r="F71" s="8" t="str">
        <f t="shared" si="0"/>
        <v/>
      </c>
      <c r="G71" s="7">
        <f>ROUND(+ICU!G168,0)</f>
        <v>0</v>
      </c>
      <c r="H71" s="7">
        <f>ROUND(+ICU!F168,0)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+ICU!A67</f>
        <v>159</v>
      </c>
      <c r="C72" t="str">
        <f>+ICU!B67</f>
        <v>PROVIDENCE ST PETER HOSPITAL</v>
      </c>
      <c r="D72" s="7">
        <f>ROUND(+ICU!G67,0)</f>
        <v>7666285</v>
      </c>
      <c r="E72" s="7">
        <f>ROUND(+ICU!F67,0)</f>
        <v>7669</v>
      </c>
      <c r="F72" s="8">
        <f t="shared" si="0"/>
        <v>999.65</v>
      </c>
      <c r="G72" s="7">
        <f>ROUND(+ICU!G169,0)</f>
        <v>8789992</v>
      </c>
      <c r="H72" s="7">
        <f>ROUND(+ICU!F169,0)</f>
        <v>8774</v>
      </c>
      <c r="I72" s="8">
        <f t="shared" si="1"/>
        <v>1001.82</v>
      </c>
      <c r="J72" s="8"/>
      <c r="K72" s="9">
        <f t="shared" si="2"/>
        <v>2.2000000000000001E-3</v>
      </c>
    </row>
    <row r="73" spans="2:11" x14ac:dyDescent="0.2">
      <c r="B73">
        <f>+ICU!A68</f>
        <v>161</v>
      </c>
      <c r="C73" t="str">
        <f>+ICU!B68</f>
        <v>KADLEC REGIONAL MEDICAL CENTER</v>
      </c>
      <c r="D73" s="7">
        <f>ROUND(+ICU!G68,0)</f>
        <v>12495239</v>
      </c>
      <c r="E73" s="7">
        <f>ROUND(+ICU!F68,0)</f>
        <v>12133</v>
      </c>
      <c r="F73" s="8">
        <f t="shared" si="0"/>
        <v>1029.8599999999999</v>
      </c>
      <c r="G73" s="7">
        <f>ROUND(+ICU!G170,0)</f>
        <v>14068321</v>
      </c>
      <c r="H73" s="7">
        <f>ROUND(+ICU!F170,0)</f>
        <v>6590</v>
      </c>
      <c r="I73" s="8">
        <f t="shared" si="1"/>
        <v>2134.8000000000002</v>
      </c>
      <c r="J73" s="8"/>
      <c r="K73" s="9">
        <f t="shared" si="2"/>
        <v>1.0729</v>
      </c>
    </row>
    <row r="74" spans="2:11" x14ac:dyDescent="0.2">
      <c r="B74">
        <f>+ICU!A69</f>
        <v>162</v>
      </c>
      <c r="C74" t="str">
        <f>+ICU!B69</f>
        <v>PROVIDENCE SACRED HEART MEDICAL CENTER</v>
      </c>
      <c r="D74" s="7">
        <f>ROUND(+ICU!G69,0)</f>
        <v>37237001</v>
      </c>
      <c r="E74" s="7">
        <f>ROUND(+ICU!F69,0)</f>
        <v>35775</v>
      </c>
      <c r="F74" s="8">
        <f t="shared" si="0"/>
        <v>1040.8699999999999</v>
      </c>
      <c r="G74" s="7">
        <f>ROUND(+ICU!G171,0)</f>
        <v>36434754</v>
      </c>
      <c r="H74" s="7">
        <f>ROUND(+ICU!F171,0)</f>
        <v>28790</v>
      </c>
      <c r="I74" s="8">
        <f t="shared" si="1"/>
        <v>1265.54</v>
      </c>
      <c r="J74" s="8"/>
      <c r="K74" s="9">
        <f t="shared" si="2"/>
        <v>0.21579999999999999</v>
      </c>
    </row>
    <row r="75" spans="2:11" x14ac:dyDescent="0.2">
      <c r="B75">
        <f>+ICU!A70</f>
        <v>164</v>
      </c>
      <c r="C75" t="str">
        <f>+ICU!B70</f>
        <v>EVERGREENHEALTH MEDICAL CENTER</v>
      </c>
      <c r="D75" s="7">
        <f>ROUND(+ICU!G70,0)</f>
        <v>11571956</v>
      </c>
      <c r="E75" s="7">
        <f>ROUND(+ICU!F70,0)</f>
        <v>6268</v>
      </c>
      <c r="F75" s="8">
        <f t="shared" ref="F75:F107" si="3">IF(D75=0,"",IF(E75=0,"",ROUND(D75/E75,2)))</f>
        <v>1846.2</v>
      </c>
      <c r="G75" s="7">
        <f>ROUND(+ICU!G172,0)</f>
        <v>11979129</v>
      </c>
      <c r="H75" s="7">
        <f>ROUND(+ICU!F172,0)</f>
        <v>5971</v>
      </c>
      <c r="I75" s="8">
        <f t="shared" ref="I75:I107" si="4">IF(G75=0,"",IF(H75=0,"",ROUND(G75/H75,2)))</f>
        <v>2006.22</v>
      </c>
      <c r="J75" s="8"/>
      <c r="K75" s="9">
        <f t="shared" ref="K75:K107" si="5">IF(D75=0,"",IF(E75=0,"",IF(G75=0,"",IF(H75=0,"",ROUND(I75/F75-1,4)))))</f>
        <v>8.6699999999999999E-2</v>
      </c>
    </row>
    <row r="76" spans="2:11" x14ac:dyDescent="0.2">
      <c r="B76">
        <f>+ICU!A71</f>
        <v>165</v>
      </c>
      <c r="C76" t="str">
        <f>+ICU!B71</f>
        <v>LAKE CHELAN COMMUNITY HOSPITAL</v>
      </c>
      <c r="D76" s="7">
        <f>ROUND(+ICU!G71,0)</f>
        <v>0</v>
      </c>
      <c r="E76" s="7">
        <f>ROUND(+ICU!F71,0)</f>
        <v>0</v>
      </c>
      <c r="F76" s="8" t="str">
        <f t="shared" si="3"/>
        <v/>
      </c>
      <c r="G76" s="7">
        <f>ROUND(+ICU!G173,0)</f>
        <v>0</v>
      </c>
      <c r="H76" s="7">
        <f>ROUND(+ICU!F173,0)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>
        <f>+ICU!A72</f>
        <v>167</v>
      </c>
      <c r="C77" t="str">
        <f>+ICU!B72</f>
        <v>FERRY COUNTY MEMORIAL HOSPITAL</v>
      </c>
      <c r="D77" s="7">
        <f>ROUND(+ICU!G72,0)</f>
        <v>0</v>
      </c>
      <c r="E77" s="7">
        <f>ROUND(+ICU!F72,0)</f>
        <v>0</v>
      </c>
      <c r="F77" s="8" t="str">
        <f t="shared" si="3"/>
        <v/>
      </c>
      <c r="G77" s="7">
        <f>ROUND(+ICU!G174,0)</f>
        <v>0</v>
      </c>
      <c r="H77" s="7">
        <f>ROUND(+ICU!F174,0)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+ICU!A73</f>
        <v>168</v>
      </c>
      <c r="C78" t="str">
        <f>+ICU!B73</f>
        <v>CENTRAL WASHINGTON HOSPITAL</v>
      </c>
      <c r="D78" s="7">
        <f>ROUND(+ICU!G73,0)</f>
        <v>5250162</v>
      </c>
      <c r="E78" s="7">
        <f>ROUND(+ICU!F73,0)</f>
        <v>4989</v>
      </c>
      <c r="F78" s="8">
        <f t="shared" si="3"/>
        <v>1052.3499999999999</v>
      </c>
      <c r="G78" s="7">
        <f>ROUND(+ICU!G175,0)</f>
        <v>5123096</v>
      </c>
      <c r="H78" s="7">
        <f>ROUND(+ICU!F175,0)</f>
        <v>4915</v>
      </c>
      <c r="I78" s="8">
        <f t="shared" si="4"/>
        <v>1042.3399999999999</v>
      </c>
      <c r="J78" s="8"/>
      <c r="K78" s="9">
        <f t="shared" si="5"/>
        <v>-9.4999999999999998E-3</v>
      </c>
    </row>
    <row r="79" spans="2:11" x14ac:dyDescent="0.2">
      <c r="B79">
        <f>+ICU!A74</f>
        <v>170</v>
      </c>
      <c r="C79" t="str">
        <f>+ICU!B74</f>
        <v>PEACEHEALTH SOUTHWEST MEDICAL CENTER</v>
      </c>
      <c r="D79" s="7">
        <f>ROUND(+ICU!G74,0)</f>
        <v>16192732</v>
      </c>
      <c r="E79" s="7">
        <f>ROUND(+ICU!F74,0)</f>
        <v>15186</v>
      </c>
      <c r="F79" s="8">
        <f t="shared" si="3"/>
        <v>1066.29</v>
      </c>
      <c r="G79" s="7">
        <f>ROUND(+ICU!G176,0)</f>
        <v>17386729</v>
      </c>
      <c r="H79" s="7">
        <f>ROUND(+ICU!F176,0)</f>
        <v>16354</v>
      </c>
      <c r="I79" s="8">
        <f t="shared" si="4"/>
        <v>1063.1500000000001</v>
      </c>
      <c r="J79" s="8"/>
      <c r="K79" s="9">
        <f t="shared" si="5"/>
        <v>-2.8999999999999998E-3</v>
      </c>
    </row>
    <row r="80" spans="2:11" x14ac:dyDescent="0.2">
      <c r="B80">
        <f>+ICU!A75</f>
        <v>172</v>
      </c>
      <c r="C80" t="str">
        <f>+ICU!B75</f>
        <v>PULLMAN REGIONAL HOSPITAL</v>
      </c>
      <c r="D80" s="7">
        <f>ROUND(+ICU!G75,0)</f>
        <v>1078354</v>
      </c>
      <c r="E80" s="7">
        <f>ROUND(+ICU!F75,0)</f>
        <v>423</v>
      </c>
      <c r="F80" s="8">
        <f t="shared" si="3"/>
        <v>2549.3000000000002</v>
      </c>
      <c r="G80" s="7">
        <f>ROUND(+ICU!G177,0)</f>
        <v>1106272</v>
      </c>
      <c r="H80" s="7">
        <f>ROUND(+ICU!F177,0)</f>
        <v>414</v>
      </c>
      <c r="I80" s="8">
        <f t="shared" si="4"/>
        <v>2672.15</v>
      </c>
      <c r="J80" s="8"/>
      <c r="K80" s="9">
        <f t="shared" si="5"/>
        <v>4.82E-2</v>
      </c>
    </row>
    <row r="81" spans="2:11" x14ac:dyDescent="0.2">
      <c r="B81">
        <f>+ICU!A76</f>
        <v>173</v>
      </c>
      <c r="C81" t="str">
        <f>+ICU!B76</f>
        <v>MORTON GENERAL HOSPITAL</v>
      </c>
      <c r="D81" s="7">
        <f>ROUND(+ICU!G76,0)</f>
        <v>0</v>
      </c>
      <c r="E81" s="7">
        <f>ROUND(+ICU!F76,0)</f>
        <v>0</v>
      </c>
      <c r="F81" s="8" t="str">
        <f t="shared" si="3"/>
        <v/>
      </c>
      <c r="G81" s="7">
        <f>ROUND(+ICU!G178,0)</f>
        <v>0</v>
      </c>
      <c r="H81" s="7">
        <f>ROUND(+ICU!F178,0)</f>
        <v>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+ICU!A77</f>
        <v>175</v>
      </c>
      <c r="C82" t="str">
        <f>+ICU!B77</f>
        <v>MARY BRIDGE CHILDRENS HEALTH CENTER</v>
      </c>
      <c r="D82" s="7">
        <f>ROUND(+ICU!G77,0)</f>
        <v>3577655</v>
      </c>
      <c r="E82" s="7">
        <f>ROUND(+ICU!F77,0)</f>
        <v>2481</v>
      </c>
      <c r="F82" s="8">
        <f t="shared" si="3"/>
        <v>1442.02</v>
      </c>
      <c r="G82" s="7">
        <f>ROUND(+ICU!G179,0)</f>
        <v>4333986</v>
      </c>
      <c r="H82" s="7">
        <f>ROUND(+ICU!F179,0)</f>
        <v>2741</v>
      </c>
      <c r="I82" s="8">
        <f t="shared" si="4"/>
        <v>1581.17</v>
      </c>
      <c r="J82" s="8"/>
      <c r="K82" s="9">
        <f t="shared" si="5"/>
        <v>9.6500000000000002E-2</v>
      </c>
    </row>
    <row r="83" spans="2:11" x14ac:dyDescent="0.2">
      <c r="B83">
        <f>+ICU!A78</f>
        <v>176</v>
      </c>
      <c r="C83" t="str">
        <f>+ICU!B78</f>
        <v>TACOMA GENERAL/ALLENMORE HOSPITAL</v>
      </c>
      <c r="D83" s="7">
        <f>ROUND(+ICU!G78,0)</f>
        <v>31737919</v>
      </c>
      <c r="E83" s="7">
        <f>ROUND(+ICU!F78,0)</f>
        <v>43805</v>
      </c>
      <c r="F83" s="8">
        <f t="shared" si="3"/>
        <v>724.53</v>
      </c>
      <c r="G83" s="7">
        <f>ROUND(+ICU!G180,0)</f>
        <v>36605790</v>
      </c>
      <c r="H83" s="7">
        <f>ROUND(+ICU!F180,0)</f>
        <v>45378</v>
      </c>
      <c r="I83" s="8">
        <f t="shared" si="4"/>
        <v>806.69</v>
      </c>
      <c r="J83" s="8"/>
      <c r="K83" s="9">
        <f t="shared" si="5"/>
        <v>0.1134</v>
      </c>
    </row>
    <row r="84" spans="2:11" x14ac:dyDescent="0.2">
      <c r="B84">
        <f>+ICU!A79</f>
        <v>180</v>
      </c>
      <c r="C84" t="str">
        <f>+ICU!B79</f>
        <v>MULTICARE VALLEY HOSPITAL</v>
      </c>
      <c r="D84" s="7">
        <f>ROUND(+ICU!G79,0)</f>
        <v>1885587</v>
      </c>
      <c r="E84" s="7">
        <f>ROUND(+ICU!F79,0)</f>
        <v>2329</v>
      </c>
      <c r="F84" s="8">
        <f t="shared" si="3"/>
        <v>809.61</v>
      </c>
      <c r="G84" s="7">
        <f>ROUND(+ICU!G181,0)</f>
        <v>2400083</v>
      </c>
      <c r="H84" s="7">
        <f>ROUND(+ICU!F181,0)</f>
        <v>3224</v>
      </c>
      <c r="I84" s="8">
        <f t="shared" si="4"/>
        <v>744.44</v>
      </c>
      <c r="J84" s="8"/>
      <c r="K84" s="9">
        <f t="shared" si="5"/>
        <v>-8.0500000000000002E-2</v>
      </c>
    </row>
    <row r="85" spans="2:11" x14ac:dyDescent="0.2">
      <c r="B85">
        <f>+ICU!A80</f>
        <v>183</v>
      </c>
      <c r="C85" t="str">
        <f>+ICU!B80</f>
        <v>MULTICARE AUBURN MEDICAL CENTER</v>
      </c>
      <c r="D85" s="7">
        <f>ROUND(+ICU!G80,0)</f>
        <v>4150704</v>
      </c>
      <c r="E85" s="7">
        <f>ROUND(+ICU!F80,0)</f>
        <v>4192</v>
      </c>
      <c r="F85" s="8">
        <f t="shared" si="3"/>
        <v>990.15</v>
      </c>
      <c r="G85" s="7">
        <f>ROUND(+ICU!G182,0)</f>
        <v>5501701</v>
      </c>
      <c r="H85" s="7">
        <f>ROUND(+ICU!F182,0)</f>
        <v>5535</v>
      </c>
      <c r="I85" s="8">
        <f t="shared" si="4"/>
        <v>993.98</v>
      </c>
      <c r="J85" s="8"/>
      <c r="K85" s="9">
        <f t="shared" si="5"/>
        <v>3.8999999999999998E-3</v>
      </c>
    </row>
    <row r="86" spans="2:11" x14ac:dyDescent="0.2">
      <c r="B86">
        <f>+ICU!A81</f>
        <v>186</v>
      </c>
      <c r="C86" t="str">
        <f>+ICU!B81</f>
        <v>SUMMIT PACIFIC MEDICAL CENTER</v>
      </c>
      <c r="D86" s="7">
        <f>ROUND(+ICU!G81,0)</f>
        <v>0</v>
      </c>
      <c r="E86" s="7">
        <f>ROUND(+ICU!F81,0)</f>
        <v>0</v>
      </c>
      <c r="F86" s="8" t="str">
        <f t="shared" si="3"/>
        <v/>
      </c>
      <c r="G86" s="7">
        <f>ROUND(+ICU!G183,0)</f>
        <v>0</v>
      </c>
      <c r="H86" s="7">
        <f>ROUND(+ICU!F183,0)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>
        <f>+ICU!A82</f>
        <v>191</v>
      </c>
      <c r="C87" t="str">
        <f>+ICU!B82</f>
        <v>PROVIDENCE CENTRALIA HOSPITAL</v>
      </c>
      <c r="D87" s="7">
        <f>ROUND(+ICU!G82,0)</f>
        <v>1245237</v>
      </c>
      <c r="E87" s="7">
        <f>ROUND(+ICU!F82,0)</f>
        <v>1366</v>
      </c>
      <c r="F87" s="8">
        <f t="shared" si="3"/>
        <v>911.59</v>
      </c>
      <c r="G87" s="7">
        <f>ROUND(+ICU!G184,0)</f>
        <v>1411102</v>
      </c>
      <c r="H87" s="7">
        <f>ROUND(+ICU!F184,0)</f>
        <v>1477</v>
      </c>
      <c r="I87" s="8">
        <f t="shared" si="4"/>
        <v>955.38</v>
      </c>
      <c r="J87" s="8"/>
      <c r="K87" s="9">
        <f t="shared" si="5"/>
        <v>4.8000000000000001E-2</v>
      </c>
    </row>
    <row r="88" spans="2:11" x14ac:dyDescent="0.2">
      <c r="B88">
        <f>+ICU!A83</f>
        <v>193</v>
      </c>
      <c r="C88" t="str">
        <f>+ICU!B83</f>
        <v>PROVIDENCE MOUNT CARMEL HOSPITAL</v>
      </c>
      <c r="D88" s="7">
        <f>ROUND(+ICU!G83,0)</f>
        <v>515618</v>
      </c>
      <c r="E88" s="7">
        <f>ROUND(+ICU!F83,0)</f>
        <v>502</v>
      </c>
      <c r="F88" s="8">
        <f t="shared" si="3"/>
        <v>1027.1300000000001</v>
      </c>
      <c r="G88" s="7">
        <f>ROUND(+ICU!G185,0)</f>
        <v>0</v>
      </c>
      <c r="H88" s="7">
        <f>ROUND(+ICU!F185,0)</f>
        <v>0</v>
      </c>
      <c r="I88" s="8" t="str">
        <f t="shared" si="4"/>
        <v/>
      </c>
      <c r="J88" s="8"/>
      <c r="K88" s="9" t="str">
        <f t="shared" si="5"/>
        <v/>
      </c>
    </row>
    <row r="89" spans="2:11" x14ac:dyDescent="0.2">
      <c r="B89">
        <f>+ICU!A84</f>
        <v>194</v>
      </c>
      <c r="C89" t="str">
        <f>+ICU!B84</f>
        <v>PROVIDENCE ST JOSEPHS HOSPITAL</v>
      </c>
      <c r="D89" s="7">
        <f>ROUND(+ICU!G84,0)</f>
        <v>0</v>
      </c>
      <c r="E89" s="7">
        <f>ROUND(+ICU!F84,0)</f>
        <v>0</v>
      </c>
      <c r="F89" s="8" t="str">
        <f t="shared" si="3"/>
        <v/>
      </c>
      <c r="G89" s="7">
        <f>ROUND(+ICU!G186,0)</f>
        <v>0</v>
      </c>
      <c r="H89" s="7">
        <f>ROUND(+ICU!F186,0)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+ICU!A85</f>
        <v>195</v>
      </c>
      <c r="C90" t="str">
        <f>+ICU!B85</f>
        <v>SNOQUALMIE VALLEY HOSPITAL</v>
      </c>
      <c r="D90" s="7">
        <f>ROUND(+ICU!G85,0)</f>
        <v>0</v>
      </c>
      <c r="E90" s="7">
        <f>ROUND(+ICU!F85,0)</f>
        <v>0</v>
      </c>
      <c r="F90" s="8" t="str">
        <f t="shared" si="3"/>
        <v/>
      </c>
      <c r="G90" s="7">
        <f>ROUND(+ICU!G187,0)</f>
        <v>0</v>
      </c>
      <c r="H90" s="7">
        <f>ROUND(+ICU!F187,0)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>
        <f>+ICU!A86</f>
        <v>197</v>
      </c>
      <c r="C91" t="str">
        <f>+ICU!B86</f>
        <v>CAPITAL MEDICAL CENTER</v>
      </c>
      <c r="D91" s="7">
        <f>ROUND(+ICU!G86,0)</f>
        <v>4226206</v>
      </c>
      <c r="E91" s="7">
        <f>ROUND(+ICU!F86,0)</f>
        <v>6078</v>
      </c>
      <c r="F91" s="8">
        <f t="shared" si="3"/>
        <v>695.33</v>
      </c>
      <c r="G91" s="7">
        <f>ROUND(+ICU!G188,0)</f>
        <v>4359982</v>
      </c>
      <c r="H91" s="7">
        <f>ROUND(+ICU!F188,0)</f>
        <v>6131</v>
      </c>
      <c r="I91" s="8">
        <f t="shared" si="4"/>
        <v>711.14</v>
      </c>
      <c r="J91" s="8"/>
      <c r="K91" s="9">
        <f t="shared" si="5"/>
        <v>2.2700000000000001E-2</v>
      </c>
    </row>
    <row r="92" spans="2:11" x14ac:dyDescent="0.2">
      <c r="B92">
        <f>+ICU!A87</f>
        <v>198</v>
      </c>
      <c r="C92" t="str">
        <f>+ICU!B87</f>
        <v>ASTRIA SUNNYSIDE HOSPITAL</v>
      </c>
      <c r="D92" s="7">
        <f>ROUND(+ICU!G87,0)</f>
        <v>1313936</v>
      </c>
      <c r="E92" s="7">
        <f>ROUND(+ICU!F87,0)</f>
        <v>1117</v>
      </c>
      <c r="F92" s="8">
        <f t="shared" si="3"/>
        <v>1176.31</v>
      </c>
      <c r="G92" s="7">
        <f>ROUND(+ICU!G189,0)</f>
        <v>1401166</v>
      </c>
      <c r="H92" s="7">
        <f>ROUND(+ICU!F189,0)</f>
        <v>1447</v>
      </c>
      <c r="I92" s="8">
        <f t="shared" si="4"/>
        <v>968.32</v>
      </c>
      <c r="J92" s="8"/>
      <c r="K92" s="9">
        <f t="shared" si="5"/>
        <v>-0.17680000000000001</v>
      </c>
    </row>
    <row r="93" spans="2:11" x14ac:dyDescent="0.2">
      <c r="B93">
        <f>+ICU!A88</f>
        <v>199</v>
      </c>
      <c r="C93" t="str">
        <f>+ICU!B88</f>
        <v>ASTRIA TOPPENISH HOSPITAL</v>
      </c>
      <c r="D93" s="7">
        <f>ROUND(+ICU!G88,0)</f>
        <v>664580</v>
      </c>
      <c r="E93" s="7">
        <f>ROUND(+ICU!F88,0)</f>
        <v>266</v>
      </c>
      <c r="F93" s="8">
        <f t="shared" si="3"/>
        <v>2498.42</v>
      </c>
      <c r="G93" s="7">
        <f>ROUND(+ICU!G190,0)</f>
        <v>720095</v>
      </c>
      <c r="H93" s="7">
        <f>ROUND(+ICU!F190,0)</f>
        <v>138</v>
      </c>
      <c r="I93" s="8">
        <f t="shared" si="4"/>
        <v>5218.08</v>
      </c>
      <c r="J93" s="8"/>
      <c r="K93" s="9">
        <f t="shared" si="5"/>
        <v>1.0886</v>
      </c>
    </row>
    <row r="94" spans="2:11" x14ac:dyDescent="0.2">
      <c r="B94">
        <f>+ICU!A89</f>
        <v>201</v>
      </c>
      <c r="C94" t="str">
        <f>+ICU!B89</f>
        <v>ST FRANCIS COMMUNITY HOSPITAL</v>
      </c>
      <c r="D94" s="7">
        <f>ROUND(+ICU!G89,0)</f>
        <v>3660883</v>
      </c>
      <c r="E94" s="7">
        <f>ROUND(+ICU!F89,0)</f>
        <v>4029</v>
      </c>
      <c r="F94" s="8">
        <f t="shared" si="3"/>
        <v>908.63</v>
      </c>
      <c r="G94" s="7">
        <f>ROUND(+ICU!G191,0)</f>
        <v>3683117</v>
      </c>
      <c r="H94" s="7">
        <f>ROUND(+ICU!F191,0)</f>
        <v>4250</v>
      </c>
      <c r="I94" s="8">
        <f t="shared" si="4"/>
        <v>866.62</v>
      </c>
      <c r="J94" s="8"/>
      <c r="K94" s="9">
        <f t="shared" si="5"/>
        <v>-4.6199999999999998E-2</v>
      </c>
    </row>
    <row r="95" spans="2:11" x14ac:dyDescent="0.2">
      <c r="B95">
        <f>+ICU!A90</f>
        <v>202</v>
      </c>
      <c r="C95" t="str">
        <f>+ICU!B90</f>
        <v>REGIONAL HOSPITAL</v>
      </c>
      <c r="D95" s="7">
        <f>ROUND(+ICU!G90,0)</f>
        <v>0</v>
      </c>
      <c r="E95" s="7">
        <f>ROUND(+ICU!F90,0)</f>
        <v>0</v>
      </c>
      <c r="F95" s="8" t="str">
        <f t="shared" si="3"/>
        <v/>
      </c>
      <c r="G95" s="7">
        <f>ROUND(+ICU!G192,0)</f>
        <v>0</v>
      </c>
      <c r="H95" s="7">
        <f>ROUND(+ICU!F192,0)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+ICU!A91</f>
        <v>204</v>
      </c>
      <c r="C96" t="str">
        <f>+ICU!B91</f>
        <v>SEATTLE CANCER CARE ALLIANCE</v>
      </c>
      <c r="D96" s="7">
        <f>ROUND(+ICU!G91,0)</f>
        <v>609096</v>
      </c>
      <c r="E96" s="7">
        <f>ROUND(+ICU!F91,0)</f>
        <v>5979</v>
      </c>
      <c r="F96" s="8">
        <f t="shared" si="3"/>
        <v>101.87</v>
      </c>
      <c r="G96" s="7">
        <f>ROUND(+ICU!G193,0)</f>
        <v>374384</v>
      </c>
      <c r="H96" s="7">
        <f>ROUND(+ICU!F193,0)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+ICU!A92</f>
        <v>205</v>
      </c>
      <c r="C97" t="str">
        <f>+ICU!B92</f>
        <v>WENATCHEE VALLEY HOSPITAL</v>
      </c>
      <c r="D97" s="7">
        <f>ROUND(+ICU!G92,0)</f>
        <v>0</v>
      </c>
      <c r="E97" s="7">
        <f>ROUND(+ICU!F92,0)</f>
        <v>0</v>
      </c>
      <c r="F97" s="8" t="str">
        <f t="shared" si="3"/>
        <v/>
      </c>
      <c r="G97" s="7">
        <f>ROUND(+ICU!G194,0)</f>
        <v>0</v>
      </c>
      <c r="H97" s="7">
        <f>ROUND(+ICU!F194,0)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+ICU!A93</f>
        <v>206</v>
      </c>
      <c r="C98" t="str">
        <f>+ICU!B93</f>
        <v>PEACEHEALTH UNITED GENERAL MEDICAL CENTER</v>
      </c>
      <c r="D98" s="7">
        <f>ROUND(+ICU!G93,0)</f>
        <v>0</v>
      </c>
      <c r="E98" s="7">
        <f>ROUND(+ICU!F93,0)</f>
        <v>0</v>
      </c>
      <c r="F98" s="8" t="str">
        <f t="shared" si="3"/>
        <v/>
      </c>
      <c r="G98" s="7">
        <f>ROUND(+ICU!G195,0)</f>
        <v>0</v>
      </c>
      <c r="H98" s="7">
        <f>ROUND(+ICU!F195,0)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>
        <f>+ICU!A94</f>
        <v>207</v>
      </c>
      <c r="C99" t="str">
        <f>+ICU!B94</f>
        <v>SKAGIT REGIONAL HEALTH</v>
      </c>
      <c r="D99" s="7">
        <f>ROUND(+ICU!G94,0)</f>
        <v>2088870</v>
      </c>
      <c r="E99" s="7">
        <f>ROUND(+ICU!F94,0)</f>
        <v>0</v>
      </c>
      <c r="F99" s="8" t="str">
        <f t="shared" si="3"/>
        <v/>
      </c>
      <c r="G99" s="7">
        <f>ROUND(+ICU!G196,0)</f>
        <v>2285087</v>
      </c>
      <c r="H99" s="7">
        <f>ROUND(+ICU!F196,0)</f>
        <v>2630</v>
      </c>
      <c r="I99" s="8">
        <f t="shared" si="4"/>
        <v>868.85</v>
      </c>
      <c r="J99" s="8"/>
      <c r="K99" s="9" t="str">
        <f t="shared" si="5"/>
        <v/>
      </c>
    </row>
    <row r="100" spans="2:11" x14ac:dyDescent="0.2">
      <c r="B100">
        <f>+ICU!A95</f>
        <v>208</v>
      </c>
      <c r="C100" t="str">
        <f>+ICU!B95</f>
        <v>LEGACY SALMON CREEK HOSPITAL</v>
      </c>
      <c r="D100" s="7">
        <f>ROUND(+ICU!G95,0)</f>
        <v>10871225</v>
      </c>
      <c r="E100" s="7">
        <f>ROUND(+ICU!F95,0)</f>
        <v>11826</v>
      </c>
      <c r="F100" s="8">
        <f t="shared" si="3"/>
        <v>919.26</v>
      </c>
      <c r="G100" s="7">
        <f>ROUND(+ICU!G197,0)</f>
        <v>11500159</v>
      </c>
      <c r="H100" s="7">
        <f>ROUND(+ICU!F197,0)</f>
        <v>11992</v>
      </c>
      <c r="I100" s="8">
        <f t="shared" si="4"/>
        <v>958.99</v>
      </c>
      <c r="J100" s="8"/>
      <c r="K100" s="9">
        <f t="shared" si="5"/>
        <v>4.3200000000000002E-2</v>
      </c>
    </row>
    <row r="101" spans="2:11" x14ac:dyDescent="0.2">
      <c r="B101">
        <f>+ICU!A96</f>
        <v>209</v>
      </c>
      <c r="C101" t="str">
        <f>+ICU!B96</f>
        <v>ST ANTHONY HOSPITAL</v>
      </c>
      <c r="D101" s="7">
        <f>ROUND(+ICU!G96,0)</f>
        <v>3839438</v>
      </c>
      <c r="E101" s="7">
        <f>ROUND(+ICU!F96,0)</f>
        <v>4883</v>
      </c>
      <c r="F101" s="8">
        <f t="shared" si="3"/>
        <v>786.29</v>
      </c>
      <c r="G101" s="7">
        <f>ROUND(+ICU!G198,0)</f>
        <v>3688704</v>
      </c>
      <c r="H101" s="7">
        <f>ROUND(+ICU!F198,0)</f>
        <v>4715</v>
      </c>
      <c r="I101" s="8">
        <f t="shared" si="4"/>
        <v>782.33</v>
      </c>
      <c r="J101" s="8"/>
      <c r="K101" s="9">
        <f t="shared" si="5"/>
        <v>-5.0000000000000001E-3</v>
      </c>
    </row>
    <row r="102" spans="2:11" x14ac:dyDescent="0.2">
      <c r="B102">
        <f>+ICU!A97</f>
        <v>210</v>
      </c>
      <c r="C102" t="str">
        <f>+ICU!B97</f>
        <v>SWEDISH MEDICAL CENTER - ISSAQUAH CAMPUS</v>
      </c>
      <c r="D102" s="7">
        <f>ROUND(+ICU!G97,0)</f>
        <v>5167530</v>
      </c>
      <c r="E102" s="7">
        <f>ROUND(+ICU!F97,0)</f>
        <v>5610</v>
      </c>
      <c r="F102" s="8">
        <f t="shared" si="3"/>
        <v>921.13</v>
      </c>
      <c r="G102" s="7">
        <f>ROUND(+ICU!G199,0)</f>
        <v>5205223</v>
      </c>
      <c r="H102" s="7">
        <f>ROUND(+ICU!F199,0)</f>
        <v>5025</v>
      </c>
      <c r="I102" s="8">
        <f t="shared" si="4"/>
        <v>1035.8699999999999</v>
      </c>
      <c r="J102" s="8"/>
      <c r="K102" s="9">
        <f t="shared" si="5"/>
        <v>0.1246</v>
      </c>
    </row>
    <row r="103" spans="2:11" x14ac:dyDescent="0.2">
      <c r="B103">
        <f>+ICU!A98</f>
        <v>211</v>
      </c>
      <c r="C103" t="str">
        <f>+ICU!B98</f>
        <v>PEACEHEALTH PEACE ISLAND MEDICAL CENTER</v>
      </c>
      <c r="D103" s="7">
        <f>ROUND(+ICU!G98,0)</f>
        <v>0</v>
      </c>
      <c r="E103" s="7">
        <f>ROUND(+ICU!F98,0)</f>
        <v>0</v>
      </c>
      <c r="F103" s="8" t="str">
        <f t="shared" si="3"/>
        <v/>
      </c>
      <c r="G103" s="7">
        <f>ROUND(+ICU!G200,0)</f>
        <v>0</v>
      </c>
      <c r="H103" s="7">
        <f>ROUND(+ICU!F200,0)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+ICU!A99</f>
        <v>904</v>
      </c>
      <c r="C104" t="str">
        <f>+ICU!B99</f>
        <v>BHC FAIRFAX HOSPITAL</v>
      </c>
      <c r="D104" s="7">
        <f>ROUND(+ICU!G99,0)</f>
        <v>0</v>
      </c>
      <c r="E104" s="7">
        <f>ROUND(+ICU!F99,0)</f>
        <v>0</v>
      </c>
      <c r="F104" s="8" t="str">
        <f t="shared" si="3"/>
        <v/>
      </c>
      <c r="G104" s="7">
        <f>ROUND(+ICU!G201,0)</f>
        <v>0</v>
      </c>
      <c r="H104" s="7">
        <f>ROUND(+ICU!F201,0)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+ICU!A100</f>
        <v>915</v>
      </c>
      <c r="C105" t="str">
        <f>+ICU!B100</f>
        <v>LOURDES COUNSELING CENTER</v>
      </c>
      <c r="D105" s="7">
        <f>ROUND(+ICU!G100,0)</f>
        <v>0</v>
      </c>
      <c r="E105" s="7">
        <f>ROUND(+ICU!F100,0)</f>
        <v>0</v>
      </c>
      <c r="F105" s="8" t="str">
        <f t="shared" si="3"/>
        <v/>
      </c>
      <c r="G105" s="7">
        <f>ROUND(+ICU!G202,0)</f>
        <v>0</v>
      </c>
      <c r="H105" s="7">
        <f>ROUND(+ICU!F202,0)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+ICU!A101</f>
        <v>919</v>
      </c>
      <c r="C106" t="str">
        <f>+ICU!B101</f>
        <v>NAVOS</v>
      </c>
      <c r="D106" s="7">
        <f>ROUND(+ICU!G101,0)</f>
        <v>0</v>
      </c>
      <c r="E106" s="7">
        <f>ROUND(+ICU!F101,0)</f>
        <v>0</v>
      </c>
      <c r="F106" s="8" t="str">
        <f t="shared" si="3"/>
        <v/>
      </c>
      <c r="G106" s="7">
        <f>ROUND(+ICU!G203,0)</f>
        <v>0</v>
      </c>
      <c r="H106" s="7">
        <f>ROUND(+ICU!F203,0)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+ICU!A102</f>
        <v>921</v>
      </c>
      <c r="C107" t="str">
        <f>+ICU!B102</f>
        <v>CASCADE BEHAVIORAL HOSPITAL</v>
      </c>
      <c r="D107" s="7">
        <f>ROUND(+ICU!G102,0)</f>
        <v>0</v>
      </c>
      <c r="E107" s="7">
        <f>ROUND(+ICU!F102,0)</f>
        <v>0</v>
      </c>
      <c r="F107" s="8" t="str">
        <f t="shared" si="3"/>
        <v/>
      </c>
      <c r="G107" s="7">
        <f>ROUND(+ICU!G204,0)</f>
        <v>0</v>
      </c>
      <c r="H107" s="7">
        <f>ROUND(+ICU!F204,0)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+ICU!A103</f>
        <v>922</v>
      </c>
      <c r="C108" t="str">
        <f>+ICU!B103</f>
        <v>BHC FAIRFAX HOSPITAL NORTH</v>
      </c>
      <c r="D108" s="7">
        <f>ROUND(+ICU!G103,0)</f>
        <v>0</v>
      </c>
      <c r="E108" s="7">
        <f>ROUND(+ICU!F103,0)</f>
        <v>0</v>
      </c>
      <c r="F108" s="8" t="str">
        <f t="shared" ref="F108" si="6">IF(D108=0,"",IF(E108=0,"",ROUND(D108/E108,2)))</f>
        <v/>
      </c>
      <c r="G108" s="7">
        <f>ROUND(+ICU!G205,0)</f>
        <v>0</v>
      </c>
      <c r="H108" s="7">
        <f>ROUND(+ICU!F205,0)</f>
        <v>0</v>
      </c>
      <c r="I108" s="8" t="str">
        <f t="shared" ref="I108" si="7">IF(G108=0,"",IF(H108=0,"",ROUND(G108/H108,2)))</f>
        <v/>
      </c>
      <c r="J108" s="8"/>
      <c r="K108" s="9" t="str">
        <f t="shared" ref="K108" si="8">IF(D108=0,"",IF(E108=0,"",IF(G108=0,"",IF(H108=0,"",ROUND(I108/F108-1,4)))))</f>
        <v/>
      </c>
    </row>
    <row r="109" spans="2:11" x14ac:dyDescent="0.2">
      <c r="B109">
        <f>+ICU!A104</f>
        <v>923</v>
      </c>
      <c r="C109" t="str">
        <f>+ICU!B104</f>
        <v>FAIRFAX BEHAVIORAL HEALTH MONROE</v>
      </c>
      <c r="D109" s="7">
        <f>ROUND(+ICU!G104,0)</f>
        <v>0</v>
      </c>
      <c r="E109" s="7">
        <f>ROUND(+ICU!F104,0)</f>
        <v>0</v>
      </c>
      <c r="F109" s="8" t="str">
        <f t="shared" ref="F109" si="9">IF(D109=0,"",IF(E109=0,"",ROUND(D109/E109,2)))</f>
        <v/>
      </c>
      <c r="G109" s="7">
        <f>ROUND(+ICU!G206,0)</f>
        <v>0</v>
      </c>
      <c r="H109" s="7">
        <f>ROUND(+ICU!F206,0)</f>
        <v>0</v>
      </c>
      <c r="I109" s="8" t="str">
        <f t="shared" ref="I109" si="10">IF(G109=0,"",IF(H109=0,"",ROUND(G109/H109,2)))</f>
        <v/>
      </c>
      <c r="J109" s="8"/>
      <c r="K109" s="9" t="str">
        <f t="shared" ref="K109" si="11">IF(D109=0,"",IF(E109=0,"",IF(G109=0,"",IF(H109=0,"",ROUND(I109/F109-1,4)))))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zoomScale="75" workbookViewId="0">
      <selection activeCell="F10" sqref="F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8.88671875" bestFit="1" customWidth="1"/>
    <col min="7" max="7" width="10.88671875" bestFit="1" customWidth="1"/>
    <col min="8" max="8" width="6.88671875" bestFit="1" customWidth="1"/>
    <col min="9" max="9" width="8.88671875" bestFit="1" customWidth="1"/>
    <col min="10" max="10" width="2.6640625" customWidth="1"/>
    <col min="11" max="11" width="12" bestFit="1" customWidth="1"/>
  </cols>
  <sheetData>
    <row r="1" spans="1:11" x14ac:dyDescent="0.2">
      <c r="A1" s="4" t="s">
        <v>9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42</v>
      </c>
    </row>
    <row r="4" spans="1:11" x14ac:dyDescent="0.2">
      <c r="A4" s="4" t="s">
        <v>70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41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7">
        <f>ROUND(+ICU!D5,0)</f>
        <v>2015</v>
      </c>
      <c r="F7" s="17">
        <f>E7</f>
        <v>2015</v>
      </c>
      <c r="G7" s="3"/>
      <c r="H7" s="2">
        <f>+F7+1</f>
        <v>2016</v>
      </c>
      <c r="I7" s="3">
        <f>+H7</f>
        <v>2016</v>
      </c>
    </row>
    <row r="8" spans="1:11" x14ac:dyDescent="0.2">
      <c r="A8" s="3"/>
      <c r="B8" s="3"/>
      <c r="C8" s="3"/>
      <c r="D8" t="s">
        <v>10</v>
      </c>
      <c r="F8" s="2" t="s">
        <v>1</v>
      </c>
      <c r="G8" t="s">
        <v>10</v>
      </c>
      <c r="I8" s="2" t="s">
        <v>1</v>
      </c>
      <c r="J8" s="2"/>
      <c r="K8" s="3" t="s">
        <v>75</v>
      </c>
    </row>
    <row r="9" spans="1:11" x14ac:dyDescent="0.2">
      <c r="A9" s="3"/>
      <c r="B9" s="3" t="s">
        <v>36</v>
      </c>
      <c r="C9" s="3" t="s">
        <v>37</v>
      </c>
      <c r="D9" s="2" t="s">
        <v>11</v>
      </c>
      <c r="E9" s="2" t="s">
        <v>3</v>
      </c>
      <c r="F9" s="2" t="s">
        <v>3</v>
      </c>
      <c r="G9" s="2" t="s">
        <v>11</v>
      </c>
      <c r="H9" s="2" t="s">
        <v>3</v>
      </c>
      <c r="I9" s="2" t="s">
        <v>3</v>
      </c>
      <c r="J9" s="2"/>
      <c r="K9" s="3" t="s">
        <v>77</v>
      </c>
    </row>
    <row r="10" spans="1:11" x14ac:dyDescent="0.2">
      <c r="B10">
        <f>+ICU!A5</f>
        <v>1</v>
      </c>
      <c r="C10" t="str">
        <f>+ICU!B5</f>
        <v>SWEDISH MEDICAL CENTER - FIRST HILL</v>
      </c>
      <c r="D10" s="7">
        <f>ROUND(+ICU!H5,0)</f>
        <v>-86</v>
      </c>
      <c r="E10" s="7">
        <f>ROUND(+ICU!F5,0)</f>
        <v>40978</v>
      </c>
      <c r="F10" s="8">
        <f>IF(D10=0,"",IF(E10=0,"",ROUND(D10/E10,2)))</f>
        <v>0</v>
      </c>
      <c r="G10" s="7">
        <f>ROUND(+ICU!H107,0)</f>
        <v>2210826</v>
      </c>
      <c r="H10" s="7">
        <f>ROUND(+ICU!F107,0)</f>
        <v>30743</v>
      </c>
      <c r="I10" s="8">
        <f>IF(G10=0,"",IF(H10=0,"",ROUND(G10/H10,2)))</f>
        <v>71.91</v>
      </c>
      <c r="J10" s="8"/>
      <c r="K10" s="9" t="e">
        <f>IF(D10=0,"",IF(E10=0,"",IF(G10=0,"",IF(H10=0,"",ROUND(I10/F10-1,4)))))</f>
        <v>#DIV/0!</v>
      </c>
    </row>
    <row r="11" spans="1:11" x14ac:dyDescent="0.2">
      <c r="B11">
        <f>+ICU!A6</f>
        <v>3</v>
      </c>
      <c r="C11" t="str">
        <f>+ICU!B6</f>
        <v>SWEDISH MEDICAL CENTER - CHERRY HILL</v>
      </c>
      <c r="D11" s="7">
        <f>ROUND(+ICU!H6,0)</f>
        <v>-1006</v>
      </c>
      <c r="E11" s="7">
        <f>ROUND(+ICU!F6,0)</f>
        <v>22059</v>
      </c>
      <c r="F11" s="8">
        <f t="shared" ref="F11:F74" si="0">IF(D11=0,"",IF(E11=0,"",ROUND(D11/E11,2)))</f>
        <v>-0.05</v>
      </c>
      <c r="G11" s="7">
        <f>ROUND(+ICU!H108,0)</f>
        <v>1311173</v>
      </c>
      <c r="H11" s="7">
        <f>ROUND(+ICU!F108,0)</f>
        <v>14018</v>
      </c>
      <c r="I11" s="8">
        <f t="shared" ref="I11:I74" si="1">IF(G11=0,"",IF(H11=0,"",ROUND(G11/H11,2)))</f>
        <v>93.53</v>
      </c>
      <c r="J11" s="8"/>
      <c r="K11" s="9">
        <f t="shared" ref="K11:K74" si="2">IF(D11=0,"",IF(E11=0,"",IF(G11=0,"",IF(H11=0,"",ROUND(I11/F11-1,4)))))</f>
        <v>-1871.6</v>
      </c>
    </row>
    <row r="12" spans="1:11" x14ac:dyDescent="0.2">
      <c r="B12">
        <f>+ICU!A7</f>
        <v>8</v>
      </c>
      <c r="C12" t="str">
        <f>+ICU!B7</f>
        <v>KLICKITAT VALLEY HEALTH</v>
      </c>
      <c r="D12" s="7">
        <f>ROUND(+ICU!H7,0)</f>
        <v>0</v>
      </c>
      <c r="E12" s="7">
        <f>ROUND(+ICU!F7,0)</f>
        <v>0</v>
      </c>
      <c r="F12" s="8" t="str">
        <f t="shared" si="0"/>
        <v/>
      </c>
      <c r="G12" s="7">
        <f>ROUND(+ICU!H109,0)</f>
        <v>0</v>
      </c>
      <c r="H12" s="7">
        <f>ROUND(+ICU!F109,0)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+ICU!A8</f>
        <v>10</v>
      </c>
      <c r="C13" t="str">
        <f>+ICU!B8</f>
        <v>VIRGINIA MASON MEDICAL CENTER</v>
      </c>
      <c r="D13" s="7">
        <f>ROUND(+ICU!H8,0)</f>
        <v>1704392</v>
      </c>
      <c r="E13" s="7">
        <f>ROUND(+ICU!F8,0)</f>
        <v>6458</v>
      </c>
      <c r="F13" s="8">
        <f t="shared" si="0"/>
        <v>263.92</v>
      </c>
      <c r="G13" s="7">
        <f>ROUND(+ICU!H110,0)</f>
        <v>1693313</v>
      </c>
      <c r="H13" s="7">
        <f>ROUND(+ICU!F110,0)</f>
        <v>7085</v>
      </c>
      <c r="I13" s="8">
        <f t="shared" si="1"/>
        <v>239</v>
      </c>
      <c r="J13" s="8"/>
      <c r="K13" s="9">
        <f t="shared" si="2"/>
        <v>-9.4399999999999998E-2</v>
      </c>
    </row>
    <row r="14" spans="1:11" x14ac:dyDescent="0.2">
      <c r="B14">
        <f>+ICU!A9</f>
        <v>14</v>
      </c>
      <c r="C14" t="str">
        <f>+ICU!B9</f>
        <v>SEATTLE CHILDRENS HOSPITAL</v>
      </c>
      <c r="D14" s="7">
        <f>ROUND(+ICU!H9,0)</f>
        <v>7143509</v>
      </c>
      <c r="E14" s="7">
        <f>ROUND(+ICU!F9,0)</f>
        <v>18614</v>
      </c>
      <c r="F14" s="8">
        <f t="shared" si="0"/>
        <v>383.77</v>
      </c>
      <c r="G14" s="7">
        <f>ROUND(+ICU!H111,0)</f>
        <v>7657000</v>
      </c>
      <c r="H14" s="7">
        <f>ROUND(+ICU!F111,0)</f>
        <v>20628</v>
      </c>
      <c r="I14" s="8">
        <f t="shared" si="1"/>
        <v>371.19</v>
      </c>
      <c r="J14" s="8"/>
      <c r="K14" s="9">
        <f t="shared" si="2"/>
        <v>-3.2800000000000003E-2</v>
      </c>
    </row>
    <row r="15" spans="1:11" x14ac:dyDescent="0.2">
      <c r="B15">
        <f>+ICU!A10</f>
        <v>20</v>
      </c>
      <c r="C15" t="str">
        <f>+ICU!B10</f>
        <v>GROUP HEALTH CENTRAL HOSPITAL</v>
      </c>
      <c r="D15" s="7">
        <f>ROUND(+ICU!H10,0)</f>
        <v>192072</v>
      </c>
      <c r="E15" s="7">
        <f>ROUND(+ICU!F10,0)</f>
        <v>0</v>
      </c>
      <c r="F15" s="8" t="str">
        <f t="shared" si="0"/>
        <v/>
      </c>
      <c r="G15" s="7">
        <f>ROUND(+ICU!H112,0)</f>
        <v>-3328</v>
      </c>
      <c r="H15" s="7">
        <f>ROUND(+ICU!F112,0)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+ICU!A11</f>
        <v>21</v>
      </c>
      <c r="C16" t="str">
        <f>+ICU!B11</f>
        <v>NEWPORT HOSPITAL AND HEALTH SERVICES</v>
      </c>
      <c r="D16" s="7">
        <f>ROUND(+ICU!H11,0)</f>
        <v>0</v>
      </c>
      <c r="E16" s="7">
        <f>ROUND(+ICU!F11,0)</f>
        <v>0</v>
      </c>
      <c r="F16" s="8" t="str">
        <f t="shared" si="0"/>
        <v/>
      </c>
      <c r="G16" s="7">
        <f>ROUND(+ICU!H113,0)</f>
        <v>0</v>
      </c>
      <c r="H16" s="7">
        <f>ROUND(+ICU!F113,0)</f>
        <v>0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+ICU!A12</f>
        <v>22</v>
      </c>
      <c r="C17" t="str">
        <f>+ICU!B12</f>
        <v>LOURDES MEDICAL CENTER</v>
      </c>
      <c r="D17" s="7">
        <f>ROUND(+ICU!H12,0)</f>
        <v>0</v>
      </c>
      <c r="E17" s="7">
        <f>ROUND(+ICU!F12,0)</f>
        <v>0</v>
      </c>
      <c r="F17" s="8" t="str">
        <f t="shared" si="0"/>
        <v/>
      </c>
      <c r="G17" s="7">
        <f>ROUND(+ICU!H114,0)</f>
        <v>0</v>
      </c>
      <c r="H17" s="7">
        <f>ROUND(+ICU!F114,0)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>
        <f>+ICU!A13</f>
        <v>23</v>
      </c>
      <c r="C18" t="str">
        <f>+ICU!B13</f>
        <v>THREE RIVERS HOSPITAL</v>
      </c>
      <c r="D18" s="7">
        <f>ROUND(+ICU!H13,0)</f>
        <v>0</v>
      </c>
      <c r="E18" s="7">
        <f>ROUND(+ICU!F13,0)</f>
        <v>0</v>
      </c>
      <c r="F18" s="8" t="str">
        <f t="shared" si="0"/>
        <v/>
      </c>
      <c r="G18" s="7">
        <f>ROUND(+ICU!H115,0)</f>
        <v>0</v>
      </c>
      <c r="H18" s="7">
        <f>ROUND(+ICU!F115,0)</f>
        <v>0</v>
      </c>
      <c r="I18" s="8" t="str">
        <f t="shared" si="1"/>
        <v/>
      </c>
      <c r="J18" s="8"/>
      <c r="K18" s="9" t="str">
        <f t="shared" si="2"/>
        <v/>
      </c>
    </row>
    <row r="19" spans="2:11" x14ac:dyDescent="0.2">
      <c r="B19">
        <f>+ICU!A14</f>
        <v>26</v>
      </c>
      <c r="C19" t="str">
        <f>+ICU!B14</f>
        <v>PEACEHEALTH ST JOHN MEDICAL CENTER</v>
      </c>
      <c r="D19" s="7">
        <f>ROUND(+ICU!H14,0)</f>
        <v>1842700</v>
      </c>
      <c r="E19" s="7">
        <f>ROUND(+ICU!F14,0)</f>
        <v>7486</v>
      </c>
      <c r="F19" s="8">
        <f t="shared" si="0"/>
        <v>246.15</v>
      </c>
      <c r="G19" s="7">
        <f>ROUND(+ICU!H116,0)</f>
        <v>2099489</v>
      </c>
      <c r="H19" s="7">
        <f>ROUND(+ICU!F116,0)</f>
        <v>8791</v>
      </c>
      <c r="I19" s="8">
        <f t="shared" si="1"/>
        <v>238.82</v>
      </c>
      <c r="J19" s="8"/>
      <c r="K19" s="9">
        <f t="shared" si="2"/>
        <v>-2.98E-2</v>
      </c>
    </row>
    <row r="20" spans="2:11" x14ac:dyDescent="0.2">
      <c r="B20">
        <f>+ICU!A15</f>
        <v>29</v>
      </c>
      <c r="C20" t="str">
        <f>+ICU!B15</f>
        <v>HARBORVIEW MEDICAL CENTER</v>
      </c>
      <c r="D20" s="7">
        <f>ROUND(+ICU!H15,0)</f>
        <v>8933324</v>
      </c>
      <c r="E20" s="7">
        <f>ROUND(+ICU!F15,0)</f>
        <v>27615</v>
      </c>
      <c r="F20" s="8">
        <f t="shared" si="0"/>
        <v>323.5</v>
      </c>
      <c r="G20" s="7">
        <f>ROUND(+ICU!H117,0)</f>
        <v>10645105</v>
      </c>
      <c r="H20" s="7">
        <f>ROUND(+ICU!F117,0)</f>
        <v>28181</v>
      </c>
      <c r="I20" s="8">
        <f t="shared" si="1"/>
        <v>377.74</v>
      </c>
      <c r="J20" s="8"/>
      <c r="K20" s="9">
        <f t="shared" si="2"/>
        <v>0.16769999999999999</v>
      </c>
    </row>
    <row r="21" spans="2:11" x14ac:dyDescent="0.2">
      <c r="B21">
        <f>+ICU!A16</f>
        <v>32</v>
      </c>
      <c r="C21" t="str">
        <f>+ICU!B16</f>
        <v>ST JOSEPH MEDICAL CENTER</v>
      </c>
      <c r="D21" s="7">
        <f>ROUND(+ICU!H16,0)</f>
        <v>3911349</v>
      </c>
      <c r="E21" s="7">
        <f>ROUND(+ICU!F16,0)</f>
        <v>17806</v>
      </c>
      <c r="F21" s="8">
        <f t="shared" si="0"/>
        <v>219.66</v>
      </c>
      <c r="G21" s="7">
        <f>ROUND(+ICU!H118,0)</f>
        <v>3944188</v>
      </c>
      <c r="H21" s="7">
        <f>ROUND(+ICU!F118,0)</f>
        <v>18398</v>
      </c>
      <c r="I21" s="8">
        <f t="shared" si="1"/>
        <v>214.38</v>
      </c>
      <c r="J21" s="8"/>
      <c r="K21" s="9">
        <f t="shared" si="2"/>
        <v>-2.4E-2</v>
      </c>
    </row>
    <row r="22" spans="2:11" x14ac:dyDescent="0.2">
      <c r="B22">
        <f>+ICU!A17</f>
        <v>35</v>
      </c>
      <c r="C22" t="str">
        <f>+ICU!B17</f>
        <v>ST ELIZABETH HOSPITAL</v>
      </c>
      <c r="D22" s="7">
        <f>ROUND(+ICU!H17,0)</f>
        <v>37</v>
      </c>
      <c r="E22" s="7">
        <f>ROUND(+ICU!F17,0)</f>
        <v>0</v>
      </c>
      <c r="F22" s="8" t="str">
        <f t="shared" si="0"/>
        <v/>
      </c>
      <c r="G22" s="7">
        <f>ROUND(+ICU!H119,0)</f>
        <v>0</v>
      </c>
      <c r="H22" s="7">
        <f>ROUND(+ICU!F119,0)</f>
        <v>0</v>
      </c>
      <c r="I22" s="8" t="str">
        <f t="shared" si="1"/>
        <v/>
      </c>
      <c r="J22" s="8"/>
      <c r="K22" s="9" t="str">
        <f t="shared" si="2"/>
        <v/>
      </c>
    </row>
    <row r="23" spans="2:11" x14ac:dyDescent="0.2">
      <c r="B23">
        <f>+ICU!A18</f>
        <v>37</v>
      </c>
      <c r="C23" t="str">
        <f>+ICU!B18</f>
        <v>MULTICARE DEACONESS HOSPITAL</v>
      </c>
      <c r="D23" s="7">
        <f>ROUND(+ICU!H18,0)</f>
        <v>2929693</v>
      </c>
      <c r="E23" s="7">
        <f>ROUND(+ICU!F18,0)</f>
        <v>13655</v>
      </c>
      <c r="F23" s="8">
        <f t="shared" si="0"/>
        <v>214.55</v>
      </c>
      <c r="G23" s="7">
        <f>ROUND(+ICU!H120,0)</f>
        <v>2537202</v>
      </c>
      <c r="H23" s="7">
        <f>ROUND(+ICU!F120,0)</f>
        <v>11391</v>
      </c>
      <c r="I23" s="8">
        <f t="shared" si="1"/>
        <v>222.74</v>
      </c>
      <c r="J23" s="8"/>
      <c r="K23" s="9">
        <f t="shared" si="2"/>
        <v>3.8199999999999998E-2</v>
      </c>
    </row>
    <row r="24" spans="2:11" x14ac:dyDescent="0.2">
      <c r="B24">
        <f>+ICU!A19</f>
        <v>38</v>
      </c>
      <c r="C24" t="str">
        <f>+ICU!B19</f>
        <v>OLYMPIC MEDICAL CENTER</v>
      </c>
      <c r="D24" s="7">
        <f>ROUND(+ICU!H19,0)</f>
        <v>1108523</v>
      </c>
      <c r="E24" s="7">
        <f>ROUND(+ICU!F19,0)</f>
        <v>4230</v>
      </c>
      <c r="F24" s="8">
        <f t="shared" si="0"/>
        <v>262.06</v>
      </c>
      <c r="G24" s="7">
        <f>ROUND(+ICU!H121,0)</f>
        <v>1100204</v>
      </c>
      <c r="H24" s="7">
        <f>ROUND(+ICU!F121,0)</f>
        <v>4264</v>
      </c>
      <c r="I24" s="8">
        <f t="shared" si="1"/>
        <v>258.02</v>
      </c>
      <c r="J24" s="8"/>
      <c r="K24" s="9">
        <f t="shared" si="2"/>
        <v>-1.54E-2</v>
      </c>
    </row>
    <row r="25" spans="2:11" x14ac:dyDescent="0.2">
      <c r="B25">
        <f>+ICU!A20</f>
        <v>39</v>
      </c>
      <c r="C25" t="str">
        <f>+ICU!B20</f>
        <v>TRIOS HEALTH</v>
      </c>
      <c r="D25" s="7">
        <f>ROUND(+ICU!H20,0)</f>
        <v>496268</v>
      </c>
      <c r="E25" s="7">
        <f>ROUND(+ICU!F20,0)</f>
        <v>1987</v>
      </c>
      <c r="F25" s="8">
        <f t="shared" si="0"/>
        <v>249.76</v>
      </c>
      <c r="G25" s="7">
        <f>ROUND(+ICU!H122,0)</f>
        <v>485670</v>
      </c>
      <c r="H25" s="7">
        <f>ROUND(+ICU!F122,0)</f>
        <v>2065</v>
      </c>
      <c r="I25" s="8">
        <f t="shared" si="1"/>
        <v>235.19</v>
      </c>
      <c r="J25" s="8"/>
      <c r="K25" s="9">
        <f t="shared" si="2"/>
        <v>-5.8299999999999998E-2</v>
      </c>
    </row>
    <row r="26" spans="2:11" x14ac:dyDescent="0.2">
      <c r="B26">
        <f>+ICU!A21</f>
        <v>42</v>
      </c>
      <c r="C26" t="str">
        <f>+ICU!B21</f>
        <v>SHRINERS HOSPITAL FOR CHILDREN</v>
      </c>
      <c r="D26" s="7">
        <f>ROUND(+ICU!H21,0)</f>
        <v>0</v>
      </c>
      <c r="E26" s="7">
        <f>ROUND(+ICU!F21,0)</f>
        <v>0</v>
      </c>
      <c r="F26" s="8" t="str">
        <f t="shared" si="0"/>
        <v/>
      </c>
      <c r="G26" s="7">
        <f>ROUND(+ICU!H123,0)</f>
        <v>0</v>
      </c>
      <c r="H26" s="7">
        <f>ROUND(+ICU!F123,0)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+ICU!A22</f>
        <v>45</v>
      </c>
      <c r="C27" t="str">
        <f>+ICU!B22</f>
        <v>COLUMBIA BASIN HOSPITAL</v>
      </c>
      <c r="D27" s="7">
        <f>ROUND(+ICU!H22,0)</f>
        <v>0</v>
      </c>
      <c r="E27" s="7">
        <f>ROUND(+ICU!F22,0)</f>
        <v>0</v>
      </c>
      <c r="F27" s="8" t="str">
        <f t="shared" si="0"/>
        <v/>
      </c>
      <c r="G27" s="7">
        <f>ROUND(+ICU!H124,0)</f>
        <v>0</v>
      </c>
      <c r="H27" s="7">
        <f>ROUND(+ICU!F124,0)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+ICU!A23</f>
        <v>46</v>
      </c>
      <c r="C28" t="str">
        <f>+ICU!B23</f>
        <v>PMH MEDICAL CENTER</v>
      </c>
      <c r="D28" s="7">
        <f>ROUND(+ICU!H23,0)</f>
        <v>0</v>
      </c>
      <c r="E28" s="7">
        <f>ROUND(+ICU!F23,0)</f>
        <v>0</v>
      </c>
      <c r="F28" s="8" t="str">
        <f t="shared" si="0"/>
        <v/>
      </c>
      <c r="G28" s="7">
        <f>ROUND(+ICU!H125,0)</f>
        <v>0</v>
      </c>
      <c r="H28" s="7">
        <f>ROUND(+ICU!F125,0)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+ICU!A24</f>
        <v>50</v>
      </c>
      <c r="C29" t="str">
        <f>+ICU!B24</f>
        <v>PROVIDENCE ST MARY MEDICAL CENTER</v>
      </c>
      <c r="D29" s="7">
        <f>ROUND(+ICU!H24,0)</f>
        <v>268040</v>
      </c>
      <c r="E29" s="7">
        <f>ROUND(+ICU!F24,0)</f>
        <v>3080</v>
      </c>
      <c r="F29" s="8">
        <f t="shared" si="0"/>
        <v>87.03</v>
      </c>
      <c r="G29" s="7">
        <f>ROUND(+ICU!H126,0)</f>
        <v>288313</v>
      </c>
      <c r="H29" s="7">
        <f>ROUND(+ICU!F126,0)</f>
        <v>5309</v>
      </c>
      <c r="I29" s="8">
        <f t="shared" si="1"/>
        <v>54.31</v>
      </c>
      <c r="J29" s="8"/>
      <c r="K29" s="9">
        <f t="shared" si="2"/>
        <v>-0.376</v>
      </c>
    </row>
    <row r="30" spans="2:11" x14ac:dyDescent="0.2">
      <c r="B30">
        <f>+ICU!A25</f>
        <v>54</v>
      </c>
      <c r="C30" t="str">
        <f>+ICU!B25</f>
        <v>FORKS COMMUNITY HOSPITAL</v>
      </c>
      <c r="D30" s="7">
        <f>ROUND(+ICU!H25,0)</f>
        <v>0</v>
      </c>
      <c r="E30" s="7">
        <f>ROUND(+ICU!F25,0)</f>
        <v>0</v>
      </c>
      <c r="F30" s="8" t="str">
        <f t="shared" si="0"/>
        <v/>
      </c>
      <c r="G30" s="7">
        <f>ROUND(+ICU!H127,0)</f>
        <v>0</v>
      </c>
      <c r="H30" s="7">
        <f>ROUND(+ICU!F127,0)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>
        <f>+ICU!A26</f>
        <v>56</v>
      </c>
      <c r="C31" t="str">
        <f>+ICU!B26</f>
        <v>WILLAPA HARBOR HOSPITAL</v>
      </c>
      <c r="D31" s="7">
        <f>ROUND(+ICU!H26,0)</f>
        <v>0</v>
      </c>
      <c r="E31" s="7">
        <f>ROUND(+ICU!F26,0)</f>
        <v>0</v>
      </c>
      <c r="F31" s="8" t="str">
        <f t="shared" si="0"/>
        <v/>
      </c>
      <c r="G31" s="7">
        <f>ROUND(+ICU!H128,0)</f>
        <v>0</v>
      </c>
      <c r="H31" s="7">
        <f>ROUND(+ICU!F128,0)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>
        <f>+ICU!A27</f>
        <v>58</v>
      </c>
      <c r="C32" t="str">
        <f>+ICU!B27</f>
        <v>VIRGINIA MASON MEMORIAL</v>
      </c>
      <c r="D32" s="7">
        <f>ROUND(+ICU!H27,0)</f>
        <v>1563038</v>
      </c>
      <c r="E32" s="7">
        <f>ROUND(+ICU!F27,0)</f>
        <v>5924</v>
      </c>
      <c r="F32" s="8">
        <f t="shared" si="0"/>
        <v>263.85000000000002</v>
      </c>
      <c r="G32" s="7">
        <f>ROUND(+ICU!H129,0)</f>
        <v>1051454</v>
      </c>
      <c r="H32" s="7">
        <f>ROUND(+ICU!F129,0)</f>
        <v>7373</v>
      </c>
      <c r="I32" s="8">
        <f t="shared" si="1"/>
        <v>142.61000000000001</v>
      </c>
      <c r="J32" s="8"/>
      <c r="K32" s="9">
        <f t="shared" si="2"/>
        <v>-0.45950000000000002</v>
      </c>
    </row>
    <row r="33" spans="2:11" x14ac:dyDescent="0.2">
      <c r="B33">
        <f>+ICU!A28</f>
        <v>63</v>
      </c>
      <c r="C33" t="str">
        <f>+ICU!B28</f>
        <v>GRAYS HARBOR COMMUNITY HOSPITAL</v>
      </c>
      <c r="D33" s="7">
        <f>ROUND(+ICU!H28,0)</f>
        <v>570883</v>
      </c>
      <c r="E33" s="7">
        <f>ROUND(+ICU!F28,0)</f>
        <v>1570</v>
      </c>
      <c r="F33" s="8">
        <f t="shared" si="0"/>
        <v>363.62</v>
      </c>
      <c r="G33" s="7">
        <f>ROUND(+ICU!H130,0)</f>
        <v>555966</v>
      </c>
      <c r="H33" s="7">
        <f>ROUND(+ICU!F130,0)</f>
        <v>1543</v>
      </c>
      <c r="I33" s="8">
        <f t="shared" si="1"/>
        <v>360.31</v>
      </c>
      <c r="J33" s="8"/>
      <c r="K33" s="9">
        <f t="shared" si="2"/>
        <v>-9.1000000000000004E-3</v>
      </c>
    </row>
    <row r="34" spans="2:11" x14ac:dyDescent="0.2">
      <c r="B34">
        <f>+ICU!A29</f>
        <v>78</v>
      </c>
      <c r="C34" t="str">
        <f>+ICU!B29</f>
        <v>SAMARITAN HEALTHCARE</v>
      </c>
      <c r="D34" s="7">
        <f>ROUND(+ICU!H29,0)</f>
        <v>396917</v>
      </c>
      <c r="E34" s="7">
        <f>ROUND(+ICU!F29,0)</f>
        <v>1880</v>
      </c>
      <c r="F34" s="8">
        <f t="shared" si="0"/>
        <v>211.13</v>
      </c>
      <c r="G34" s="7">
        <f>ROUND(+ICU!H131,0)</f>
        <v>420082</v>
      </c>
      <c r="H34" s="7">
        <f>ROUND(+ICU!F131,0)</f>
        <v>2494</v>
      </c>
      <c r="I34" s="8">
        <f t="shared" si="1"/>
        <v>168.44</v>
      </c>
      <c r="J34" s="8"/>
      <c r="K34" s="9">
        <f t="shared" si="2"/>
        <v>-0.20219999999999999</v>
      </c>
    </row>
    <row r="35" spans="2:11" x14ac:dyDescent="0.2">
      <c r="B35">
        <f>+ICU!A30</f>
        <v>79</v>
      </c>
      <c r="C35" t="str">
        <f>+ICU!B30</f>
        <v>OCEAN BEACH HOSPITAL</v>
      </c>
      <c r="D35" s="7">
        <f>ROUND(+ICU!H30,0)</f>
        <v>0</v>
      </c>
      <c r="E35" s="7">
        <f>ROUND(+ICU!F30,0)</f>
        <v>0</v>
      </c>
      <c r="F35" s="8" t="str">
        <f t="shared" si="0"/>
        <v/>
      </c>
      <c r="G35" s="7">
        <f>ROUND(+ICU!H132,0)</f>
        <v>0</v>
      </c>
      <c r="H35" s="7">
        <f>ROUND(+ICU!F132,0)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+ICU!A31</f>
        <v>80</v>
      </c>
      <c r="C36" t="str">
        <f>+ICU!B31</f>
        <v>ODESSA MEMORIAL HEALTHCARE CENTER</v>
      </c>
      <c r="D36" s="7">
        <f>ROUND(+ICU!H31,0)</f>
        <v>0</v>
      </c>
      <c r="E36" s="7">
        <f>ROUND(+ICU!F31,0)</f>
        <v>0</v>
      </c>
      <c r="F36" s="8" t="str">
        <f t="shared" si="0"/>
        <v/>
      </c>
      <c r="G36" s="7">
        <f>ROUND(+ICU!H133,0)</f>
        <v>0</v>
      </c>
      <c r="H36" s="7">
        <f>ROUND(+ICU!F133,0)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+ICU!A32</f>
        <v>81</v>
      </c>
      <c r="C37" t="str">
        <f>+ICU!B32</f>
        <v>MULTICARE GOOD SAMARITAN</v>
      </c>
      <c r="D37" s="7">
        <f>ROUND(+ICU!H32,0)</f>
        <v>4322133</v>
      </c>
      <c r="E37" s="7">
        <f>ROUND(+ICU!F32,0)</f>
        <v>25395</v>
      </c>
      <c r="F37" s="8">
        <f t="shared" si="0"/>
        <v>170.2</v>
      </c>
      <c r="G37" s="7">
        <f>ROUND(+ICU!H134,0)</f>
        <v>4031203</v>
      </c>
      <c r="H37" s="7">
        <f>ROUND(+ICU!F134,0)</f>
        <v>26420</v>
      </c>
      <c r="I37" s="8">
        <f t="shared" si="1"/>
        <v>152.58000000000001</v>
      </c>
      <c r="J37" s="8"/>
      <c r="K37" s="9">
        <f t="shared" si="2"/>
        <v>-0.10349999999999999</v>
      </c>
    </row>
    <row r="38" spans="2:11" x14ac:dyDescent="0.2">
      <c r="B38">
        <f>+ICU!A33</f>
        <v>82</v>
      </c>
      <c r="C38" t="str">
        <f>+ICU!B33</f>
        <v>GARFIELD COUNTY MEMORIAL HOSPITAL</v>
      </c>
      <c r="D38" s="7">
        <f>ROUND(+ICU!H33,0)</f>
        <v>0</v>
      </c>
      <c r="E38" s="7">
        <f>ROUND(+ICU!F33,0)</f>
        <v>0</v>
      </c>
      <c r="F38" s="8" t="str">
        <f t="shared" si="0"/>
        <v/>
      </c>
      <c r="G38" s="7">
        <f>ROUND(+ICU!H135,0)</f>
        <v>0</v>
      </c>
      <c r="H38" s="7">
        <f>ROUND(+ICU!F135,0)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>
        <f>+ICU!A34</f>
        <v>84</v>
      </c>
      <c r="C39" t="str">
        <f>+ICU!B34</f>
        <v>PROVIDENCE REGIONAL MEDICAL CENTER EVERETT</v>
      </c>
      <c r="D39" s="7">
        <f>ROUND(+ICU!H34,0)</f>
        <v>1334364</v>
      </c>
      <c r="E39" s="7">
        <f>ROUND(+ICU!F34,0)</f>
        <v>21294</v>
      </c>
      <c r="F39" s="8">
        <f t="shared" si="0"/>
        <v>62.66</v>
      </c>
      <c r="G39" s="7">
        <f>ROUND(+ICU!H136,0)</f>
        <v>1744651</v>
      </c>
      <c r="H39" s="7">
        <f>ROUND(+ICU!F136,0)</f>
        <v>22462</v>
      </c>
      <c r="I39" s="8">
        <f t="shared" si="1"/>
        <v>77.67</v>
      </c>
      <c r="J39" s="8"/>
      <c r="K39" s="9">
        <f t="shared" si="2"/>
        <v>0.23949999999999999</v>
      </c>
    </row>
    <row r="40" spans="2:11" x14ac:dyDescent="0.2">
      <c r="B40">
        <f>+ICU!A35</f>
        <v>85</v>
      </c>
      <c r="C40" t="str">
        <f>+ICU!B35</f>
        <v>JEFFERSON HEALTHCARE</v>
      </c>
      <c r="D40" s="7">
        <f>ROUND(+ICU!H35,0)</f>
        <v>257465</v>
      </c>
      <c r="E40" s="7">
        <f>ROUND(+ICU!F35,0)</f>
        <v>277</v>
      </c>
      <c r="F40" s="8">
        <f t="shared" si="0"/>
        <v>929.48</v>
      </c>
      <c r="G40" s="7">
        <f>ROUND(+ICU!H137,0)</f>
        <v>261729</v>
      </c>
      <c r="H40" s="7">
        <f>ROUND(+ICU!F137,0)</f>
        <v>312</v>
      </c>
      <c r="I40" s="8">
        <f t="shared" si="1"/>
        <v>838.88</v>
      </c>
      <c r="J40" s="8"/>
      <c r="K40" s="9">
        <f t="shared" si="2"/>
        <v>-9.7500000000000003E-2</v>
      </c>
    </row>
    <row r="41" spans="2:11" x14ac:dyDescent="0.2">
      <c r="B41">
        <f>+ICU!A36</f>
        <v>96</v>
      </c>
      <c r="C41" t="str">
        <f>+ICU!B36</f>
        <v>SKYLINE HOSPITAL</v>
      </c>
      <c r="D41" s="7">
        <f>ROUND(+ICU!H36,0)</f>
        <v>607</v>
      </c>
      <c r="E41" s="7">
        <f>ROUND(+ICU!F36,0)</f>
        <v>9</v>
      </c>
      <c r="F41" s="8">
        <f t="shared" si="0"/>
        <v>67.44</v>
      </c>
      <c r="G41" s="7">
        <f>ROUND(+ICU!H138,0)</f>
        <v>200</v>
      </c>
      <c r="H41" s="7">
        <f>ROUND(+ICU!F138,0)</f>
        <v>12</v>
      </c>
      <c r="I41" s="8">
        <f t="shared" si="1"/>
        <v>16.670000000000002</v>
      </c>
      <c r="J41" s="8"/>
      <c r="K41" s="9">
        <f t="shared" si="2"/>
        <v>-0.75280000000000002</v>
      </c>
    </row>
    <row r="42" spans="2:11" x14ac:dyDescent="0.2">
      <c r="B42">
        <f>+ICU!A37</f>
        <v>102</v>
      </c>
      <c r="C42" t="str">
        <f>+ICU!B37</f>
        <v>ASTRIA REGIONAL MEDICAL CENTER</v>
      </c>
      <c r="D42" s="7">
        <f>ROUND(+ICU!H37,0)</f>
        <v>529113</v>
      </c>
      <c r="E42" s="7">
        <f>ROUND(+ICU!F37,0)</f>
        <v>3028</v>
      </c>
      <c r="F42" s="8">
        <f t="shared" si="0"/>
        <v>174.74</v>
      </c>
      <c r="G42" s="7">
        <f>ROUND(+ICU!H139,0)</f>
        <v>510316</v>
      </c>
      <c r="H42" s="7">
        <f>ROUND(+ICU!F139,0)</f>
        <v>1842</v>
      </c>
      <c r="I42" s="8">
        <f t="shared" si="1"/>
        <v>277.04000000000002</v>
      </c>
      <c r="J42" s="8"/>
      <c r="K42" s="9">
        <f t="shared" si="2"/>
        <v>0.58540000000000003</v>
      </c>
    </row>
    <row r="43" spans="2:11" x14ac:dyDescent="0.2">
      <c r="B43">
        <f>+ICU!A38</f>
        <v>104</v>
      </c>
      <c r="C43" t="str">
        <f>+ICU!B38</f>
        <v>VALLEY GENERAL HOSPITAL</v>
      </c>
      <c r="D43" s="7">
        <f>ROUND(+ICU!H38,0)</f>
        <v>0</v>
      </c>
      <c r="E43" s="7">
        <f>ROUND(+ICU!F38,0)</f>
        <v>0</v>
      </c>
      <c r="F43" s="8" t="str">
        <f t="shared" si="0"/>
        <v/>
      </c>
      <c r="G43" s="7">
        <f>ROUND(+ICU!H140,0)</f>
        <v>218972</v>
      </c>
      <c r="H43" s="7">
        <f>ROUND(+ICU!F140,0)</f>
        <v>721</v>
      </c>
      <c r="I43" s="8">
        <f t="shared" si="1"/>
        <v>303.70999999999998</v>
      </c>
      <c r="J43" s="8"/>
      <c r="K43" s="9" t="str">
        <f t="shared" si="2"/>
        <v/>
      </c>
    </row>
    <row r="44" spans="2:11" x14ac:dyDescent="0.2">
      <c r="B44">
        <f>+ICU!A39</f>
        <v>106</v>
      </c>
      <c r="C44" t="str">
        <f>+ICU!B39</f>
        <v>CASCADE VALLEY HOSPITAL</v>
      </c>
      <c r="D44" s="7">
        <f>ROUND(+ICU!H39,0)</f>
        <v>0</v>
      </c>
      <c r="E44" s="7">
        <f>ROUND(+ICU!F39,0)</f>
        <v>0</v>
      </c>
      <c r="F44" s="8" t="str">
        <f t="shared" si="0"/>
        <v/>
      </c>
      <c r="G44" s="7">
        <f>ROUND(+ICU!H141,0)</f>
        <v>133507</v>
      </c>
      <c r="H44" s="7">
        <f>ROUND(+ICU!F141,0)</f>
        <v>936</v>
      </c>
      <c r="I44" s="8">
        <f t="shared" si="1"/>
        <v>142.63999999999999</v>
      </c>
      <c r="J44" s="8"/>
      <c r="K44" s="9" t="str">
        <f t="shared" si="2"/>
        <v/>
      </c>
    </row>
    <row r="45" spans="2:11" x14ac:dyDescent="0.2">
      <c r="B45">
        <f>+ICU!A40</f>
        <v>107</v>
      </c>
      <c r="C45" t="str">
        <f>+ICU!B40</f>
        <v>NORTH VALLEY HOSPITAL</v>
      </c>
      <c r="D45" s="7">
        <f>ROUND(+ICU!H40,0)</f>
        <v>0</v>
      </c>
      <c r="E45" s="7">
        <f>ROUND(+ICU!F40,0)</f>
        <v>0</v>
      </c>
      <c r="F45" s="8" t="str">
        <f t="shared" si="0"/>
        <v/>
      </c>
      <c r="G45" s="7">
        <f>ROUND(+ICU!H142,0)</f>
        <v>0</v>
      </c>
      <c r="H45" s="7">
        <f>ROUND(+ICU!F142,0)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>
        <f>+ICU!A41</f>
        <v>108</v>
      </c>
      <c r="C46" t="str">
        <f>+ICU!B41</f>
        <v>TRI-STATE MEMORIAL HOSPITAL</v>
      </c>
      <c r="D46" s="7">
        <f>ROUND(+ICU!H41,0)</f>
        <v>236620</v>
      </c>
      <c r="E46" s="7">
        <f>ROUND(+ICU!F41,0)</f>
        <v>1393</v>
      </c>
      <c r="F46" s="8">
        <f t="shared" si="0"/>
        <v>169.86</v>
      </c>
      <c r="G46" s="7">
        <f>ROUND(+ICU!H143,0)</f>
        <v>234300</v>
      </c>
      <c r="H46" s="7">
        <f>ROUND(+ICU!F143,0)</f>
        <v>1284</v>
      </c>
      <c r="I46" s="8">
        <f t="shared" si="1"/>
        <v>182.48</v>
      </c>
      <c r="J46" s="8"/>
      <c r="K46" s="9">
        <f t="shared" si="2"/>
        <v>7.4300000000000005E-2</v>
      </c>
    </row>
    <row r="47" spans="2:11" x14ac:dyDescent="0.2">
      <c r="B47">
        <f>+ICU!A42</f>
        <v>111</v>
      </c>
      <c r="C47" t="str">
        <f>+ICU!B42</f>
        <v>EAST ADAMS RURAL HEALTHCARE</v>
      </c>
      <c r="D47" s="7">
        <f>ROUND(+ICU!H42,0)</f>
        <v>0</v>
      </c>
      <c r="E47" s="7">
        <f>ROUND(+ICU!F42,0)</f>
        <v>0</v>
      </c>
      <c r="F47" s="8" t="str">
        <f t="shared" si="0"/>
        <v/>
      </c>
      <c r="G47" s="7">
        <f>ROUND(+ICU!H144,0)</f>
        <v>0</v>
      </c>
      <c r="H47" s="7">
        <f>ROUND(+ICU!F144,0)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>
        <f>+ICU!A43</f>
        <v>125</v>
      </c>
      <c r="C48" t="str">
        <f>+ICU!B43</f>
        <v>OTHELLO COMMUNITY HOSPITAL</v>
      </c>
      <c r="D48" s="7">
        <f>ROUND(+ICU!H43,0)</f>
        <v>0</v>
      </c>
      <c r="E48" s="7">
        <f>ROUND(+ICU!F43,0)</f>
        <v>0</v>
      </c>
      <c r="F48" s="8" t="str">
        <f t="shared" si="0"/>
        <v/>
      </c>
      <c r="G48" s="7">
        <f>ROUND(+ICU!H145,0)</f>
        <v>0</v>
      </c>
      <c r="H48" s="7">
        <f>ROUND(+ICU!F145,0)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+ICU!A44</f>
        <v>126</v>
      </c>
      <c r="C49" t="str">
        <f>+ICU!B44</f>
        <v>HIGHLINE MEDICAL CENTER</v>
      </c>
      <c r="D49" s="7">
        <f>ROUND(+ICU!H44,0)</f>
        <v>762749</v>
      </c>
      <c r="E49" s="7">
        <f>ROUND(+ICU!F44,0)</f>
        <v>9060</v>
      </c>
      <c r="F49" s="8">
        <f t="shared" si="0"/>
        <v>84.19</v>
      </c>
      <c r="G49" s="7">
        <f>ROUND(+ICU!H146,0)</f>
        <v>788856</v>
      </c>
      <c r="H49" s="7">
        <f>ROUND(+ICU!F146,0)</f>
        <v>8841</v>
      </c>
      <c r="I49" s="8">
        <f t="shared" si="1"/>
        <v>89.23</v>
      </c>
      <c r="J49" s="8"/>
      <c r="K49" s="9">
        <f t="shared" si="2"/>
        <v>5.9900000000000002E-2</v>
      </c>
    </row>
    <row r="50" spans="2:11" x14ac:dyDescent="0.2">
      <c r="B50">
        <f>+ICU!A45</f>
        <v>128</v>
      </c>
      <c r="C50" t="str">
        <f>+ICU!B45</f>
        <v>UNIVERSITY OF WASHINGTON MEDICAL CENTER</v>
      </c>
      <c r="D50" s="7">
        <f>ROUND(+ICU!H45,0)</f>
        <v>9683612</v>
      </c>
      <c r="E50" s="7">
        <f>ROUND(+ICU!F45,0)</f>
        <v>36195</v>
      </c>
      <c r="F50" s="8">
        <f t="shared" si="0"/>
        <v>267.54000000000002</v>
      </c>
      <c r="G50" s="7">
        <f>ROUND(+ICU!H147,0)</f>
        <v>12312207</v>
      </c>
      <c r="H50" s="7">
        <f>ROUND(+ICU!F147,0)</f>
        <v>38387</v>
      </c>
      <c r="I50" s="8">
        <f t="shared" si="1"/>
        <v>320.74</v>
      </c>
      <c r="J50" s="8"/>
      <c r="K50" s="9">
        <f t="shared" si="2"/>
        <v>0.1988</v>
      </c>
    </row>
    <row r="51" spans="2:11" x14ac:dyDescent="0.2">
      <c r="B51">
        <f>+ICU!A46</f>
        <v>129</v>
      </c>
      <c r="C51" t="str">
        <f>+ICU!B46</f>
        <v>QUINCY VALLEY MEDICAL CENTER</v>
      </c>
      <c r="D51" s="7">
        <f>ROUND(+ICU!H46,0)</f>
        <v>0</v>
      </c>
      <c r="E51" s="7">
        <f>ROUND(+ICU!F46,0)</f>
        <v>0</v>
      </c>
      <c r="F51" s="8" t="str">
        <f t="shared" si="0"/>
        <v/>
      </c>
      <c r="G51" s="7">
        <f>ROUND(+ICU!H148,0)</f>
        <v>0</v>
      </c>
      <c r="H51" s="7">
        <f>ROUND(+ICU!F148,0)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+ICU!A47</f>
        <v>130</v>
      </c>
      <c r="C52" t="str">
        <f>+ICU!B47</f>
        <v>UW MEDICINE/NORTHWEST HOSPITAL</v>
      </c>
      <c r="D52" s="7">
        <f>ROUND(+ICU!H47,0)</f>
        <v>1145425</v>
      </c>
      <c r="E52" s="7">
        <f>ROUND(+ICU!F47,0)</f>
        <v>3696</v>
      </c>
      <c r="F52" s="8">
        <f t="shared" si="0"/>
        <v>309.91000000000003</v>
      </c>
      <c r="G52" s="7">
        <f>ROUND(+ICU!H149,0)</f>
        <v>993560</v>
      </c>
      <c r="H52" s="7">
        <f>ROUND(+ICU!F149,0)</f>
        <v>3732</v>
      </c>
      <c r="I52" s="8">
        <f t="shared" si="1"/>
        <v>266.23</v>
      </c>
      <c r="J52" s="8"/>
      <c r="K52" s="9">
        <f t="shared" si="2"/>
        <v>-0.1409</v>
      </c>
    </row>
    <row r="53" spans="2:11" x14ac:dyDescent="0.2">
      <c r="B53">
        <f>+ICU!A48</f>
        <v>131</v>
      </c>
      <c r="C53" t="str">
        <f>+ICU!B48</f>
        <v>OVERLAKE HOSPITAL MEDICAL CENTER</v>
      </c>
      <c r="D53" s="7">
        <f>ROUND(+ICU!H48,0)</f>
        <v>2539984</v>
      </c>
      <c r="E53" s="7">
        <f>ROUND(+ICU!F48,0)</f>
        <v>10777</v>
      </c>
      <c r="F53" s="8">
        <f t="shared" si="0"/>
        <v>235.69</v>
      </c>
      <c r="G53" s="7">
        <f>ROUND(+ICU!H150,0)</f>
        <v>2751000</v>
      </c>
      <c r="H53" s="7">
        <f>ROUND(+ICU!F150,0)</f>
        <v>11529</v>
      </c>
      <c r="I53" s="8">
        <f t="shared" si="1"/>
        <v>238.62</v>
      </c>
      <c r="J53" s="8"/>
      <c r="K53" s="9">
        <f t="shared" si="2"/>
        <v>1.24E-2</v>
      </c>
    </row>
    <row r="54" spans="2:11" x14ac:dyDescent="0.2">
      <c r="B54">
        <f>+ICU!A49</f>
        <v>132</v>
      </c>
      <c r="C54" t="str">
        <f>+ICU!B49</f>
        <v>ST CLARE HOSPITAL</v>
      </c>
      <c r="D54" s="7">
        <f>ROUND(+ICU!H49,0)</f>
        <v>532722</v>
      </c>
      <c r="E54" s="7">
        <f>ROUND(+ICU!F49,0)</f>
        <v>2778</v>
      </c>
      <c r="F54" s="8">
        <f t="shared" si="0"/>
        <v>191.76</v>
      </c>
      <c r="G54" s="7">
        <f>ROUND(+ICU!H151,0)</f>
        <v>452306</v>
      </c>
      <c r="H54" s="7">
        <f>ROUND(+ICU!F151,0)</f>
        <v>2595</v>
      </c>
      <c r="I54" s="8">
        <f t="shared" si="1"/>
        <v>174.3</v>
      </c>
      <c r="J54" s="8"/>
      <c r="K54" s="9">
        <f t="shared" si="2"/>
        <v>-9.11E-2</v>
      </c>
    </row>
    <row r="55" spans="2:11" x14ac:dyDescent="0.2">
      <c r="B55">
        <f>+ICU!A50</f>
        <v>134</v>
      </c>
      <c r="C55" t="str">
        <f>+ICU!B50</f>
        <v>ISLAND HOSPITAL</v>
      </c>
      <c r="D55" s="7">
        <f>ROUND(+ICU!H50,0)</f>
        <v>319476</v>
      </c>
      <c r="E55" s="7">
        <f>ROUND(+ICU!F50,0)</f>
        <v>1038</v>
      </c>
      <c r="F55" s="8">
        <f t="shared" si="0"/>
        <v>307.77999999999997</v>
      </c>
      <c r="G55" s="7">
        <f>ROUND(+ICU!H152,0)</f>
        <v>314021</v>
      </c>
      <c r="H55" s="7">
        <f>ROUND(+ICU!F152,0)</f>
        <v>896</v>
      </c>
      <c r="I55" s="8">
        <f t="shared" si="1"/>
        <v>350.47</v>
      </c>
      <c r="J55" s="8"/>
      <c r="K55" s="9">
        <f t="shared" si="2"/>
        <v>0.13869999999999999</v>
      </c>
    </row>
    <row r="56" spans="2:11" x14ac:dyDescent="0.2">
      <c r="B56">
        <f>+ICU!A51</f>
        <v>137</v>
      </c>
      <c r="C56" t="str">
        <f>+ICU!B51</f>
        <v>LINCOLN HOSPITAL</v>
      </c>
      <c r="D56" s="7">
        <f>ROUND(+ICU!H51,0)</f>
        <v>0</v>
      </c>
      <c r="E56" s="7">
        <f>ROUND(+ICU!F51,0)</f>
        <v>0</v>
      </c>
      <c r="F56" s="8" t="str">
        <f t="shared" si="0"/>
        <v/>
      </c>
      <c r="G56" s="7">
        <f>ROUND(+ICU!H153,0)</f>
        <v>0</v>
      </c>
      <c r="H56" s="7">
        <f>ROUND(+ICU!F153,0)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>
        <f>+ICU!A52</f>
        <v>138</v>
      </c>
      <c r="C57" t="str">
        <f>+ICU!B52</f>
        <v>SWEDISH EDMONDS</v>
      </c>
      <c r="D57" s="7">
        <f>ROUND(+ICU!H52,0)</f>
        <v>259374</v>
      </c>
      <c r="E57" s="7">
        <f>ROUND(+ICU!F52,0)</f>
        <v>0</v>
      </c>
      <c r="F57" s="8" t="str">
        <f t="shared" si="0"/>
        <v/>
      </c>
      <c r="G57" s="7">
        <f>ROUND(+ICU!H154,0)</f>
        <v>301450</v>
      </c>
      <c r="H57" s="7">
        <f>ROUND(+ICU!F154,0)</f>
        <v>4282</v>
      </c>
      <c r="I57" s="8">
        <f t="shared" si="1"/>
        <v>70.400000000000006</v>
      </c>
      <c r="J57" s="8"/>
      <c r="K57" s="9" t="str">
        <f t="shared" si="2"/>
        <v/>
      </c>
    </row>
    <row r="58" spans="2:11" x14ac:dyDescent="0.2">
      <c r="B58">
        <f>+ICU!A53</f>
        <v>139</v>
      </c>
      <c r="C58" t="str">
        <f>+ICU!B53</f>
        <v>PROVIDENCE HOLY FAMILY HOSPITAL</v>
      </c>
      <c r="D58" s="7">
        <f>ROUND(+ICU!H53,0)</f>
        <v>350875</v>
      </c>
      <c r="E58" s="7">
        <f>ROUND(+ICU!F53,0)</f>
        <v>3627</v>
      </c>
      <c r="F58" s="8">
        <f t="shared" si="0"/>
        <v>96.74</v>
      </c>
      <c r="G58" s="7">
        <f>ROUND(+ICU!H155,0)</f>
        <v>316465</v>
      </c>
      <c r="H58" s="7">
        <f>ROUND(+ICU!F155,0)</f>
        <v>2770</v>
      </c>
      <c r="I58" s="8">
        <f t="shared" si="1"/>
        <v>114.25</v>
      </c>
      <c r="J58" s="8"/>
      <c r="K58" s="9">
        <f t="shared" si="2"/>
        <v>0.18099999999999999</v>
      </c>
    </row>
    <row r="59" spans="2:11" x14ac:dyDescent="0.2">
      <c r="B59">
        <f>+ICU!A54</f>
        <v>140</v>
      </c>
      <c r="C59" t="str">
        <f>+ICU!B54</f>
        <v>KITTITAS VALLEY HEALTHCARE</v>
      </c>
      <c r="D59" s="7">
        <f>ROUND(+ICU!H54,0)</f>
        <v>252514</v>
      </c>
      <c r="E59" s="7">
        <f>ROUND(+ICU!F54,0)</f>
        <v>576</v>
      </c>
      <c r="F59" s="8">
        <f t="shared" si="0"/>
        <v>438.39</v>
      </c>
      <c r="G59" s="7">
        <f>ROUND(+ICU!H156,0)</f>
        <v>248951</v>
      </c>
      <c r="H59" s="7">
        <f>ROUND(+ICU!F156,0)</f>
        <v>300</v>
      </c>
      <c r="I59" s="8">
        <f t="shared" si="1"/>
        <v>829.84</v>
      </c>
      <c r="J59" s="8"/>
      <c r="K59" s="9">
        <f t="shared" si="2"/>
        <v>0.89290000000000003</v>
      </c>
    </row>
    <row r="60" spans="2:11" x14ac:dyDescent="0.2">
      <c r="B60">
        <f>+ICU!A55</f>
        <v>141</v>
      </c>
      <c r="C60" t="str">
        <f>+ICU!B55</f>
        <v>DAYTON GENERAL HOSPITAL</v>
      </c>
      <c r="D60" s="7">
        <f>ROUND(+ICU!H55,0)</f>
        <v>0</v>
      </c>
      <c r="E60" s="7">
        <f>ROUND(+ICU!F55,0)</f>
        <v>0</v>
      </c>
      <c r="F60" s="8" t="str">
        <f t="shared" si="0"/>
        <v/>
      </c>
      <c r="G60" s="7">
        <f>ROUND(+ICU!H157,0)</f>
        <v>0</v>
      </c>
      <c r="H60" s="7">
        <f>ROUND(+ICU!F157,0)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+ICU!A56</f>
        <v>142</v>
      </c>
      <c r="C61" t="str">
        <f>+ICU!B56</f>
        <v>HARRISON MEDICAL CENTER</v>
      </c>
      <c r="D61" s="7">
        <f>ROUND(+ICU!H56,0)</f>
        <v>1363945</v>
      </c>
      <c r="E61" s="7">
        <f>ROUND(+ICU!F56,0)</f>
        <v>5079</v>
      </c>
      <c r="F61" s="8">
        <f t="shared" si="0"/>
        <v>268.55</v>
      </c>
      <c r="G61" s="7">
        <f>ROUND(+ICU!H158,0)</f>
        <v>1373979</v>
      </c>
      <c r="H61" s="7">
        <f>ROUND(+ICU!F158,0)</f>
        <v>4843</v>
      </c>
      <c r="I61" s="8">
        <f t="shared" si="1"/>
        <v>283.7</v>
      </c>
      <c r="J61" s="8"/>
      <c r="K61" s="9">
        <f t="shared" si="2"/>
        <v>5.6399999999999999E-2</v>
      </c>
    </row>
    <row r="62" spans="2:11" x14ac:dyDescent="0.2">
      <c r="B62">
        <f>+ICU!A57</f>
        <v>145</v>
      </c>
      <c r="C62" t="str">
        <f>+ICU!B57</f>
        <v>PEACEHEALTH ST JOSEPH MEDICAL CENTER</v>
      </c>
      <c r="D62" s="7">
        <f>ROUND(+ICU!H57,0)</f>
        <v>1897238</v>
      </c>
      <c r="E62" s="7">
        <f>ROUND(+ICU!F57,0)</f>
        <v>5906</v>
      </c>
      <c r="F62" s="8">
        <f t="shared" si="0"/>
        <v>321.24</v>
      </c>
      <c r="G62" s="7">
        <f>ROUND(+ICU!H159,0)</f>
        <v>2022310</v>
      </c>
      <c r="H62" s="7">
        <f>ROUND(+ICU!F159,0)</f>
        <v>5747</v>
      </c>
      <c r="I62" s="8">
        <f t="shared" si="1"/>
        <v>351.89</v>
      </c>
      <c r="J62" s="8"/>
      <c r="K62" s="9">
        <f t="shared" si="2"/>
        <v>9.5399999999999999E-2</v>
      </c>
    </row>
    <row r="63" spans="2:11" x14ac:dyDescent="0.2">
      <c r="B63">
        <f>+ICU!A58</f>
        <v>147</v>
      </c>
      <c r="C63" t="str">
        <f>+ICU!B58</f>
        <v>MID VALLEY HOSPITAL</v>
      </c>
      <c r="D63" s="7">
        <f>ROUND(+ICU!H58,0)</f>
        <v>101073</v>
      </c>
      <c r="E63" s="7">
        <f>ROUND(+ICU!F58,0)</f>
        <v>65</v>
      </c>
      <c r="F63" s="8">
        <f t="shared" si="0"/>
        <v>1554.97</v>
      </c>
      <c r="G63" s="7">
        <f>ROUND(+ICU!H160,0)</f>
        <v>101762</v>
      </c>
      <c r="H63" s="7">
        <f>ROUND(+ICU!F160,0)</f>
        <v>37</v>
      </c>
      <c r="I63" s="8">
        <f t="shared" si="1"/>
        <v>2750.32</v>
      </c>
      <c r="J63" s="8"/>
      <c r="K63" s="9">
        <f t="shared" si="2"/>
        <v>0.76870000000000005</v>
      </c>
    </row>
    <row r="64" spans="2:11" x14ac:dyDescent="0.2">
      <c r="B64">
        <f>+ICU!A59</f>
        <v>148</v>
      </c>
      <c r="C64" t="str">
        <f>+ICU!B59</f>
        <v>KINDRED HOSPITAL SEATTLE - NORTHGATE</v>
      </c>
      <c r="D64" s="7">
        <f>ROUND(+ICU!H59,0)</f>
        <v>154560</v>
      </c>
      <c r="E64" s="7">
        <f>ROUND(+ICU!F59,0)</f>
        <v>1213</v>
      </c>
      <c r="F64" s="8">
        <f t="shared" si="0"/>
        <v>127.42</v>
      </c>
      <c r="G64" s="7">
        <f>ROUND(+ICU!H161,0)</f>
        <v>124693</v>
      </c>
      <c r="H64" s="7">
        <f>ROUND(+ICU!F161,0)</f>
        <v>887</v>
      </c>
      <c r="I64" s="8">
        <f t="shared" si="1"/>
        <v>140.58000000000001</v>
      </c>
      <c r="J64" s="8"/>
      <c r="K64" s="9">
        <f t="shared" si="2"/>
        <v>0.1033</v>
      </c>
    </row>
    <row r="65" spans="2:11" x14ac:dyDescent="0.2">
      <c r="B65">
        <f>+ICU!A60</f>
        <v>150</v>
      </c>
      <c r="C65" t="str">
        <f>+ICU!B60</f>
        <v>COULEE MEDICAL CENTER</v>
      </c>
      <c r="D65" s="7">
        <f>ROUND(+ICU!H60,0)</f>
        <v>0</v>
      </c>
      <c r="E65" s="7">
        <f>ROUND(+ICU!F60,0)</f>
        <v>0</v>
      </c>
      <c r="F65" s="8" t="str">
        <f t="shared" si="0"/>
        <v/>
      </c>
      <c r="G65" s="7">
        <f>ROUND(+ICU!H162,0)</f>
        <v>0</v>
      </c>
      <c r="H65" s="7">
        <f>ROUND(+ICU!F162,0)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+ICU!A61</f>
        <v>152</v>
      </c>
      <c r="C66" t="str">
        <f>+ICU!B61</f>
        <v>MASON GENERAL HOSPITAL</v>
      </c>
      <c r="D66" s="7">
        <f>ROUND(+ICU!H61,0)</f>
        <v>695704</v>
      </c>
      <c r="E66" s="7">
        <f>ROUND(+ICU!F61,0)</f>
        <v>1170</v>
      </c>
      <c r="F66" s="8">
        <f t="shared" si="0"/>
        <v>594.62</v>
      </c>
      <c r="G66" s="7">
        <f>ROUND(+ICU!H163,0)</f>
        <v>653228</v>
      </c>
      <c r="H66" s="7">
        <f>ROUND(+ICU!F163,0)</f>
        <v>1115</v>
      </c>
      <c r="I66" s="8">
        <f t="shared" si="1"/>
        <v>585.85</v>
      </c>
      <c r="J66" s="8"/>
      <c r="K66" s="9">
        <f t="shared" si="2"/>
        <v>-1.47E-2</v>
      </c>
    </row>
    <row r="67" spans="2:11" x14ac:dyDescent="0.2">
      <c r="B67">
        <f>+ICU!A62</f>
        <v>153</v>
      </c>
      <c r="C67" t="str">
        <f>+ICU!B62</f>
        <v>WHITMAN HOSPITAL AND MEDICAL CENTER</v>
      </c>
      <c r="D67" s="7">
        <f>ROUND(+ICU!H62,0)</f>
        <v>0</v>
      </c>
      <c r="E67" s="7">
        <f>ROUND(+ICU!F62,0)</f>
        <v>0</v>
      </c>
      <c r="F67" s="8" t="str">
        <f t="shared" si="0"/>
        <v/>
      </c>
      <c r="G67" s="7">
        <f>ROUND(+ICU!H164,0)</f>
        <v>0</v>
      </c>
      <c r="H67" s="7">
        <f>ROUND(+ICU!F164,0)</f>
        <v>0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+ICU!A63</f>
        <v>155</v>
      </c>
      <c r="C68" t="str">
        <f>+ICU!B63</f>
        <v>UW MEDICINE/VALLEY MEDICAL CENTER</v>
      </c>
      <c r="D68" s="7">
        <f>ROUND(+ICU!H63,0)</f>
        <v>3041859</v>
      </c>
      <c r="E68" s="7">
        <f>ROUND(+ICU!F63,0)</f>
        <v>12049</v>
      </c>
      <c r="F68" s="8">
        <f t="shared" si="0"/>
        <v>252.46</v>
      </c>
      <c r="G68" s="7">
        <f>ROUND(+ICU!H165,0)</f>
        <v>3231309</v>
      </c>
      <c r="H68" s="7">
        <f>ROUND(+ICU!F165,0)</f>
        <v>12870</v>
      </c>
      <c r="I68" s="8">
        <f t="shared" si="1"/>
        <v>251.07</v>
      </c>
      <c r="J68" s="8"/>
      <c r="K68" s="9">
        <f t="shared" si="2"/>
        <v>-5.4999999999999997E-3</v>
      </c>
    </row>
    <row r="69" spans="2:11" x14ac:dyDescent="0.2">
      <c r="B69">
        <f>+ICU!A64</f>
        <v>156</v>
      </c>
      <c r="C69" t="str">
        <f>+ICU!B64</f>
        <v>WHIDBEYHEALTH MEDICAL CENTER</v>
      </c>
      <c r="D69" s="7">
        <f>ROUND(+ICU!H64,0)</f>
        <v>337801</v>
      </c>
      <c r="E69" s="7">
        <f>ROUND(+ICU!F64,0)</f>
        <v>707</v>
      </c>
      <c r="F69" s="8">
        <f t="shared" si="0"/>
        <v>477.79</v>
      </c>
      <c r="G69" s="7">
        <f>ROUND(+ICU!H166,0)</f>
        <v>289322</v>
      </c>
      <c r="H69" s="7">
        <f>ROUND(+ICU!F166,0)</f>
        <v>617</v>
      </c>
      <c r="I69" s="8">
        <f t="shared" si="1"/>
        <v>468.92</v>
      </c>
      <c r="J69" s="8"/>
      <c r="K69" s="9">
        <f t="shared" si="2"/>
        <v>-1.8599999999999998E-2</v>
      </c>
    </row>
    <row r="70" spans="2:11" x14ac:dyDescent="0.2">
      <c r="B70">
        <f>+ICU!A65</f>
        <v>157</v>
      </c>
      <c r="C70" t="str">
        <f>+ICU!B65</f>
        <v>ST LUKES REHABILIATION INSTITUTE</v>
      </c>
      <c r="D70" s="7">
        <f>ROUND(+ICU!H65,0)</f>
        <v>0</v>
      </c>
      <c r="E70" s="7">
        <f>ROUND(+ICU!F65,0)</f>
        <v>0</v>
      </c>
      <c r="F70" s="8" t="str">
        <f t="shared" si="0"/>
        <v/>
      </c>
      <c r="G70" s="7">
        <f>ROUND(+ICU!H167,0)</f>
        <v>0</v>
      </c>
      <c r="H70" s="7">
        <f>ROUND(+ICU!F167,0)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+ICU!A66</f>
        <v>158</v>
      </c>
      <c r="C71" t="str">
        <f>+ICU!B66</f>
        <v>CASCADE MEDICAL CENTER</v>
      </c>
      <c r="D71" s="7">
        <f>ROUND(+ICU!H66,0)</f>
        <v>0</v>
      </c>
      <c r="E71" s="7">
        <f>ROUND(+ICU!F66,0)</f>
        <v>0</v>
      </c>
      <c r="F71" s="8" t="str">
        <f t="shared" si="0"/>
        <v/>
      </c>
      <c r="G71" s="7">
        <f>ROUND(+ICU!H168,0)</f>
        <v>0</v>
      </c>
      <c r="H71" s="7">
        <f>ROUND(+ICU!F168,0)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+ICU!A67</f>
        <v>159</v>
      </c>
      <c r="C72" t="str">
        <f>+ICU!B67</f>
        <v>PROVIDENCE ST PETER HOSPITAL</v>
      </c>
      <c r="D72" s="7">
        <f>ROUND(+ICU!H67,0)</f>
        <v>561756</v>
      </c>
      <c r="E72" s="7">
        <f>ROUND(+ICU!F67,0)</f>
        <v>7669</v>
      </c>
      <c r="F72" s="8">
        <f t="shared" si="0"/>
        <v>73.25</v>
      </c>
      <c r="G72" s="7">
        <f>ROUND(+ICU!H169,0)</f>
        <v>807690</v>
      </c>
      <c r="H72" s="7">
        <f>ROUND(+ICU!F169,0)</f>
        <v>8774</v>
      </c>
      <c r="I72" s="8">
        <f t="shared" si="1"/>
        <v>92.05</v>
      </c>
      <c r="J72" s="8"/>
      <c r="K72" s="9">
        <f t="shared" si="2"/>
        <v>0.25669999999999998</v>
      </c>
    </row>
    <row r="73" spans="2:11" x14ac:dyDescent="0.2">
      <c r="B73">
        <f>+ICU!A68</f>
        <v>161</v>
      </c>
      <c r="C73" t="str">
        <f>+ICU!B68</f>
        <v>KADLEC REGIONAL MEDICAL CENTER</v>
      </c>
      <c r="D73" s="7">
        <f>ROUND(+ICU!H68,0)</f>
        <v>2089319</v>
      </c>
      <c r="E73" s="7">
        <f>ROUND(+ICU!F68,0)</f>
        <v>12133</v>
      </c>
      <c r="F73" s="8">
        <f t="shared" si="0"/>
        <v>172.2</v>
      </c>
      <c r="G73" s="7">
        <f>ROUND(+ICU!H170,0)</f>
        <v>1688966</v>
      </c>
      <c r="H73" s="7">
        <f>ROUND(+ICU!F170,0)</f>
        <v>6590</v>
      </c>
      <c r="I73" s="8">
        <f t="shared" si="1"/>
        <v>256.29000000000002</v>
      </c>
      <c r="J73" s="8"/>
      <c r="K73" s="9">
        <f t="shared" si="2"/>
        <v>0.48830000000000001</v>
      </c>
    </row>
    <row r="74" spans="2:11" x14ac:dyDescent="0.2">
      <c r="B74">
        <f>+ICU!A69</f>
        <v>162</v>
      </c>
      <c r="C74" t="str">
        <f>+ICU!B69</f>
        <v>PROVIDENCE SACRED HEART MEDICAL CENTER</v>
      </c>
      <c r="D74" s="7">
        <f>ROUND(+ICU!H69,0)</f>
        <v>3163721</v>
      </c>
      <c r="E74" s="7">
        <f>ROUND(+ICU!F69,0)</f>
        <v>35775</v>
      </c>
      <c r="F74" s="8">
        <f t="shared" si="0"/>
        <v>88.43</v>
      </c>
      <c r="G74" s="7">
        <f>ROUND(+ICU!H171,0)</f>
        <v>3190079</v>
      </c>
      <c r="H74" s="7">
        <f>ROUND(+ICU!F171,0)</f>
        <v>28790</v>
      </c>
      <c r="I74" s="8">
        <f t="shared" si="1"/>
        <v>110.81</v>
      </c>
      <c r="J74" s="8"/>
      <c r="K74" s="9">
        <f t="shared" si="2"/>
        <v>0.25309999999999999</v>
      </c>
    </row>
    <row r="75" spans="2:11" x14ac:dyDescent="0.2">
      <c r="B75">
        <f>+ICU!A70</f>
        <v>164</v>
      </c>
      <c r="C75" t="str">
        <f>+ICU!B70</f>
        <v>EVERGREENHEALTH MEDICAL CENTER</v>
      </c>
      <c r="D75" s="7">
        <f>ROUND(+ICU!H70,0)</f>
        <v>2821391</v>
      </c>
      <c r="E75" s="7">
        <f>ROUND(+ICU!F70,0)</f>
        <v>6268</v>
      </c>
      <c r="F75" s="8">
        <f t="shared" ref="F75:F107" si="3">IF(D75=0,"",IF(E75=0,"",ROUND(D75/E75,2)))</f>
        <v>450.13</v>
      </c>
      <c r="G75" s="7">
        <f>ROUND(+ICU!H172,0)</f>
        <v>2926192</v>
      </c>
      <c r="H75" s="7">
        <f>ROUND(+ICU!F172,0)</f>
        <v>5971</v>
      </c>
      <c r="I75" s="8">
        <f t="shared" ref="I75:I107" si="4">IF(G75=0,"",IF(H75=0,"",ROUND(G75/H75,2)))</f>
        <v>490.07</v>
      </c>
      <c r="J75" s="8"/>
      <c r="K75" s="9">
        <f t="shared" ref="K75:K107" si="5">IF(D75=0,"",IF(E75=0,"",IF(G75=0,"",IF(H75=0,"",ROUND(I75/F75-1,4)))))</f>
        <v>8.8700000000000001E-2</v>
      </c>
    </row>
    <row r="76" spans="2:11" x14ac:dyDescent="0.2">
      <c r="B76">
        <f>+ICU!A71</f>
        <v>165</v>
      </c>
      <c r="C76" t="str">
        <f>+ICU!B71</f>
        <v>LAKE CHELAN COMMUNITY HOSPITAL</v>
      </c>
      <c r="D76" s="7">
        <f>ROUND(+ICU!H71,0)</f>
        <v>0</v>
      </c>
      <c r="E76" s="7">
        <f>ROUND(+ICU!F71,0)</f>
        <v>0</v>
      </c>
      <c r="F76" s="8" t="str">
        <f t="shared" si="3"/>
        <v/>
      </c>
      <c r="G76" s="7">
        <f>ROUND(+ICU!H173,0)</f>
        <v>0</v>
      </c>
      <c r="H76" s="7">
        <f>ROUND(+ICU!F173,0)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>
        <f>+ICU!A72</f>
        <v>167</v>
      </c>
      <c r="C77" t="str">
        <f>+ICU!B72</f>
        <v>FERRY COUNTY MEMORIAL HOSPITAL</v>
      </c>
      <c r="D77" s="7">
        <f>ROUND(+ICU!H72,0)</f>
        <v>0</v>
      </c>
      <c r="E77" s="7">
        <f>ROUND(+ICU!F72,0)</f>
        <v>0</v>
      </c>
      <c r="F77" s="8" t="str">
        <f t="shared" si="3"/>
        <v/>
      </c>
      <c r="G77" s="7">
        <f>ROUND(+ICU!H174,0)</f>
        <v>0</v>
      </c>
      <c r="H77" s="7">
        <f>ROUND(+ICU!F174,0)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+ICU!A73</f>
        <v>168</v>
      </c>
      <c r="C78" t="str">
        <f>+ICU!B73</f>
        <v>CENTRAL WASHINGTON HOSPITAL</v>
      </c>
      <c r="D78" s="7">
        <f>ROUND(+ICU!H73,0)</f>
        <v>1352940</v>
      </c>
      <c r="E78" s="7">
        <f>ROUND(+ICU!F73,0)</f>
        <v>4989</v>
      </c>
      <c r="F78" s="8">
        <f t="shared" si="3"/>
        <v>271.18</v>
      </c>
      <c r="G78" s="7">
        <f>ROUND(+ICU!H175,0)</f>
        <v>1243498</v>
      </c>
      <c r="H78" s="7">
        <f>ROUND(+ICU!F175,0)</f>
        <v>4915</v>
      </c>
      <c r="I78" s="8">
        <f t="shared" si="4"/>
        <v>253</v>
      </c>
      <c r="J78" s="8"/>
      <c r="K78" s="9">
        <f t="shared" si="5"/>
        <v>-6.7000000000000004E-2</v>
      </c>
    </row>
    <row r="79" spans="2:11" x14ac:dyDescent="0.2">
      <c r="B79">
        <f>+ICU!A74</f>
        <v>170</v>
      </c>
      <c r="C79" t="str">
        <f>+ICU!B74</f>
        <v>PEACEHEALTH SOUTHWEST MEDICAL CENTER</v>
      </c>
      <c r="D79" s="7">
        <f>ROUND(+ICU!H74,0)</f>
        <v>4337429</v>
      </c>
      <c r="E79" s="7">
        <f>ROUND(+ICU!F74,0)</f>
        <v>15186</v>
      </c>
      <c r="F79" s="8">
        <f t="shared" si="3"/>
        <v>285.62</v>
      </c>
      <c r="G79" s="7">
        <f>ROUND(+ICU!H176,0)</f>
        <v>4613053</v>
      </c>
      <c r="H79" s="7">
        <f>ROUND(+ICU!F176,0)</f>
        <v>16354</v>
      </c>
      <c r="I79" s="8">
        <f t="shared" si="4"/>
        <v>282.07</v>
      </c>
      <c r="J79" s="8"/>
      <c r="K79" s="9">
        <f t="shared" si="5"/>
        <v>-1.24E-2</v>
      </c>
    </row>
    <row r="80" spans="2:11" x14ac:dyDescent="0.2">
      <c r="B80">
        <f>+ICU!A75</f>
        <v>172</v>
      </c>
      <c r="C80" t="str">
        <f>+ICU!B75</f>
        <v>PULLMAN REGIONAL HOSPITAL</v>
      </c>
      <c r="D80" s="7">
        <f>ROUND(+ICU!H75,0)</f>
        <v>242327</v>
      </c>
      <c r="E80" s="7">
        <f>ROUND(+ICU!F75,0)</f>
        <v>423</v>
      </c>
      <c r="F80" s="8">
        <f t="shared" si="3"/>
        <v>572.88</v>
      </c>
      <c r="G80" s="7">
        <f>ROUND(+ICU!H177,0)</f>
        <v>240891</v>
      </c>
      <c r="H80" s="7">
        <f>ROUND(+ICU!F177,0)</f>
        <v>414</v>
      </c>
      <c r="I80" s="8">
        <f t="shared" si="4"/>
        <v>581.86</v>
      </c>
      <c r="J80" s="8"/>
      <c r="K80" s="9">
        <f t="shared" si="5"/>
        <v>1.5699999999999999E-2</v>
      </c>
    </row>
    <row r="81" spans="2:11" x14ac:dyDescent="0.2">
      <c r="B81">
        <f>+ICU!A76</f>
        <v>173</v>
      </c>
      <c r="C81" t="str">
        <f>+ICU!B76</f>
        <v>MORTON GENERAL HOSPITAL</v>
      </c>
      <c r="D81" s="7">
        <f>ROUND(+ICU!H76,0)</f>
        <v>0</v>
      </c>
      <c r="E81" s="7">
        <f>ROUND(+ICU!F76,0)</f>
        <v>0</v>
      </c>
      <c r="F81" s="8" t="str">
        <f t="shared" si="3"/>
        <v/>
      </c>
      <c r="G81" s="7">
        <f>ROUND(+ICU!H178,0)</f>
        <v>0</v>
      </c>
      <c r="H81" s="7">
        <f>ROUND(+ICU!F178,0)</f>
        <v>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+ICU!A77</f>
        <v>175</v>
      </c>
      <c r="C82" t="str">
        <f>+ICU!B77</f>
        <v>MARY BRIDGE CHILDRENS HEALTH CENTER</v>
      </c>
      <c r="D82" s="7">
        <f>ROUND(+ICU!H77,0)</f>
        <v>871103</v>
      </c>
      <c r="E82" s="7">
        <f>ROUND(+ICU!F77,0)</f>
        <v>2481</v>
      </c>
      <c r="F82" s="8">
        <f t="shared" si="3"/>
        <v>351.11</v>
      </c>
      <c r="G82" s="7">
        <f>ROUND(+ICU!H179,0)</f>
        <v>825779</v>
      </c>
      <c r="H82" s="7">
        <f>ROUND(+ICU!F179,0)</f>
        <v>2741</v>
      </c>
      <c r="I82" s="8">
        <f t="shared" si="4"/>
        <v>301.27</v>
      </c>
      <c r="J82" s="8"/>
      <c r="K82" s="9">
        <f t="shared" si="5"/>
        <v>-0.1419</v>
      </c>
    </row>
    <row r="83" spans="2:11" x14ac:dyDescent="0.2">
      <c r="B83">
        <f>+ICU!A78</f>
        <v>176</v>
      </c>
      <c r="C83" t="str">
        <f>+ICU!B78</f>
        <v>TACOMA GENERAL/ALLENMORE HOSPITAL</v>
      </c>
      <c r="D83" s="7">
        <f>ROUND(+ICU!H78,0)</f>
        <v>8243142</v>
      </c>
      <c r="E83" s="7">
        <f>ROUND(+ICU!F78,0)</f>
        <v>43805</v>
      </c>
      <c r="F83" s="8">
        <f t="shared" si="3"/>
        <v>188.18</v>
      </c>
      <c r="G83" s="7">
        <f>ROUND(+ICU!H180,0)</f>
        <v>7989473</v>
      </c>
      <c r="H83" s="7">
        <f>ROUND(+ICU!F180,0)</f>
        <v>45378</v>
      </c>
      <c r="I83" s="8">
        <f t="shared" si="4"/>
        <v>176.06</v>
      </c>
      <c r="J83" s="8"/>
      <c r="K83" s="9">
        <f t="shared" si="5"/>
        <v>-6.4399999999999999E-2</v>
      </c>
    </row>
    <row r="84" spans="2:11" x14ac:dyDescent="0.2">
      <c r="B84">
        <f>+ICU!A79</f>
        <v>180</v>
      </c>
      <c r="C84" t="str">
        <f>+ICU!B79</f>
        <v>MULTICARE VALLEY HOSPITAL</v>
      </c>
      <c r="D84" s="7">
        <f>ROUND(+ICU!H79,0)</f>
        <v>531039</v>
      </c>
      <c r="E84" s="7">
        <f>ROUND(+ICU!F79,0)</f>
        <v>2329</v>
      </c>
      <c r="F84" s="8">
        <f t="shared" si="3"/>
        <v>228.01</v>
      </c>
      <c r="G84" s="7">
        <f>ROUND(+ICU!H181,0)</f>
        <v>621604</v>
      </c>
      <c r="H84" s="7">
        <f>ROUND(+ICU!F181,0)</f>
        <v>3224</v>
      </c>
      <c r="I84" s="8">
        <f t="shared" si="4"/>
        <v>192.81</v>
      </c>
      <c r="J84" s="8"/>
      <c r="K84" s="9">
        <f t="shared" si="5"/>
        <v>-0.15440000000000001</v>
      </c>
    </row>
    <row r="85" spans="2:11" x14ac:dyDescent="0.2">
      <c r="B85">
        <f>+ICU!A80</f>
        <v>183</v>
      </c>
      <c r="C85" t="str">
        <f>+ICU!B80</f>
        <v>MULTICARE AUBURN MEDICAL CENTER</v>
      </c>
      <c r="D85" s="7">
        <f>ROUND(+ICU!H80,0)</f>
        <v>876602</v>
      </c>
      <c r="E85" s="7">
        <f>ROUND(+ICU!F80,0)</f>
        <v>4192</v>
      </c>
      <c r="F85" s="8">
        <f t="shared" si="3"/>
        <v>209.11</v>
      </c>
      <c r="G85" s="7">
        <f>ROUND(+ICU!H182,0)</f>
        <v>859046</v>
      </c>
      <c r="H85" s="7">
        <f>ROUND(+ICU!F182,0)</f>
        <v>5535</v>
      </c>
      <c r="I85" s="8">
        <f t="shared" si="4"/>
        <v>155.19999999999999</v>
      </c>
      <c r="J85" s="8"/>
      <c r="K85" s="9">
        <f t="shared" si="5"/>
        <v>-0.25779999999999997</v>
      </c>
    </row>
    <row r="86" spans="2:11" x14ac:dyDescent="0.2">
      <c r="B86">
        <f>+ICU!A81</f>
        <v>186</v>
      </c>
      <c r="C86" t="str">
        <f>+ICU!B81</f>
        <v>SUMMIT PACIFIC MEDICAL CENTER</v>
      </c>
      <c r="D86" s="7">
        <f>ROUND(+ICU!H81,0)</f>
        <v>0</v>
      </c>
      <c r="E86" s="7">
        <f>ROUND(+ICU!F81,0)</f>
        <v>0</v>
      </c>
      <c r="F86" s="8" t="str">
        <f t="shared" si="3"/>
        <v/>
      </c>
      <c r="G86" s="7">
        <f>ROUND(+ICU!H183,0)</f>
        <v>0</v>
      </c>
      <c r="H86" s="7">
        <f>ROUND(+ICU!F183,0)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>
        <f>+ICU!A82</f>
        <v>191</v>
      </c>
      <c r="C87" t="str">
        <f>+ICU!B82</f>
        <v>PROVIDENCE CENTRALIA HOSPITAL</v>
      </c>
      <c r="D87" s="7">
        <f>ROUND(+ICU!H82,0)</f>
        <v>84304</v>
      </c>
      <c r="E87" s="7">
        <f>ROUND(+ICU!F82,0)</f>
        <v>1366</v>
      </c>
      <c r="F87" s="8">
        <f t="shared" si="3"/>
        <v>61.72</v>
      </c>
      <c r="G87" s="7">
        <f>ROUND(+ICU!H184,0)</f>
        <v>134822</v>
      </c>
      <c r="H87" s="7">
        <f>ROUND(+ICU!F184,0)</f>
        <v>1477</v>
      </c>
      <c r="I87" s="8">
        <f t="shared" si="4"/>
        <v>91.28</v>
      </c>
      <c r="J87" s="8"/>
      <c r="K87" s="9">
        <f t="shared" si="5"/>
        <v>0.47889999999999999</v>
      </c>
    </row>
    <row r="88" spans="2:11" x14ac:dyDescent="0.2">
      <c r="B88">
        <f>+ICU!A83</f>
        <v>193</v>
      </c>
      <c r="C88" t="str">
        <f>+ICU!B83</f>
        <v>PROVIDENCE MOUNT CARMEL HOSPITAL</v>
      </c>
      <c r="D88" s="7">
        <f>ROUND(+ICU!H83,0)</f>
        <v>48037</v>
      </c>
      <c r="E88" s="7">
        <f>ROUND(+ICU!F83,0)</f>
        <v>502</v>
      </c>
      <c r="F88" s="8">
        <f t="shared" si="3"/>
        <v>95.69</v>
      </c>
      <c r="G88" s="7">
        <f>ROUND(+ICU!H185,0)</f>
        <v>0</v>
      </c>
      <c r="H88" s="7">
        <f>ROUND(+ICU!F185,0)</f>
        <v>0</v>
      </c>
      <c r="I88" s="8" t="str">
        <f t="shared" si="4"/>
        <v/>
      </c>
      <c r="J88" s="8"/>
      <c r="K88" s="9" t="str">
        <f t="shared" si="5"/>
        <v/>
      </c>
    </row>
    <row r="89" spans="2:11" x14ac:dyDescent="0.2">
      <c r="B89">
        <f>+ICU!A84</f>
        <v>194</v>
      </c>
      <c r="C89" t="str">
        <f>+ICU!B84</f>
        <v>PROVIDENCE ST JOSEPHS HOSPITAL</v>
      </c>
      <c r="D89" s="7">
        <f>ROUND(+ICU!H84,0)</f>
        <v>0</v>
      </c>
      <c r="E89" s="7">
        <f>ROUND(+ICU!F84,0)</f>
        <v>0</v>
      </c>
      <c r="F89" s="8" t="str">
        <f t="shared" si="3"/>
        <v/>
      </c>
      <c r="G89" s="7">
        <f>ROUND(+ICU!H186,0)</f>
        <v>0</v>
      </c>
      <c r="H89" s="7">
        <f>ROUND(+ICU!F186,0)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+ICU!A85</f>
        <v>195</v>
      </c>
      <c r="C90" t="str">
        <f>+ICU!B85</f>
        <v>SNOQUALMIE VALLEY HOSPITAL</v>
      </c>
      <c r="D90" s="7">
        <f>ROUND(+ICU!H85,0)</f>
        <v>0</v>
      </c>
      <c r="E90" s="7">
        <f>ROUND(+ICU!F85,0)</f>
        <v>0</v>
      </c>
      <c r="F90" s="8" t="str">
        <f t="shared" si="3"/>
        <v/>
      </c>
      <c r="G90" s="7">
        <f>ROUND(+ICU!H187,0)</f>
        <v>0</v>
      </c>
      <c r="H90" s="7">
        <f>ROUND(+ICU!F187,0)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>
        <f>+ICU!A86</f>
        <v>197</v>
      </c>
      <c r="C91" t="str">
        <f>+ICU!B86</f>
        <v>CAPITAL MEDICAL CENTER</v>
      </c>
      <c r="D91" s="7">
        <f>ROUND(+ICU!H86,0)</f>
        <v>297895</v>
      </c>
      <c r="E91" s="7">
        <f>ROUND(+ICU!F86,0)</f>
        <v>6078</v>
      </c>
      <c r="F91" s="8">
        <f t="shared" si="3"/>
        <v>49.01</v>
      </c>
      <c r="G91" s="7">
        <f>ROUND(+ICU!H188,0)</f>
        <v>296758</v>
      </c>
      <c r="H91" s="7">
        <f>ROUND(+ICU!F188,0)</f>
        <v>6131</v>
      </c>
      <c r="I91" s="8">
        <f t="shared" si="4"/>
        <v>48.4</v>
      </c>
      <c r="J91" s="8"/>
      <c r="K91" s="9">
        <f t="shared" si="5"/>
        <v>-1.24E-2</v>
      </c>
    </row>
    <row r="92" spans="2:11" x14ac:dyDescent="0.2">
      <c r="B92">
        <f>+ICU!A87</f>
        <v>198</v>
      </c>
      <c r="C92" t="str">
        <f>+ICU!B87</f>
        <v>ASTRIA SUNNYSIDE HOSPITAL</v>
      </c>
      <c r="D92" s="7">
        <f>ROUND(+ICU!H87,0)</f>
        <v>307350</v>
      </c>
      <c r="E92" s="7">
        <f>ROUND(+ICU!F87,0)</f>
        <v>1117</v>
      </c>
      <c r="F92" s="8">
        <f t="shared" si="3"/>
        <v>275.16000000000003</v>
      </c>
      <c r="G92" s="7">
        <f>ROUND(+ICU!H189,0)</f>
        <v>374808</v>
      </c>
      <c r="H92" s="7">
        <f>ROUND(+ICU!F189,0)</f>
        <v>1447</v>
      </c>
      <c r="I92" s="8">
        <f t="shared" si="4"/>
        <v>259.02</v>
      </c>
      <c r="J92" s="8"/>
      <c r="K92" s="9">
        <f t="shared" si="5"/>
        <v>-5.8700000000000002E-2</v>
      </c>
    </row>
    <row r="93" spans="2:11" x14ac:dyDescent="0.2">
      <c r="B93">
        <f>+ICU!A88</f>
        <v>199</v>
      </c>
      <c r="C93" t="str">
        <f>+ICU!B88</f>
        <v>ASTRIA TOPPENISH HOSPITAL</v>
      </c>
      <c r="D93" s="7">
        <f>ROUND(+ICU!H88,0)</f>
        <v>169426</v>
      </c>
      <c r="E93" s="7">
        <f>ROUND(+ICU!F88,0)</f>
        <v>266</v>
      </c>
      <c r="F93" s="8">
        <f t="shared" si="3"/>
        <v>636.94000000000005</v>
      </c>
      <c r="G93" s="7">
        <f>ROUND(+ICU!H190,0)</f>
        <v>131078</v>
      </c>
      <c r="H93" s="7">
        <f>ROUND(+ICU!F190,0)</f>
        <v>138</v>
      </c>
      <c r="I93" s="8">
        <f t="shared" si="4"/>
        <v>949.84</v>
      </c>
      <c r="J93" s="8"/>
      <c r="K93" s="9">
        <f t="shared" si="5"/>
        <v>0.49130000000000001</v>
      </c>
    </row>
    <row r="94" spans="2:11" x14ac:dyDescent="0.2">
      <c r="B94">
        <f>+ICU!A89</f>
        <v>201</v>
      </c>
      <c r="C94" t="str">
        <f>+ICU!B89</f>
        <v>ST FRANCIS COMMUNITY HOSPITAL</v>
      </c>
      <c r="D94" s="7">
        <f>ROUND(+ICU!H89,0)</f>
        <v>862663</v>
      </c>
      <c r="E94" s="7">
        <f>ROUND(+ICU!F89,0)</f>
        <v>4029</v>
      </c>
      <c r="F94" s="8">
        <f t="shared" si="3"/>
        <v>214.11</v>
      </c>
      <c r="G94" s="7">
        <f>ROUND(+ICU!H191,0)</f>
        <v>884748</v>
      </c>
      <c r="H94" s="7">
        <f>ROUND(+ICU!F191,0)</f>
        <v>4250</v>
      </c>
      <c r="I94" s="8">
        <f t="shared" si="4"/>
        <v>208.18</v>
      </c>
      <c r="J94" s="8"/>
      <c r="K94" s="9">
        <f t="shared" si="5"/>
        <v>-2.7699999999999999E-2</v>
      </c>
    </row>
    <row r="95" spans="2:11" x14ac:dyDescent="0.2">
      <c r="B95">
        <f>+ICU!A90</f>
        <v>202</v>
      </c>
      <c r="C95" t="str">
        <f>+ICU!B90</f>
        <v>REGIONAL HOSPITAL</v>
      </c>
      <c r="D95" s="7">
        <f>ROUND(+ICU!H90,0)</f>
        <v>0</v>
      </c>
      <c r="E95" s="7">
        <f>ROUND(+ICU!F90,0)</f>
        <v>0</v>
      </c>
      <c r="F95" s="8" t="str">
        <f t="shared" si="3"/>
        <v/>
      </c>
      <c r="G95" s="7">
        <f>ROUND(+ICU!H192,0)</f>
        <v>0</v>
      </c>
      <c r="H95" s="7">
        <f>ROUND(+ICU!F192,0)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+ICU!A91</f>
        <v>204</v>
      </c>
      <c r="C96" t="str">
        <f>+ICU!B91</f>
        <v>SEATTLE CANCER CARE ALLIANCE</v>
      </c>
      <c r="D96" s="7">
        <f>ROUND(+ICU!H91,0)</f>
        <v>171514</v>
      </c>
      <c r="E96" s="7">
        <f>ROUND(+ICU!F91,0)</f>
        <v>5979</v>
      </c>
      <c r="F96" s="8">
        <f t="shared" si="3"/>
        <v>28.69</v>
      </c>
      <c r="G96" s="7">
        <f>ROUND(+ICU!H193,0)</f>
        <v>98576</v>
      </c>
      <c r="H96" s="7">
        <f>ROUND(+ICU!F193,0)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+ICU!A92</f>
        <v>205</v>
      </c>
      <c r="C97" t="str">
        <f>+ICU!B92</f>
        <v>WENATCHEE VALLEY HOSPITAL</v>
      </c>
      <c r="D97" s="7">
        <f>ROUND(+ICU!H92,0)</f>
        <v>0</v>
      </c>
      <c r="E97" s="7">
        <f>ROUND(+ICU!F92,0)</f>
        <v>0</v>
      </c>
      <c r="F97" s="8" t="str">
        <f t="shared" si="3"/>
        <v/>
      </c>
      <c r="G97" s="7">
        <f>ROUND(+ICU!H194,0)</f>
        <v>0</v>
      </c>
      <c r="H97" s="7">
        <f>ROUND(+ICU!F194,0)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+ICU!A93</f>
        <v>206</v>
      </c>
      <c r="C98" t="str">
        <f>+ICU!B93</f>
        <v>PEACEHEALTH UNITED GENERAL MEDICAL CENTER</v>
      </c>
      <c r="D98" s="7">
        <f>ROUND(+ICU!H93,0)</f>
        <v>0</v>
      </c>
      <c r="E98" s="7">
        <f>ROUND(+ICU!F93,0)</f>
        <v>0</v>
      </c>
      <c r="F98" s="8" t="str">
        <f t="shared" si="3"/>
        <v/>
      </c>
      <c r="G98" s="7">
        <f>ROUND(+ICU!H195,0)</f>
        <v>0</v>
      </c>
      <c r="H98" s="7">
        <f>ROUND(+ICU!F195,0)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>
        <f>+ICU!A94</f>
        <v>207</v>
      </c>
      <c r="C99" t="str">
        <f>+ICU!B94</f>
        <v>SKAGIT REGIONAL HEALTH</v>
      </c>
      <c r="D99" s="7">
        <f>ROUND(+ICU!H94,0)</f>
        <v>452818</v>
      </c>
      <c r="E99" s="7">
        <f>ROUND(+ICU!F94,0)</f>
        <v>0</v>
      </c>
      <c r="F99" s="8" t="str">
        <f t="shared" si="3"/>
        <v/>
      </c>
      <c r="G99" s="7">
        <f>ROUND(+ICU!H196,0)</f>
        <v>509112</v>
      </c>
      <c r="H99" s="7">
        <f>ROUND(+ICU!F196,0)</f>
        <v>2630</v>
      </c>
      <c r="I99" s="8">
        <f t="shared" si="4"/>
        <v>193.58</v>
      </c>
      <c r="J99" s="8"/>
      <c r="K99" s="9" t="str">
        <f t="shared" si="5"/>
        <v/>
      </c>
    </row>
    <row r="100" spans="2:11" x14ac:dyDescent="0.2">
      <c r="B100">
        <f>+ICU!A95</f>
        <v>208</v>
      </c>
      <c r="C100" t="str">
        <f>+ICU!B95</f>
        <v>LEGACY SALMON CREEK HOSPITAL</v>
      </c>
      <c r="D100" s="7">
        <f>ROUND(+ICU!H95,0)</f>
        <v>2372344</v>
      </c>
      <c r="E100" s="7">
        <f>ROUND(+ICU!F95,0)</f>
        <v>11826</v>
      </c>
      <c r="F100" s="8">
        <f t="shared" si="3"/>
        <v>200.6</v>
      </c>
      <c r="G100" s="7">
        <f>ROUND(+ICU!H197,0)</f>
        <v>2612927</v>
      </c>
      <c r="H100" s="7">
        <f>ROUND(+ICU!F197,0)</f>
        <v>11992</v>
      </c>
      <c r="I100" s="8">
        <f t="shared" si="4"/>
        <v>217.89</v>
      </c>
      <c r="J100" s="8"/>
      <c r="K100" s="9">
        <f t="shared" si="5"/>
        <v>8.6199999999999999E-2</v>
      </c>
    </row>
    <row r="101" spans="2:11" x14ac:dyDescent="0.2">
      <c r="B101">
        <f>+ICU!A96</f>
        <v>209</v>
      </c>
      <c r="C101" t="str">
        <f>+ICU!B96</f>
        <v>ST ANTHONY HOSPITAL</v>
      </c>
      <c r="D101" s="7">
        <f>ROUND(+ICU!H96,0)</f>
        <v>870788</v>
      </c>
      <c r="E101" s="7">
        <f>ROUND(+ICU!F96,0)</f>
        <v>4883</v>
      </c>
      <c r="F101" s="8">
        <f t="shared" si="3"/>
        <v>178.33</v>
      </c>
      <c r="G101" s="7">
        <f>ROUND(+ICU!H198,0)</f>
        <v>887806</v>
      </c>
      <c r="H101" s="7">
        <f>ROUND(+ICU!F198,0)</f>
        <v>4715</v>
      </c>
      <c r="I101" s="8">
        <f t="shared" si="4"/>
        <v>188.29</v>
      </c>
      <c r="J101" s="8"/>
      <c r="K101" s="9">
        <f t="shared" si="5"/>
        <v>5.5899999999999998E-2</v>
      </c>
    </row>
    <row r="102" spans="2:11" x14ac:dyDescent="0.2">
      <c r="B102">
        <f>+ICU!A97</f>
        <v>210</v>
      </c>
      <c r="C102" t="str">
        <f>+ICU!B97</f>
        <v>SWEDISH MEDICAL CENTER - ISSAQUAH CAMPUS</v>
      </c>
      <c r="D102" s="7">
        <f>ROUND(+ICU!H97,0)</f>
        <v>91</v>
      </c>
      <c r="E102" s="7">
        <f>ROUND(+ICU!F97,0)</f>
        <v>5610</v>
      </c>
      <c r="F102" s="8">
        <f t="shared" si="3"/>
        <v>0.02</v>
      </c>
      <c r="G102" s="7">
        <f>ROUND(+ICU!H199,0)</f>
        <v>367007</v>
      </c>
      <c r="H102" s="7">
        <f>ROUND(+ICU!F199,0)</f>
        <v>5025</v>
      </c>
      <c r="I102" s="8">
        <f t="shared" si="4"/>
        <v>73.040000000000006</v>
      </c>
      <c r="J102" s="8"/>
      <c r="K102" s="9">
        <f t="shared" si="5"/>
        <v>3651</v>
      </c>
    </row>
    <row r="103" spans="2:11" x14ac:dyDescent="0.2">
      <c r="B103">
        <f>+ICU!A98</f>
        <v>211</v>
      </c>
      <c r="C103" t="str">
        <f>+ICU!B98</f>
        <v>PEACEHEALTH PEACE ISLAND MEDICAL CENTER</v>
      </c>
      <c r="D103" s="7">
        <f>ROUND(+ICU!H98,0)</f>
        <v>0</v>
      </c>
      <c r="E103" s="7">
        <f>ROUND(+ICU!F98,0)</f>
        <v>0</v>
      </c>
      <c r="F103" s="8" t="str">
        <f t="shared" si="3"/>
        <v/>
      </c>
      <c r="G103" s="7">
        <f>ROUND(+ICU!H200,0)</f>
        <v>0</v>
      </c>
      <c r="H103" s="7">
        <f>ROUND(+ICU!F200,0)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+ICU!A99</f>
        <v>904</v>
      </c>
      <c r="C104" t="str">
        <f>+ICU!B99</f>
        <v>BHC FAIRFAX HOSPITAL</v>
      </c>
      <c r="D104" s="7">
        <f>ROUND(+ICU!H99,0)</f>
        <v>0</v>
      </c>
      <c r="E104" s="7">
        <f>ROUND(+ICU!F99,0)</f>
        <v>0</v>
      </c>
      <c r="F104" s="8" t="str">
        <f t="shared" si="3"/>
        <v/>
      </c>
      <c r="G104" s="7">
        <f>ROUND(+ICU!H201,0)</f>
        <v>0</v>
      </c>
      <c r="H104" s="7">
        <f>ROUND(+ICU!F201,0)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+ICU!A100</f>
        <v>915</v>
      </c>
      <c r="C105" t="str">
        <f>+ICU!B100</f>
        <v>LOURDES COUNSELING CENTER</v>
      </c>
      <c r="D105" s="7">
        <f>ROUND(+ICU!H100,0)</f>
        <v>0</v>
      </c>
      <c r="E105" s="7">
        <f>ROUND(+ICU!F100,0)</f>
        <v>0</v>
      </c>
      <c r="F105" s="8" t="str">
        <f t="shared" si="3"/>
        <v/>
      </c>
      <c r="G105" s="7">
        <f>ROUND(+ICU!H202,0)</f>
        <v>0</v>
      </c>
      <c r="H105" s="7">
        <f>ROUND(+ICU!F202,0)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+ICU!A101</f>
        <v>919</v>
      </c>
      <c r="C106" t="str">
        <f>+ICU!B101</f>
        <v>NAVOS</v>
      </c>
      <c r="D106" s="7">
        <f>ROUND(+ICU!H101,0)</f>
        <v>0</v>
      </c>
      <c r="E106" s="7">
        <f>ROUND(+ICU!F101,0)</f>
        <v>0</v>
      </c>
      <c r="F106" s="8" t="str">
        <f t="shared" si="3"/>
        <v/>
      </c>
      <c r="G106" s="7">
        <f>ROUND(+ICU!H203,0)</f>
        <v>0</v>
      </c>
      <c r="H106" s="7">
        <f>ROUND(+ICU!F203,0)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+ICU!A102</f>
        <v>921</v>
      </c>
      <c r="C107" t="str">
        <f>+ICU!B102</f>
        <v>CASCADE BEHAVIORAL HOSPITAL</v>
      </c>
      <c r="D107" s="7">
        <f>ROUND(+ICU!H102,0)</f>
        <v>0</v>
      </c>
      <c r="E107" s="7">
        <f>ROUND(+ICU!F102,0)</f>
        <v>0</v>
      </c>
      <c r="F107" s="8" t="str">
        <f t="shared" si="3"/>
        <v/>
      </c>
      <c r="G107" s="7">
        <f>ROUND(+ICU!H204,0)</f>
        <v>0</v>
      </c>
      <c r="H107" s="7">
        <f>ROUND(+ICU!F204,0)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+ICU!A103</f>
        <v>922</v>
      </c>
      <c r="C108" t="str">
        <f>+ICU!B103</f>
        <v>BHC FAIRFAX HOSPITAL NORTH</v>
      </c>
      <c r="D108" s="7">
        <f>ROUND(+ICU!H103,0)</f>
        <v>0</v>
      </c>
      <c r="E108" s="7">
        <f>ROUND(+ICU!F103,0)</f>
        <v>0</v>
      </c>
      <c r="F108" s="8" t="str">
        <f t="shared" ref="F108" si="6">IF(D108=0,"",IF(E108=0,"",ROUND(D108/E108,2)))</f>
        <v/>
      </c>
      <c r="G108" s="7">
        <f>ROUND(+ICU!H205,0)</f>
        <v>0</v>
      </c>
      <c r="H108" s="7">
        <f>ROUND(+ICU!F205,0)</f>
        <v>0</v>
      </c>
      <c r="I108" s="8" t="str">
        <f t="shared" ref="I108" si="7">IF(G108=0,"",IF(H108=0,"",ROUND(G108/H108,2)))</f>
        <v/>
      </c>
      <c r="J108" s="8"/>
      <c r="K108" s="9" t="str">
        <f t="shared" ref="K108" si="8">IF(D108=0,"",IF(E108=0,"",IF(G108=0,"",IF(H108=0,"",ROUND(I108/F108-1,4)))))</f>
        <v/>
      </c>
    </row>
    <row r="109" spans="2:11" x14ac:dyDescent="0.2">
      <c r="B109">
        <f>+ICU!A104</f>
        <v>923</v>
      </c>
      <c r="C109" t="str">
        <f>+ICU!B104</f>
        <v>FAIRFAX BEHAVIORAL HEALTH MONROE</v>
      </c>
      <c r="D109" s="7">
        <f>ROUND(+ICU!H104,0)</f>
        <v>0</v>
      </c>
      <c r="E109" s="7">
        <f>ROUND(+ICU!F104,0)</f>
        <v>0</v>
      </c>
      <c r="F109" s="8" t="str">
        <f t="shared" ref="F109" si="9">IF(D109=0,"",IF(E109=0,"",ROUND(D109/E109,2)))</f>
        <v/>
      </c>
      <c r="G109" s="7">
        <f>ROUND(+ICU!H206,0)</f>
        <v>0</v>
      </c>
      <c r="H109" s="7">
        <f>ROUND(+ICU!F206,0)</f>
        <v>0</v>
      </c>
      <c r="I109" s="8" t="str">
        <f t="shared" ref="I109" si="10">IF(G109=0,"",IF(H109=0,"",ROUND(G109/H109,2)))</f>
        <v/>
      </c>
      <c r="J109" s="8"/>
      <c r="K109" s="9" t="str">
        <f t="shared" ref="K109" si="11">IF(D109=0,"",IF(E109=0,"",IF(G109=0,"",IF(H109=0,"",ROUND(I109/F109-1,4)))))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zoomScale="75" workbookViewId="0">
      <selection activeCell="C105" sqref="C105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6" width="6.88671875" bestFit="1" customWidth="1"/>
    <col min="7" max="7" width="9.88671875" bestFit="1" customWidth="1"/>
    <col min="8" max="9" width="6.88671875" bestFit="1" customWidth="1"/>
    <col min="10" max="10" width="2.6640625" customWidth="1"/>
    <col min="11" max="11" width="10" bestFit="1" customWidth="1"/>
  </cols>
  <sheetData>
    <row r="1" spans="1:11" x14ac:dyDescent="0.2">
      <c r="A1" s="4" t="s">
        <v>12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44</v>
      </c>
    </row>
    <row r="4" spans="1:11" x14ac:dyDescent="0.2">
      <c r="A4" s="4" t="s">
        <v>70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42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7">
        <f>ROUND(+ICU!D5,0)</f>
        <v>2015</v>
      </c>
      <c r="F7" s="17">
        <f>E7</f>
        <v>2015</v>
      </c>
      <c r="G7" s="3"/>
      <c r="H7" s="2">
        <f>+F7+1</f>
        <v>2016</v>
      </c>
      <c r="I7" s="3">
        <f>+H7</f>
        <v>2016</v>
      </c>
    </row>
    <row r="8" spans="1:11" x14ac:dyDescent="0.2">
      <c r="A8" s="3"/>
      <c r="B8" s="3"/>
      <c r="C8" s="3"/>
      <c r="D8" s="2" t="s">
        <v>13</v>
      </c>
      <c r="F8" s="2" t="s">
        <v>1</v>
      </c>
      <c r="G8" s="2" t="s">
        <v>13</v>
      </c>
      <c r="I8" s="2" t="s">
        <v>1</v>
      </c>
      <c r="J8" s="2"/>
      <c r="K8" s="3" t="s">
        <v>75</v>
      </c>
    </row>
    <row r="9" spans="1:11" x14ac:dyDescent="0.2">
      <c r="A9" s="3"/>
      <c r="B9" s="3" t="s">
        <v>36</v>
      </c>
      <c r="C9" s="3" t="s">
        <v>37</v>
      </c>
      <c r="D9" s="2" t="s">
        <v>14</v>
      </c>
      <c r="E9" s="2" t="s">
        <v>3</v>
      </c>
      <c r="F9" s="2" t="s">
        <v>3</v>
      </c>
      <c r="G9" s="2" t="s">
        <v>14</v>
      </c>
      <c r="H9" s="2" t="s">
        <v>3</v>
      </c>
      <c r="I9" s="2" t="s">
        <v>3</v>
      </c>
      <c r="J9" s="2"/>
      <c r="K9" s="3" t="s">
        <v>77</v>
      </c>
    </row>
    <row r="10" spans="1:11" x14ac:dyDescent="0.2">
      <c r="B10">
        <f>+ICU!A5</f>
        <v>1</v>
      </c>
      <c r="C10" t="str">
        <f>+ICU!B5</f>
        <v>SWEDISH MEDICAL CENTER - FIRST HILL</v>
      </c>
      <c r="D10" s="7">
        <f>ROUND(+ICU!I5,0)</f>
        <v>1574184</v>
      </c>
      <c r="E10" s="7">
        <f>ROUND(+ICU!F5,0)</f>
        <v>40978</v>
      </c>
      <c r="F10" s="8">
        <f>IF(D10=0,"",IF(E10=0,"",ROUND(D10/E10,2)))</f>
        <v>38.42</v>
      </c>
      <c r="G10" s="7">
        <f>ROUND(+ICU!I107,0)</f>
        <v>3211373</v>
      </c>
      <c r="H10" s="7">
        <f>ROUND(+ICU!F107,2)</f>
        <v>30743</v>
      </c>
      <c r="I10" s="8">
        <f>IF(G10=0,"",IF(H10=0,"",ROUND(G10/H10,2)))</f>
        <v>104.46</v>
      </c>
      <c r="J10" s="8"/>
      <c r="K10" s="9">
        <f>IF(D10=0,"",IF(E10=0,"",IF(G10=0,"",IF(H10=0,"",ROUND(I10/F10-1,4)))))</f>
        <v>1.7189000000000001</v>
      </c>
    </row>
    <row r="11" spans="1:11" x14ac:dyDescent="0.2">
      <c r="B11">
        <f>+ICU!A6</f>
        <v>3</v>
      </c>
      <c r="C11" t="str">
        <f>+ICU!B6</f>
        <v>SWEDISH MEDICAL CENTER - CHERRY HILL</v>
      </c>
      <c r="D11" s="7">
        <f>ROUND(+ICU!I6,0)</f>
        <v>1351359</v>
      </c>
      <c r="E11" s="7">
        <f>ROUND(+ICU!F6,0)</f>
        <v>22059</v>
      </c>
      <c r="F11" s="8">
        <f t="shared" ref="F11:F74" si="0">IF(D11=0,"",IF(E11=0,"",ROUND(D11/E11,2)))</f>
        <v>61.26</v>
      </c>
      <c r="G11" s="7">
        <f>ROUND(+ICU!I108,0)</f>
        <v>1121866</v>
      </c>
      <c r="H11" s="7">
        <f>ROUND(+ICU!F108,2)</f>
        <v>14018</v>
      </c>
      <c r="I11" s="8">
        <f t="shared" ref="I11:I74" si="1">IF(G11=0,"",IF(H11=0,"",ROUND(G11/H11,2)))</f>
        <v>80.03</v>
      </c>
      <c r="J11" s="8"/>
      <c r="K11" s="9">
        <f t="shared" ref="K11:K74" si="2">IF(D11=0,"",IF(E11=0,"",IF(G11=0,"",IF(H11=0,"",ROUND(I11/F11-1,4)))))</f>
        <v>0.30640000000000001</v>
      </c>
    </row>
    <row r="12" spans="1:11" x14ac:dyDescent="0.2">
      <c r="B12">
        <f>+ICU!A7</f>
        <v>8</v>
      </c>
      <c r="C12" t="str">
        <f>+ICU!B7</f>
        <v>KLICKITAT VALLEY HEALTH</v>
      </c>
      <c r="D12" s="7">
        <f>ROUND(+ICU!I7,0)</f>
        <v>0</v>
      </c>
      <c r="E12" s="7">
        <f>ROUND(+ICU!F7,0)</f>
        <v>0</v>
      </c>
      <c r="F12" s="8" t="str">
        <f t="shared" si="0"/>
        <v/>
      </c>
      <c r="G12" s="7">
        <f>ROUND(+ICU!I109,0)</f>
        <v>0</v>
      </c>
      <c r="H12" s="7">
        <f>ROUND(+ICU!F109,2)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+ICU!A8</f>
        <v>10</v>
      </c>
      <c r="C13" t="str">
        <f>+ICU!B8</f>
        <v>VIRGINIA MASON MEDICAL CENTER</v>
      </c>
      <c r="D13" s="7">
        <f>ROUND(+ICU!I8,0)</f>
        <v>0</v>
      </c>
      <c r="E13" s="7">
        <f>ROUND(+ICU!F8,0)</f>
        <v>6458</v>
      </c>
      <c r="F13" s="8" t="str">
        <f t="shared" si="0"/>
        <v/>
      </c>
      <c r="G13" s="7">
        <f>ROUND(+ICU!I110,0)</f>
        <v>0</v>
      </c>
      <c r="H13" s="7">
        <f>ROUND(+ICU!F110,2)</f>
        <v>7085</v>
      </c>
      <c r="I13" s="8" t="str">
        <f t="shared" si="1"/>
        <v/>
      </c>
      <c r="J13" s="8"/>
      <c r="K13" s="9" t="str">
        <f t="shared" si="2"/>
        <v/>
      </c>
    </row>
    <row r="14" spans="1:11" x14ac:dyDescent="0.2">
      <c r="B14">
        <f>+ICU!A9</f>
        <v>14</v>
      </c>
      <c r="C14" t="str">
        <f>+ICU!B9</f>
        <v>SEATTLE CHILDRENS HOSPITAL</v>
      </c>
      <c r="D14" s="7">
        <f>ROUND(+ICU!I9,0)</f>
        <v>0</v>
      </c>
      <c r="E14" s="7">
        <f>ROUND(+ICU!F9,0)</f>
        <v>18614</v>
      </c>
      <c r="F14" s="8" t="str">
        <f t="shared" si="0"/>
        <v/>
      </c>
      <c r="G14" s="7">
        <f>ROUND(+ICU!I111,0)</f>
        <v>0</v>
      </c>
      <c r="H14" s="7">
        <f>ROUND(+ICU!F111,2)</f>
        <v>20628</v>
      </c>
      <c r="I14" s="8" t="str">
        <f t="shared" si="1"/>
        <v/>
      </c>
      <c r="J14" s="8"/>
      <c r="K14" s="9" t="str">
        <f t="shared" si="2"/>
        <v/>
      </c>
    </row>
    <row r="15" spans="1:11" x14ac:dyDescent="0.2">
      <c r="B15">
        <f>+ICU!A10</f>
        <v>20</v>
      </c>
      <c r="C15" t="str">
        <f>+ICU!B10</f>
        <v>GROUP HEALTH CENTRAL HOSPITAL</v>
      </c>
      <c r="D15" s="7">
        <f>ROUND(+ICU!I10,0)</f>
        <v>0</v>
      </c>
      <c r="E15" s="7">
        <f>ROUND(+ICU!F10,0)</f>
        <v>0</v>
      </c>
      <c r="F15" s="8" t="str">
        <f t="shared" si="0"/>
        <v/>
      </c>
      <c r="G15" s="7">
        <f>ROUND(+ICU!I112,0)</f>
        <v>0</v>
      </c>
      <c r="H15" s="7">
        <f>ROUND(+ICU!F112,2)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+ICU!A11</f>
        <v>21</v>
      </c>
      <c r="C16" t="str">
        <f>+ICU!B11</f>
        <v>NEWPORT HOSPITAL AND HEALTH SERVICES</v>
      </c>
      <c r="D16" s="7">
        <f>ROUND(+ICU!I11,0)</f>
        <v>0</v>
      </c>
      <c r="E16" s="7">
        <f>ROUND(+ICU!F11,0)</f>
        <v>0</v>
      </c>
      <c r="F16" s="8" t="str">
        <f t="shared" si="0"/>
        <v/>
      </c>
      <c r="G16" s="7">
        <f>ROUND(+ICU!I113,0)</f>
        <v>0</v>
      </c>
      <c r="H16" s="7">
        <f>ROUND(+ICU!F113,2)</f>
        <v>0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+ICU!A12</f>
        <v>22</v>
      </c>
      <c r="C17" t="str">
        <f>+ICU!B12</f>
        <v>LOURDES MEDICAL CENTER</v>
      </c>
      <c r="D17" s="7">
        <f>ROUND(+ICU!I12,0)</f>
        <v>0</v>
      </c>
      <c r="E17" s="7">
        <f>ROUND(+ICU!F12,0)</f>
        <v>0</v>
      </c>
      <c r="F17" s="8" t="str">
        <f t="shared" si="0"/>
        <v/>
      </c>
      <c r="G17" s="7">
        <f>ROUND(+ICU!I114,0)</f>
        <v>0</v>
      </c>
      <c r="H17" s="7">
        <f>ROUND(+ICU!F114,2)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>
        <f>+ICU!A13</f>
        <v>23</v>
      </c>
      <c r="C18" t="str">
        <f>+ICU!B13</f>
        <v>THREE RIVERS HOSPITAL</v>
      </c>
      <c r="D18" s="7">
        <f>ROUND(+ICU!I13,0)</f>
        <v>0</v>
      </c>
      <c r="E18" s="7">
        <f>ROUND(+ICU!F13,0)</f>
        <v>0</v>
      </c>
      <c r="F18" s="8" t="str">
        <f t="shared" si="0"/>
        <v/>
      </c>
      <c r="G18" s="7">
        <f>ROUND(+ICU!I115,0)</f>
        <v>0</v>
      </c>
      <c r="H18" s="7">
        <f>ROUND(+ICU!F115,2)</f>
        <v>0</v>
      </c>
      <c r="I18" s="8" t="str">
        <f t="shared" si="1"/>
        <v/>
      </c>
      <c r="J18" s="8"/>
      <c r="K18" s="9" t="str">
        <f t="shared" si="2"/>
        <v/>
      </c>
    </row>
    <row r="19" spans="2:11" x14ac:dyDescent="0.2">
      <c r="B19">
        <f>+ICU!A14</f>
        <v>26</v>
      </c>
      <c r="C19" t="str">
        <f>+ICU!B14</f>
        <v>PEACEHEALTH ST JOHN MEDICAL CENTER</v>
      </c>
      <c r="D19" s="7">
        <f>ROUND(+ICU!I14,0)</f>
        <v>0</v>
      </c>
      <c r="E19" s="7">
        <f>ROUND(+ICU!F14,0)</f>
        <v>7486</v>
      </c>
      <c r="F19" s="8" t="str">
        <f t="shared" si="0"/>
        <v/>
      </c>
      <c r="G19" s="7">
        <f>ROUND(+ICU!I116,0)</f>
        <v>0</v>
      </c>
      <c r="H19" s="7">
        <f>ROUND(+ICU!F116,2)</f>
        <v>8791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>
        <f>+ICU!A15</f>
        <v>29</v>
      </c>
      <c r="C20" t="str">
        <f>+ICU!B15</f>
        <v>HARBORVIEW MEDICAL CENTER</v>
      </c>
      <c r="D20" s="7">
        <f>ROUND(+ICU!I15,0)</f>
        <v>0</v>
      </c>
      <c r="E20" s="7">
        <f>ROUND(+ICU!F15,0)</f>
        <v>27615</v>
      </c>
      <c r="F20" s="8" t="str">
        <f t="shared" si="0"/>
        <v/>
      </c>
      <c r="G20" s="7">
        <f>ROUND(+ICU!I117,0)</f>
        <v>0</v>
      </c>
      <c r="H20" s="7">
        <f>ROUND(+ICU!F117,2)</f>
        <v>28181</v>
      </c>
      <c r="I20" s="8" t="str">
        <f t="shared" si="1"/>
        <v/>
      </c>
      <c r="J20" s="8"/>
      <c r="K20" s="9" t="str">
        <f t="shared" si="2"/>
        <v/>
      </c>
    </row>
    <row r="21" spans="2:11" x14ac:dyDescent="0.2">
      <c r="B21">
        <f>+ICU!A16</f>
        <v>32</v>
      </c>
      <c r="C21" t="str">
        <f>+ICU!B16</f>
        <v>ST JOSEPH MEDICAL CENTER</v>
      </c>
      <c r="D21" s="7">
        <f>ROUND(+ICU!I16,0)</f>
        <v>971189</v>
      </c>
      <c r="E21" s="7">
        <f>ROUND(+ICU!F16,0)</f>
        <v>17806</v>
      </c>
      <c r="F21" s="8">
        <f t="shared" si="0"/>
        <v>54.54</v>
      </c>
      <c r="G21" s="7">
        <f>ROUND(+ICU!I118,0)</f>
        <v>2285996</v>
      </c>
      <c r="H21" s="7">
        <f>ROUND(+ICU!F118,2)</f>
        <v>18398</v>
      </c>
      <c r="I21" s="8">
        <f t="shared" si="1"/>
        <v>124.25</v>
      </c>
      <c r="J21" s="8"/>
      <c r="K21" s="9">
        <f t="shared" si="2"/>
        <v>1.2781</v>
      </c>
    </row>
    <row r="22" spans="2:11" x14ac:dyDescent="0.2">
      <c r="B22">
        <f>+ICU!A17</f>
        <v>35</v>
      </c>
      <c r="C22" t="str">
        <f>+ICU!B17</f>
        <v>ST ELIZABETH HOSPITAL</v>
      </c>
      <c r="D22" s="7">
        <f>ROUND(+ICU!I17,0)</f>
        <v>0</v>
      </c>
      <c r="E22" s="7">
        <f>ROUND(+ICU!F17,0)</f>
        <v>0</v>
      </c>
      <c r="F22" s="8" t="str">
        <f t="shared" si="0"/>
        <v/>
      </c>
      <c r="G22" s="7">
        <f>ROUND(+ICU!I119,0)</f>
        <v>0</v>
      </c>
      <c r="H22" s="7">
        <f>ROUND(+ICU!F119,2)</f>
        <v>0</v>
      </c>
      <c r="I22" s="8" t="str">
        <f t="shared" si="1"/>
        <v/>
      </c>
      <c r="J22" s="8"/>
      <c r="K22" s="9" t="str">
        <f t="shared" si="2"/>
        <v/>
      </c>
    </row>
    <row r="23" spans="2:11" x14ac:dyDescent="0.2">
      <c r="B23">
        <f>+ICU!A18</f>
        <v>37</v>
      </c>
      <c r="C23" t="str">
        <f>+ICU!B18</f>
        <v>MULTICARE DEACONESS HOSPITAL</v>
      </c>
      <c r="D23" s="7">
        <f>ROUND(+ICU!I18,0)</f>
        <v>1824305</v>
      </c>
      <c r="E23" s="7">
        <f>ROUND(+ICU!F18,0)</f>
        <v>13655</v>
      </c>
      <c r="F23" s="8">
        <f t="shared" si="0"/>
        <v>133.6</v>
      </c>
      <c r="G23" s="7">
        <f>ROUND(+ICU!I120,0)</f>
        <v>2573431</v>
      </c>
      <c r="H23" s="7">
        <f>ROUND(+ICU!F120,2)</f>
        <v>11391</v>
      </c>
      <c r="I23" s="8">
        <f t="shared" si="1"/>
        <v>225.92</v>
      </c>
      <c r="J23" s="8"/>
      <c r="K23" s="9">
        <f t="shared" si="2"/>
        <v>0.69099999999999995</v>
      </c>
    </row>
    <row r="24" spans="2:11" x14ac:dyDescent="0.2">
      <c r="B24">
        <f>+ICU!A19</f>
        <v>38</v>
      </c>
      <c r="C24" t="str">
        <f>+ICU!B19</f>
        <v>OLYMPIC MEDICAL CENTER</v>
      </c>
      <c r="D24" s="7">
        <f>ROUND(+ICU!I19,0)</f>
        <v>6059</v>
      </c>
      <c r="E24" s="7">
        <f>ROUND(+ICU!F19,0)</f>
        <v>4230</v>
      </c>
      <c r="F24" s="8">
        <f t="shared" si="0"/>
        <v>1.43</v>
      </c>
      <c r="G24" s="7">
        <f>ROUND(+ICU!I121,0)</f>
        <v>0</v>
      </c>
      <c r="H24" s="7">
        <f>ROUND(+ICU!F121,2)</f>
        <v>4264</v>
      </c>
      <c r="I24" s="8" t="str">
        <f t="shared" si="1"/>
        <v/>
      </c>
      <c r="J24" s="8"/>
      <c r="K24" s="9" t="str">
        <f t="shared" si="2"/>
        <v/>
      </c>
    </row>
    <row r="25" spans="2:11" x14ac:dyDescent="0.2">
      <c r="B25">
        <f>+ICU!A20</f>
        <v>39</v>
      </c>
      <c r="C25" t="str">
        <f>+ICU!B20</f>
        <v>TRIOS HEALTH</v>
      </c>
      <c r="D25" s="7">
        <f>ROUND(+ICU!I20,0)</f>
        <v>287181</v>
      </c>
      <c r="E25" s="7">
        <f>ROUND(+ICU!F20,0)</f>
        <v>1987</v>
      </c>
      <c r="F25" s="8">
        <f t="shared" si="0"/>
        <v>144.53</v>
      </c>
      <c r="G25" s="7">
        <f>ROUND(+ICU!I122,0)</f>
        <v>84306</v>
      </c>
      <c r="H25" s="7">
        <f>ROUND(+ICU!F122,2)</f>
        <v>2065</v>
      </c>
      <c r="I25" s="8">
        <f t="shared" si="1"/>
        <v>40.83</v>
      </c>
      <c r="J25" s="8"/>
      <c r="K25" s="9">
        <f t="shared" si="2"/>
        <v>-0.71750000000000003</v>
      </c>
    </row>
    <row r="26" spans="2:11" x14ac:dyDescent="0.2">
      <c r="B26">
        <f>+ICU!A21</f>
        <v>42</v>
      </c>
      <c r="C26" t="str">
        <f>+ICU!B21</f>
        <v>SHRINERS HOSPITAL FOR CHILDREN</v>
      </c>
      <c r="D26" s="7">
        <f>ROUND(+ICU!I21,0)</f>
        <v>0</v>
      </c>
      <c r="E26" s="7">
        <f>ROUND(+ICU!F21,0)</f>
        <v>0</v>
      </c>
      <c r="F26" s="8" t="str">
        <f t="shared" si="0"/>
        <v/>
      </c>
      <c r="G26" s="7">
        <f>ROUND(+ICU!I123,0)</f>
        <v>0</v>
      </c>
      <c r="H26" s="7">
        <f>ROUND(+ICU!F123,2)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+ICU!A22</f>
        <v>45</v>
      </c>
      <c r="C27" t="str">
        <f>+ICU!B22</f>
        <v>COLUMBIA BASIN HOSPITAL</v>
      </c>
      <c r="D27" s="7">
        <f>ROUND(+ICU!I22,0)</f>
        <v>0</v>
      </c>
      <c r="E27" s="7">
        <f>ROUND(+ICU!F22,0)</f>
        <v>0</v>
      </c>
      <c r="F27" s="8" t="str">
        <f t="shared" si="0"/>
        <v/>
      </c>
      <c r="G27" s="7">
        <f>ROUND(+ICU!I124,0)</f>
        <v>0</v>
      </c>
      <c r="H27" s="7">
        <f>ROUND(+ICU!F124,2)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+ICU!A23</f>
        <v>46</v>
      </c>
      <c r="C28" t="str">
        <f>+ICU!B23</f>
        <v>PMH MEDICAL CENTER</v>
      </c>
      <c r="D28" s="7">
        <f>ROUND(+ICU!I23,0)</f>
        <v>0</v>
      </c>
      <c r="E28" s="7">
        <f>ROUND(+ICU!F23,0)</f>
        <v>0</v>
      </c>
      <c r="F28" s="8" t="str">
        <f t="shared" si="0"/>
        <v/>
      </c>
      <c r="G28" s="7">
        <f>ROUND(+ICU!I125,0)</f>
        <v>0</v>
      </c>
      <c r="H28" s="7">
        <f>ROUND(+ICU!F125,2)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+ICU!A24</f>
        <v>50</v>
      </c>
      <c r="C29" t="str">
        <f>+ICU!B24</f>
        <v>PROVIDENCE ST MARY MEDICAL CENTER</v>
      </c>
      <c r="D29" s="7">
        <f>ROUND(+ICU!I24,0)</f>
        <v>0</v>
      </c>
      <c r="E29" s="7">
        <f>ROUND(+ICU!F24,0)</f>
        <v>3080</v>
      </c>
      <c r="F29" s="8" t="str">
        <f t="shared" si="0"/>
        <v/>
      </c>
      <c r="G29" s="7">
        <f>ROUND(+ICU!I126,0)</f>
        <v>0</v>
      </c>
      <c r="H29" s="7">
        <f>ROUND(+ICU!F126,2)</f>
        <v>5309</v>
      </c>
      <c r="I29" s="8" t="str">
        <f t="shared" si="1"/>
        <v/>
      </c>
      <c r="J29" s="8"/>
      <c r="K29" s="9" t="str">
        <f t="shared" si="2"/>
        <v/>
      </c>
    </row>
    <row r="30" spans="2:11" x14ac:dyDescent="0.2">
      <c r="B30">
        <f>+ICU!A25</f>
        <v>54</v>
      </c>
      <c r="C30" t="str">
        <f>+ICU!B25</f>
        <v>FORKS COMMUNITY HOSPITAL</v>
      </c>
      <c r="D30" s="7">
        <f>ROUND(+ICU!I25,0)</f>
        <v>0</v>
      </c>
      <c r="E30" s="7">
        <f>ROUND(+ICU!F25,0)</f>
        <v>0</v>
      </c>
      <c r="F30" s="8" t="str">
        <f t="shared" si="0"/>
        <v/>
      </c>
      <c r="G30" s="7">
        <f>ROUND(+ICU!I127,0)</f>
        <v>0</v>
      </c>
      <c r="H30" s="7">
        <f>ROUND(+ICU!F127,2)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>
        <f>+ICU!A26</f>
        <v>56</v>
      </c>
      <c r="C31" t="str">
        <f>+ICU!B26</f>
        <v>WILLAPA HARBOR HOSPITAL</v>
      </c>
      <c r="D31" s="7">
        <f>ROUND(+ICU!I26,0)</f>
        <v>0</v>
      </c>
      <c r="E31" s="7">
        <f>ROUND(+ICU!F26,0)</f>
        <v>0</v>
      </c>
      <c r="F31" s="8" t="str">
        <f t="shared" si="0"/>
        <v/>
      </c>
      <c r="G31" s="7">
        <f>ROUND(+ICU!I128,0)</f>
        <v>0</v>
      </c>
      <c r="H31" s="7">
        <f>ROUND(+ICU!F128,2)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>
        <f>+ICU!A27</f>
        <v>58</v>
      </c>
      <c r="C32" t="str">
        <f>+ICU!B27</f>
        <v>VIRGINIA MASON MEMORIAL</v>
      </c>
      <c r="D32" s="7">
        <f>ROUND(+ICU!I27,0)</f>
        <v>382825</v>
      </c>
      <c r="E32" s="7">
        <f>ROUND(+ICU!F27,0)</f>
        <v>5924</v>
      </c>
      <c r="F32" s="8">
        <f t="shared" si="0"/>
        <v>64.62</v>
      </c>
      <c r="G32" s="7">
        <f>ROUND(+ICU!I129,0)</f>
        <v>390525</v>
      </c>
      <c r="H32" s="7">
        <f>ROUND(+ICU!F129,2)</f>
        <v>7373</v>
      </c>
      <c r="I32" s="8">
        <f t="shared" si="1"/>
        <v>52.97</v>
      </c>
      <c r="J32" s="8"/>
      <c r="K32" s="9">
        <f t="shared" si="2"/>
        <v>-0.18029999999999999</v>
      </c>
    </row>
    <row r="33" spans="2:11" x14ac:dyDescent="0.2">
      <c r="B33">
        <f>+ICU!A28</f>
        <v>63</v>
      </c>
      <c r="C33" t="str">
        <f>+ICU!B28</f>
        <v>GRAYS HARBOR COMMUNITY HOSPITAL</v>
      </c>
      <c r="D33" s="7">
        <f>ROUND(+ICU!I28,0)</f>
        <v>0</v>
      </c>
      <c r="E33" s="7">
        <f>ROUND(+ICU!F28,0)</f>
        <v>1570</v>
      </c>
      <c r="F33" s="8" t="str">
        <f t="shared" si="0"/>
        <v/>
      </c>
      <c r="G33" s="7">
        <f>ROUND(+ICU!I130,0)</f>
        <v>0</v>
      </c>
      <c r="H33" s="7">
        <f>ROUND(+ICU!F130,2)</f>
        <v>1543</v>
      </c>
      <c r="I33" s="8" t="str">
        <f t="shared" si="1"/>
        <v/>
      </c>
      <c r="J33" s="8"/>
      <c r="K33" s="9" t="str">
        <f t="shared" si="2"/>
        <v/>
      </c>
    </row>
    <row r="34" spans="2:11" x14ac:dyDescent="0.2">
      <c r="B34">
        <f>+ICU!A29</f>
        <v>78</v>
      </c>
      <c r="C34" t="str">
        <f>+ICU!B29</f>
        <v>SAMARITAN HEALTHCARE</v>
      </c>
      <c r="D34" s="7">
        <f>ROUND(+ICU!I29,0)</f>
        <v>507092</v>
      </c>
      <c r="E34" s="7">
        <f>ROUND(+ICU!F29,0)</f>
        <v>1880</v>
      </c>
      <c r="F34" s="8">
        <f t="shared" si="0"/>
        <v>269.73</v>
      </c>
      <c r="G34" s="7">
        <f>ROUND(+ICU!I131,0)</f>
        <v>0</v>
      </c>
      <c r="H34" s="7">
        <f>ROUND(+ICU!F131,2)</f>
        <v>2494</v>
      </c>
      <c r="I34" s="8" t="str">
        <f t="shared" si="1"/>
        <v/>
      </c>
      <c r="J34" s="8"/>
      <c r="K34" s="9" t="str">
        <f t="shared" si="2"/>
        <v/>
      </c>
    </row>
    <row r="35" spans="2:11" x14ac:dyDescent="0.2">
      <c r="B35">
        <f>+ICU!A30</f>
        <v>79</v>
      </c>
      <c r="C35" t="str">
        <f>+ICU!B30</f>
        <v>OCEAN BEACH HOSPITAL</v>
      </c>
      <c r="D35" s="7">
        <f>ROUND(+ICU!I30,0)</f>
        <v>0</v>
      </c>
      <c r="E35" s="7">
        <f>ROUND(+ICU!F30,0)</f>
        <v>0</v>
      </c>
      <c r="F35" s="8" t="str">
        <f t="shared" si="0"/>
        <v/>
      </c>
      <c r="G35" s="7">
        <f>ROUND(+ICU!I132,0)</f>
        <v>0</v>
      </c>
      <c r="H35" s="7">
        <f>ROUND(+ICU!F132,2)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+ICU!A31</f>
        <v>80</v>
      </c>
      <c r="C36" t="str">
        <f>+ICU!B31</f>
        <v>ODESSA MEMORIAL HEALTHCARE CENTER</v>
      </c>
      <c r="D36" s="7">
        <f>ROUND(+ICU!I31,0)</f>
        <v>0</v>
      </c>
      <c r="E36" s="7">
        <f>ROUND(+ICU!F31,0)</f>
        <v>0</v>
      </c>
      <c r="F36" s="8" t="str">
        <f t="shared" si="0"/>
        <v/>
      </c>
      <c r="G36" s="7">
        <f>ROUND(+ICU!I133,0)</f>
        <v>0</v>
      </c>
      <c r="H36" s="7">
        <f>ROUND(+ICU!F133,2)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+ICU!A32</f>
        <v>81</v>
      </c>
      <c r="C37" t="str">
        <f>+ICU!B32</f>
        <v>MULTICARE GOOD SAMARITAN</v>
      </c>
      <c r="D37" s="7">
        <f>ROUND(+ICU!I32,0)</f>
        <v>0</v>
      </c>
      <c r="E37" s="7">
        <f>ROUND(+ICU!F32,0)</f>
        <v>25395</v>
      </c>
      <c r="F37" s="8" t="str">
        <f t="shared" si="0"/>
        <v/>
      </c>
      <c r="G37" s="7">
        <f>ROUND(+ICU!I134,0)</f>
        <v>0</v>
      </c>
      <c r="H37" s="7">
        <f>ROUND(+ICU!F134,2)</f>
        <v>26420</v>
      </c>
      <c r="I37" s="8" t="str">
        <f t="shared" si="1"/>
        <v/>
      </c>
      <c r="J37" s="8"/>
      <c r="K37" s="9" t="str">
        <f t="shared" si="2"/>
        <v/>
      </c>
    </row>
    <row r="38" spans="2:11" x14ac:dyDescent="0.2">
      <c r="B38">
        <f>+ICU!A33</f>
        <v>82</v>
      </c>
      <c r="C38" t="str">
        <f>+ICU!B33</f>
        <v>GARFIELD COUNTY MEMORIAL HOSPITAL</v>
      </c>
      <c r="D38" s="7">
        <f>ROUND(+ICU!I33,0)</f>
        <v>0</v>
      </c>
      <c r="E38" s="7">
        <f>ROUND(+ICU!F33,0)</f>
        <v>0</v>
      </c>
      <c r="F38" s="8" t="str">
        <f t="shared" si="0"/>
        <v/>
      </c>
      <c r="G38" s="7">
        <f>ROUND(+ICU!I135,0)</f>
        <v>0</v>
      </c>
      <c r="H38" s="7">
        <f>ROUND(+ICU!F135,2)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>
        <f>+ICU!A34</f>
        <v>84</v>
      </c>
      <c r="C39" t="str">
        <f>+ICU!B34</f>
        <v>PROVIDENCE REGIONAL MEDICAL CENTER EVERETT</v>
      </c>
      <c r="D39" s="7">
        <f>ROUND(+ICU!I34,0)</f>
        <v>1265787</v>
      </c>
      <c r="E39" s="7">
        <f>ROUND(+ICU!F34,0)</f>
        <v>21294</v>
      </c>
      <c r="F39" s="8">
        <f t="shared" si="0"/>
        <v>59.44</v>
      </c>
      <c r="G39" s="7">
        <f>ROUND(+ICU!I136,0)</f>
        <v>1181955</v>
      </c>
      <c r="H39" s="7">
        <f>ROUND(+ICU!F136,2)</f>
        <v>22462</v>
      </c>
      <c r="I39" s="8">
        <f t="shared" si="1"/>
        <v>52.62</v>
      </c>
      <c r="J39" s="8"/>
      <c r="K39" s="9">
        <f t="shared" si="2"/>
        <v>-0.1147</v>
      </c>
    </row>
    <row r="40" spans="2:11" x14ac:dyDescent="0.2">
      <c r="B40">
        <f>+ICU!A35</f>
        <v>85</v>
      </c>
      <c r="C40" t="str">
        <f>+ICU!B35</f>
        <v>JEFFERSON HEALTHCARE</v>
      </c>
      <c r="D40" s="7">
        <f>ROUND(+ICU!I35,0)</f>
        <v>0</v>
      </c>
      <c r="E40" s="7">
        <f>ROUND(+ICU!F35,0)</f>
        <v>277</v>
      </c>
      <c r="F40" s="8" t="str">
        <f t="shared" si="0"/>
        <v/>
      </c>
      <c r="G40" s="7">
        <f>ROUND(+ICU!I137,0)</f>
        <v>0</v>
      </c>
      <c r="H40" s="7">
        <f>ROUND(+ICU!F137,2)</f>
        <v>312</v>
      </c>
      <c r="I40" s="8" t="str">
        <f t="shared" si="1"/>
        <v/>
      </c>
      <c r="J40" s="8"/>
      <c r="K40" s="9" t="str">
        <f t="shared" si="2"/>
        <v/>
      </c>
    </row>
    <row r="41" spans="2:11" x14ac:dyDescent="0.2">
      <c r="B41">
        <f>+ICU!A36</f>
        <v>96</v>
      </c>
      <c r="C41" t="str">
        <f>+ICU!B36</f>
        <v>SKYLINE HOSPITAL</v>
      </c>
      <c r="D41" s="7">
        <f>ROUND(+ICU!I36,0)</f>
        <v>0</v>
      </c>
      <c r="E41" s="7">
        <f>ROUND(+ICU!F36,0)</f>
        <v>9</v>
      </c>
      <c r="F41" s="8" t="str">
        <f t="shared" si="0"/>
        <v/>
      </c>
      <c r="G41" s="7">
        <f>ROUND(+ICU!I138,0)</f>
        <v>0</v>
      </c>
      <c r="H41" s="7">
        <f>ROUND(+ICU!F138,2)</f>
        <v>12</v>
      </c>
      <c r="I41" s="8" t="str">
        <f t="shared" si="1"/>
        <v/>
      </c>
      <c r="J41" s="8"/>
      <c r="K41" s="9" t="str">
        <f t="shared" si="2"/>
        <v/>
      </c>
    </row>
    <row r="42" spans="2:11" x14ac:dyDescent="0.2">
      <c r="B42">
        <f>+ICU!A37</f>
        <v>102</v>
      </c>
      <c r="C42" t="str">
        <f>+ICU!B37</f>
        <v>ASTRIA REGIONAL MEDICAL CENTER</v>
      </c>
      <c r="D42" s="7">
        <f>ROUND(+ICU!I37,0)</f>
        <v>52460</v>
      </c>
      <c r="E42" s="7">
        <f>ROUND(+ICU!F37,0)</f>
        <v>3028</v>
      </c>
      <c r="F42" s="8">
        <f t="shared" si="0"/>
        <v>17.32</v>
      </c>
      <c r="G42" s="7">
        <f>ROUND(+ICU!I139,0)</f>
        <v>157380</v>
      </c>
      <c r="H42" s="7">
        <f>ROUND(+ICU!F139,2)</f>
        <v>1842</v>
      </c>
      <c r="I42" s="8">
        <f t="shared" si="1"/>
        <v>85.44</v>
      </c>
      <c r="J42" s="8"/>
      <c r="K42" s="9">
        <f t="shared" si="2"/>
        <v>3.9329999999999998</v>
      </c>
    </row>
    <row r="43" spans="2:11" x14ac:dyDescent="0.2">
      <c r="B43">
        <f>+ICU!A38</f>
        <v>104</v>
      </c>
      <c r="C43" t="str">
        <f>+ICU!B38</f>
        <v>VALLEY GENERAL HOSPITAL</v>
      </c>
      <c r="D43" s="7">
        <f>ROUND(+ICU!I38,0)</f>
        <v>0</v>
      </c>
      <c r="E43" s="7">
        <f>ROUND(+ICU!F38,0)</f>
        <v>0</v>
      </c>
      <c r="F43" s="8" t="str">
        <f t="shared" si="0"/>
        <v/>
      </c>
      <c r="G43" s="7">
        <f>ROUND(+ICU!I140,0)</f>
        <v>0</v>
      </c>
      <c r="H43" s="7">
        <f>ROUND(+ICU!F140,2)</f>
        <v>721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+ICU!A39</f>
        <v>106</v>
      </c>
      <c r="C44" t="str">
        <f>+ICU!B39</f>
        <v>CASCADE VALLEY HOSPITAL</v>
      </c>
      <c r="D44" s="7">
        <f>ROUND(+ICU!I39,0)</f>
        <v>0</v>
      </c>
      <c r="E44" s="7">
        <f>ROUND(+ICU!F39,0)</f>
        <v>0</v>
      </c>
      <c r="F44" s="8" t="str">
        <f t="shared" si="0"/>
        <v/>
      </c>
      <c r="G44" s="7">
        <f>ROUND(+ICU!I141,0)</f>
        <v>106534</v>
      </c>
      <c r="H44" s="7">
        <f>ROUND(+ICU!F141,2)</f>
        <v>936</v>
      </c>
      <c r="I44" s="8">
        <f t="shared" si="1"/>
        <v>113.82</v>
      </c>
      <c r="J44" s="8"/>
      <c r="K44" s="9" t="str">
        <f t="shared" si="2"/>
        <v/>
      </c>
    </row>
    <row r="45" spans="2:11" x14ac:dyDescent="0.2">
      <c r="B45">
        <f>+ICU!A40</f>
        <v>107</v>
      </c>
      <c r="C45" t="str">
        <f>+ICU!B40</f>
        <v>NORTH VALLEY HOSPITAL</v>
      </c>
      <c r="D45" s="7">
        <f>ROUND(+ICU!I40,0)</f>
        <v>0</v>
      </c>
      <c r="E45" s="7">
        <f>ROUND(+ICU!F40,0)</f>
        <v>0</v>
      </c>
      <c r="F45" s="8" t="str">
        <f t="shared" si="0"/>
        <v/>
      </c>
      <c r="G45" s="7">
        <f>ROUND(+ICU!I142,0)</f>
        <v>0</v>
      </c>
      <c r="H45" s="7">
        <f>ROUND(+ICU!F142,2)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>
        <f>+ICU!A41</f>
        <v>108</v>
      </c>
      <c r="C46" t="str">
        <f>+ICU!B41</f>
        <v>TRI-STATE MEMORIAL HOSPITAL</v>
      </c>
      <c r="D46" s="7">
        <f>ROUND(+ICU!I41,0)</f>
        <v>0</v>
      </c>
      <c r="E46" s="7">
        <f>ROUND(+ICU!F41,0)</f>
        <v>1393</v>
      </c>
      <c r="F46" s="8" t="str">
        <f t="shared" si="0"/>
        <v/>
      </c>
      <c r="G46" s="7">
        <f>ROUND(+ICU!I143,0)</f>
        <v>0</v>
      </c>
      <c r="H46" s="7">
        <f>ROUND(+ICU!F143,2)</f>
        <v>1284</v>
      </c>
      <c r="I46" s="8" t="str">
        <f t="shared" si="1"/>
        <v/>
      </c>
      <c r="J46" s="8"/>
      <c r="K46" s="9" t="str">
        <f t="shared" si="2"/>
        <v/>
      </c>
    </row>
    <row r="47" spans="2:11" x14ac:dyDescent="0.2">
      <c r="B47">
        <f>+ICU!A42</f>
        <v>111</v>
      </c>
      <c r="C47" t="str">
        <f>+ICU!B42</f>
        <v>EAST ADAMS RURAL HEALTHCARE</v>
      </c>
      <c r="D47" s="7">
        <f>ROUND(+ICU!I42,0)</f>
        <v>0</v>
      </c>
      <c r="E47" s="7">
        <f>ROUND(+ICU!F42,0)</f>
        <v>0</v>
      </c>
      <c r="F47" s="8" t="str">
        <f t="shared" si="0"/>
        <v/>
      </c>
      <c r="G47" s="7">
        <f>ROUND(+ICU!I144,0)</f>
        <v>0</v>
      </c>
      <c r="H47" s="7">
        <f>ROUND(+ICU!F144,2)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>
        <f>+ICU!A43</f>
        <v>125</v>
      </c>
      <c r="C48" t="str">
        <f>+ICU!B43</f>
        <v>OTHELLO COMMUNITY HOSPITAL</v>
      </c>
      <c r="D48" s="7">
        <f>ROUND(+ICU!I43,0)</f>
        <v>0</v>
      </c>
      <c r="E48" s="7">
        <f>ROUND(+ICU!F43,0)</f>
        <v>0</v>
      </c>
      <c r="F48" s="8" t="str">
        <f t="shared" si="0"/>
        <v/>
      </c>
      <c r="G48" s="7">
        <f>ROUND(+ICU!I145,0)</f>
        <v>0</v>
      </c>
      <c r="H48" s="7">
        <f>ROUND(+ICU!F145,2)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+ICU!A44</f>
        <v>126</v>
      </c>
      <c r="C49" t="str">
        <f>+ICU!B44</f>
        <v>HIGHLINE MEDICAL CENTER</v>
      </c>
      <c r="D49" s="7">
        <f>ROUND(+ICU!I44,0)</f>
        <v>212503</v>
      </c>
      <c r="E49" s="7">
        <f>ROUND(+ICU!F44,0)</f>
        <v>9060</v>
      </c>
      <c r="F49" s="8">
        <f t="shared" si="0"/>
        <v>23.46</v>
      </c>
      <c r="G49" s="7">
        <f>ROUND(+ICU!I146,0)</f>
        <v>431552</v>
      </c>
      <c r="H49" s="7">
        <f>ROUND(+ICU!F146,2)</f>
        <v>8841</v>
      </c>
      <c r="I49" s="8">
        <f t="shared" si="1"/>
        <v>48.81</v>
      </c>
      <c r="J49" s="8"/>
      <c r="K49" s="9">
        <f t="shared" si="2"/>
        <v>1.0806</v>
      </c>
    </row>
    <row r="50" spans="2:11" x14ac:dyDescent="0.2">
      <c r="B50">
        <f>+ICU!A45</f>
        <v>128</v>
      </c>
      <c r="C50" t="str">
        <f>+ICU!B45</f>
        <v>UNIVERSITY OF WASHINGTON MEDICAL CENTER</v>
      </c>
      <c r="D50" s="7">
        <f>ROUND(+ICU!I45,0)</f>
        <v>0</v>
      </c>
      <c r="E50" s="7">
        <f>ROUND(+ICU!F45,0)</f>
        <v>36195</v>
      </c>
      <c r="F50" s="8" t="str">
        <f t="shared" si="0"/>
        <v/>
      </c>
      <c r="G50" s="7">
        <f>ROUND(+ICU!I147,0)</f>
        <v>0</v>
      </c>
      <c r="H50" s="7">
        <f>ROUND(+ICU!F147,2)</f>
        <v>38387</v>
      </c>
      <c r="I50" s="8" t="str">
        <f t="shared" si="1"/>
        <v/>
      </c>
      <c r="J50" s="8"/>
      <c r="K50" s="9" t="str">
        <f t="shared" si="2"/>
        <v/>
      </c>
    </row>
    <row r="51" spans="2:11" x14ac:dyDescent="0.2">
      <c r="B51">
        <f>+ICU!A46</f>
        <v>129</v>
      </c>
      <c r="C51" t="str">
        <f>+ICU!B46</f>
        <v>QUINCY VALLEY MEDICAL CENTER</v>
      </c>
      <c r="D51" s="7">
        <f>ROUND(+ICU!I46,0)</f>
        <v>0</v>
      </c>
      <c r="E51" s="7">
        <f>ROUND(+ICU!F46,0)</f>
        <v>0</v>
      </c>
      <c r="F51" s="8" t="str">
        <f t="shared" si="0"/>
        <v/>
      </c>
      <c r="G51" s="7">
        <f>ROUND(+ICU!I148,0)</f>
        <v>0</v>
      </c>
      <c r="H51" s="7">
        <f>ROUND(+ICU!F148,2)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+ICU!A47</f>
        <v>130</v>
      </c>
      <c r="C52" t="str">
        <f>+ICU!B47</f>
        <v>UW MEDICINE/NORTHWEST HOSPITAL</v>
      </c>
      <c r="D52" s="7">
        <f>ROUND(+ICU!I47,0)</f>
        <v>34544</v>
      </c>
      <c r="E52" s="7">
        <f>ROUND(+ICU!F47,0)</f>
        <v>3696</v>
      </c>
      <c r="F52" s="8">
        <f t="shared" si="0"/>
        <v>9.35</v>
      </c>
      <c r="G52" s="7">
        <f>ROUND(+ICU!I149,0)</f>
        <v>334864</v>
      </c>
      <c r="H52" s="7">
        <f>ROUND(+ICU!F149,2)</f>
        <v>3732</v>
      </c>
      <c r="I52" s="8">
        <f t="shared" si="1"/>
        <v>89.73</v>
      </c>
      <c r="J52" s="8"/>
      <c r="K52" s="9">
        <f t="shared" si="2"/>
        <v>8.5968</v>
      </c>
    </row>
    <row r="53" spans="2:11" x14ac:dyDescent="0.2">
      <c r="B53">
        <f>+ICU!A48</f>
        <v>131</v>
      </c>
      <c r="C53" t="str">
        <f>+ICU!B48</f>
        <v>OVERLAKE HOSPITAL MEDICAL CENTER</v>
      </c>
      <c r="D53" s="7">
        <f>ROUND(+ICU!I48,0)</f>
        <v>1336965</v>
      </c>
      <c r="E53" s="7">
        <f>ROUND(+ICU!F48,0)</f>
        <v>10777</v>
      </c>
      <c r="F53" s="8">
        <f t="shared" si="0"/>
        <v>124.06</v>
      </c>
      <c r="G53" s="7">
        <f>ROUND(+ICU!I150,0)</f>
        <v>1988059</v>
      </c>
      <c r="H53" s="7">
        <f>ROUND(+ICU!F150,2)</f>
        <v>11529</v>
      </c>
      <c r="I53" s="8">
        <f t="shared" si="1"/>
        <v>172.44</v>
      </c>
      <c r="J53" s="8"/>
      <c r="K53" s="9">
        <f t="shared" si="2"/>
        <v>0.39</v>
      </c>
    </row>
    <row r="54" spans="2:11" x14ac:dyDescent="0.2">
      <c r="B54">
        <f>+ICU!A49</f>
        <v>132</v>
      </c>
      <c r="C54" t="str">
        <f>+ICU!B49</f>
        <v>ST CLARE HOSPITAL</v>
      </c>
      <c r="D54" s="7">
        <f>ROUND(+ICU!I49,0)</f>
        <v>485595</v>
      </c>
      <c r="E54" s="7">
        <f>ROUND(+ICU!F49,0)</f>
        <v>2778</v>
      </c>
      <c r="F54" s="8">
        <f t="shared" si="0"/>
        <v>174.8</v>
      </c>
      <c r="G54" s="7">
        <f>ROUND(+ICU!I151,0)</f>
        <v>594673</v>
      </c>
      <c r="H54" s="7">
        <f>ROUND(+ICU!F151,2)</f>
        <v>2595</v>
      </c>
      <c r="I54" s="8">
        <f t="shared" si="1"/>
        <v>229.16</v>
      </c>
      <c r="J54" s="8"/>
      <c r="K54" s="9">
        <f t="shared" si="2"/>
        <v>0.311</v>
      </c>
    </row>
    <row r="55" spans="2:11" x14ac:dyDescent="0.2">
      <c r="B55">
        <f>+ICU!A50</f>
        <v>134</v>
      </c>
      <c r="C55" t="str">
        <f>+ICU!B50</f>
        <v>ISLAND HOSPITAL</v>
      </c>
      <c r="D55" s="7">
        <f>ROUND(+ICU!I50,0)</f>
        <v>0</v>
      </c>
      <c r="E55" s="7">
        <f>ROUND(+ICU!F50,0)</f>
        <v>1038</v>
      </c>
      <c r="F55" s="8" t="str">
        <f t="shared" si="0"/>
        <v/>
      </c>
      <c r="G55" s="7">
        <f>ROUND(+ICU!I152,0)</f>
        <v>76</v>
      </c>
      <c r="H55" s="7">
        <f>ROUND(+ICU!F152,2)</f>
        <v>896</v>
      </c>
      <c r="I55" s="8">
        <f t="shared" si="1"/>
        <v>0.08</v>
      </c>
      <c r="J55" s="8"/>
      <c r="K55" s="9" t="str">
        <f t="shared" si="2"/>
        <v/>
      </c>
    </row>
    <row r="56" spans="2:11" x14ac:dyDescent="0.2">
      <c r="B56">
        <f>+ICU!A51</f>
        <v>137</v>
      </c>
      <c r="C56" t="str">
        <f>+ICU!B51</f>
        <v>LINCOLN HOSPITAL</v>
      </c>
      <c r="D56" s="7">
        <f>ROUND(+ICU!I51,0)</f>
        <v>0</v>
      </c>
      <c r="E56" s="7">
        <f>ROUND(+ICU!F51,0)</f>
        <v>0</v>
      </c>
      <c r="F56" s="8" t="str">
        <f t="shared" si="0"/>
        <v/>
      </c>
      <c r="G56" s="7">
        <f>ROUND(+ICU!I153,0)</f>
        <v>0</v>
      </c>
      <c r="H56" s="7">
        <f>ROUND(+ICU!F153,2)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>
        <f>+ICU!A52</f>
        <v>138</v>
      </c>
      <c r="C57" t="str">
        <f>+ICU!B52</f>
        <v>SWEDISH EDMONDS</v>
      </c>
      <c r="D57" s="7">
        <f>ROUND(+ICU!I52,0)</f>
        <v>40140</v>
      </c>
      <c r="E57" s="7">
        <f>ROUND(+ICU!F52,0)</f>
        <v>0</v>
      </c>
      <c r="F57" s="8" t="str">
        <f t="shared" si="0"/>
        <v/>
      </c>
      <c r="G57" s="7">
        <f>ROUND(+ICU!I154,0)</f>
        <v>30000</v>
      </c>
      <c r="H57" s="7">
        <f>ROUND(+ICU!F154,2)</f>
        <v>4282</v>
      </c>
      <c r="I57" s="8">
        <f t="shared" si="1"/>
        <v>7.01</v>
      </c>
      <c r="J57" s="8"/>
      <c r="K57" s="9" t="str">
        <f t="shared" si="2"/>
        <v/>
      </c>
    </row>
    <row r="58" spans="2:11" x14ac:dyDescent="0.2">
      <c r="B58">
        <f>+ICU!A53</f>
        <v>139</v>
      </c>
      <c r="C58" t="str">
        <f>+ICU!B53</f>
        <v>PROVIDENCE HOLY FAMILY HOSPITAL</v>
      </c>
      <c r="D58" s="7">
        <f>ROUND(+ICU!I53,0)</f>
        <v>2276284</v>
      </c>
      <c r="E58" s="7">
        <f>ROUND(+ICU!F53,0)</f>
        <v>3627</v>
      </c>
      <c r="F58" s="8">
        <f t="shared" si="0"/>
        <v>627.59</v>
      </c>
      <c r="G58" s="7">
        <f>ROUND(+ICU!I155,0)</f>
        <v>364564</v>
      </c>
      <c r="H58" s="7">
        <f>ROUND(+ICU!F155,2)</f>
        <v>2770</v>
      </c>
      <c r="I58" s="8">
        <f t="shared" si="1"/>
        <v>131.61000000000001</v>
      </c>
      <c r="J58" s="8"/>
      <c r="K58" s="9">
        <f t="shared" si="2"/>
        <v>-0.7903</v>
      </c>
    </row>
    <row r="59" spans="2:11" x14ac:dyDescent="0.2">
      <c r="B59">
        <f>+ICU!A54</f>
        <v>140</v>
      </c>
      <c r="C59" t="str">
        <f>+ICU!B54</f>
        <v>KITTITAS VALLEY HEALTHCARE</v>
      </c>
      <c r="D59" s="7">
        <f>ROUND(+ICU!I54,0)</f>
        <v>0</v>
      </c>
      <c r="E59" s="7">
        <f>ROUND(+ICU!F54,0)</f>
        <v>576</v>
      </c>
      <c r="F59" s="8" t="str">
        <f t="shared" si="0"/>
        <v/>
      </c>
      <c r="G59" s="7">
        <f>ROUND(+ICU!I156,0)</f>
        <v>0</v>
      </c>
      <c r="H59" s="7">
        <f>ROUND(+ICU!F156,2)</f>
        <v>300</v>
      </c>
      <c r="I59" s="8" t="str">
        <f t="shared" si="1"/>
        <v/>
      </c>
      <c r="J59" s="8"/>
      <c r="K59" s="9" t="str">
        <f t="shared" si="2"/>
        <v/>
      </c>
    </row>
    <row r="60" spans="2:11" x14ac:dyDescent="0.2">
      <c r="B60">
        <f>+ICU!A55</f>
        <v>141</v>
      </c>
      <c r="C60" t="str">
        <f>+ICU!B55</f>
        <v>DAYTON GENERAL HOSPITAL</v>
      </c>
      <c r="D60" s="7">
        <f>ROUND(+ICU!I55,0)</f>
        <v>0</v>
      </c>
      <c r="E60" s="7">
        <f>ROUND(+ICU!F55,0)</f>
        <v>0</v>
      </c>
      <c r="F60" s="8" t="str">
        <f t="shared" si="0"/>
        <v/>
      </c>
      <c r="G60" s="7">
        <f>ROUND(+ICU!I157,0)</f>
        <v>0</v>
      </c>
      <c r="H60" s="7">
        <f>ROUND(+ICU!F157,2)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+ICU!A56</f>
        <v>142</v>
      </c>
      <c r="C61" t="str">
        <f>+ICU!B56</f>
        <v>HARRISON MEDICAL CENTER</v>
      </c>
      <c r="D61" s="7">
        <f>ROUND(+ICU!I56,0)</f>
        <v>109200</v>
      </c>
      <c r="E61" s="7">
        <f>ROUND(+ICU!F56,0)</f>
        <v>5079</v>
      </c>
      <c r="F61" s="8">
        <f t="shared" si="0"/>
        <v>21.5</v>
      </c>
      <c r="G61" s="7">
        <f>ROUND(+ICU!I158,0)</f>
        <v>68900</v>
      </c>
      <c r="H61" s="7">
        <f>ROUND(+ICU!F158,2)</f>
        <v>4843</v>
      </c>
      <c r="I61" s="8">
        <f t="shared" si="1"/>
        <v>14.23</v>
      </c>
      <c r="J61" s="8"/>
      <c r="K61" s="9">
        <f t="shared" si="2"/>
        <v>-0.33810000000000001</v>
      </c>
    </row>
    <row r="62" spans="2:11" x14ac:dyDescent="0.2">
      <c r="B62">
        <f>+ICU!A57</f>
        <v>145</v>
      </c>
      <c r="C62" t="str">
        <f>+ICU!B57</f>
        <v>PEACEHEALTH ST JOSEPH MEDICAL CENTER</v>
      </c>
      <c r="D62" s="7">
        <f>ROUND(+ICU!I57,0)</f>
        <v>0</v>
      </c>
      <c r="E62" s="7">
        <f>ROUND(+ICU!F57,0)</f>
        <v>5906</v>
      </c>
      <c r="F62" s="8" t="str">
        <f t="shared" si="0"/>
        <v/>
      </c>
      <c r="G62" s="7">
        <f>ROUND(+ICU!I159,0)</f>
        <v>0</v>
      </c>
      <c r="H62" s="7">
        <f>ROUND(+ICU!F159,2)</f>
        <v>5747</v>
      </c>
      <c r="I62" s="8" t="str">
        <f t="shared" si="1"/>
        <v/>
      </c>
      <c r="J62" s="8"/>
      <c r="K62" s="9" t="str">
        <f t="shared" si="2"/>
        <v/>
      </c>
    </row>
    <row r="63" spans="2:11" x14ac:dyDescent="0.2">
      <c r="B63">
        <f>+ICU!A58</f>
        <v>147</v>
      </c>
      <c r="C63" t="str">
        <f>+ICU!B58</f>
        <v>MID VALLEY HOSPITAL</v>
      </c>
      <c r="D63" s="7">
        <f>ROUND(+ICU!I58,0)</f>
        <v>0</v>
      </c>
      <c r="E63" s="7">
        <f>ROUND(+ICU!F58,0)</f>
        <v>65</v>
      </c>
      <c r="F63" s="8" t="str">
        <f t="shared" si="0"/>
        <v/>
      </c>
      <c r="G63" s="7">
        <f>ROUND(+ICU!I160,0)</f>
        <v>0</v>
      </c>
      <c r="H63" s="7">
        <f>ROUND(+ICU!F160,2)</f>
        <v>37</v>
      </c>
      <c r="I63" s="8" t="str">
        <f t="shared" si="1"/>
        <v/>
      </c>
      <c r="J63" s="8"/>
      <c r="K63" s="9" t="str">
        <f t="shared" si="2"/>
        <v/>
      </c>
    </row>
    <row r="64" spans="2:11" x14ac:dyDescent="0.2">
      <c r="B64">
        <f>+ICU!A59</f>
        <v>148</v>
      </c>
      <c r="C64" t="str">
        <f>+ICU!B59</f>
        <v>KINDRED HOSPITAL SEATTLE - NORTHGATE</v>
      </c>
      <c r="D64" s="7">
        <f>ROUND(+ICU!I59,0)</f>
        <v>0</v>
      </c>
      <c r="E64" s="7">
        <f>ROUND(+ICU!F59,0)</f>
        <v>1213</v>
      </c>
      <c r="F64" s="8" t="str">
        <f t="shared" si="0"/>
        <v/>
      </c>
      <c r="G64" s="7">
        <f>ROUND(+ICU!I161,0)</f>
        <v>0</v>
      </c>
      <c r="H64" s="7">
        <f>ROUND(+ICU!F161,2)</f>
        <v>887</v>
      </c>
      <c r="I64" s="8" t="str">
        <f t="shared" si="1"/>
        <v/>
      </c>
      <c r="J64" s="8"/>
      <c r="K64" s="9" t="str">
        <f t="shared" si="2"/>
        <v/>
      </c>
    </row>
    <row r="65" spans="2:11" x14ac:dyDescent="0.2">
      <c r="B65">
        <f>+ICU!A60</f>
        <v>150</v>
      </c>
      <c r="C65" t="str">
        <f>+ICU!B60</f>
        <v>COULEE MEDICAL CENTER</v>
      </c>
      <c r="D65" s="7">
        <f>ROUND(+ICU!I60,0)</f>
        <v>0</v>
      </c>
      <c r="E65" s="7">
        <f>ROUND(+ICU!F60,0)</f>
        <v>0</v>
      </c>
      <c r="F65" s="8" t="str">
        <f t="shared" si="0"/>
        <v/>
      </c>
      <c r="G65" s="7">
        <f>ROUND(+ICU!I162,0)</f>
        <v>0</v>
      </c>
      <c r="H65" s="7">
        <f>ROUND(+ICU!F162,2)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+ICU!A61</f>
        <v>152</v>
      </c>
      <c r="C66" t="str">
        <f>+ICU!B61</f>
        <v>MASON GENERAL HOSPITAL</v>
      </c>
      <c r="D66" s="7">
        <f>ROUND(+ICU!I61,0)</f>
        <v>66239</v>
      </c>
      <c r="E66" s="7">
        <f>ROUND(+ICU!F61,0)</f>
        <v>1170</v>
      </c>
      <c r="F66" s="8">
        <f t="shared" si="0"/>
        <v>56.61</v>
      </c>
      <c r="G66" s="7">
        <f>ROUND(+ICU!I163,0)</f>
        <v>114057</v>
      </c>
      <c r="H66" s="7">
        <f>ROUND(+ICU!F163,2)</f>
        <v>1115</v>
      </c>
      <c r="I66" s="8">
        <f t="shared" si="1"/>
        <v>102.29</v>
      </c>
      <c r="J66" s="8"/>
      <c r="K66" s="9">
        <f t="shared" si="2"/>
        <v>0.80689999999999995</v>
      </c>
    </row>
    <row r="67" spans="2:11" x14ac:dyDescent="0.2">
      <c r="B67">
        <f>+ICU!A62</f>
        <v>153</v>
      </c>
      <c r="C67" t="str">
        <f>+ICU!B62</f>
        <v>WHITMAN HOSPITAL AND MEDICAL CENTER</v>
      </c>
      <c r="D67" s="7">
        <f>ROUND(+ICU!I62,0)</f>
        <v>0</v>
      </c>
      <c r="E67" s="7">
        <f>ROUND(+ICU!F62,0)</f>
        <v>0</v>
      </c>
      <c r="F67" s="8" t="str">
        <f t="shared" si="0"/>
        <v/>
      </c>
      <c r="G67" s="7">
        <f>ROUND(+ICU!I164,0)</f>
        <v>0</v>
      </c>
      <c r="H67" s="7">
        <f>ROUND(+ICU!F164,2)</f>
        <v>0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+ICU!A63</f>
        <v>155</v>
      </c>
      <c r="C68" t="str">
        <f>+ICU!B63</f>
        <v>UW MEDICINE/VALLEY MEDICAL CENTER</v>
      </c>
      <c r="D68" s="7">
        <f>ROUND(+ICU!I63,0)</f>
        <v>551805</v>
      </c>
      <c r="E68" s="7">
        <f>ROUND(+ICU!F63,0)</f>
        <v>12049</v>
      </c>
      <c r="F68" s="8">
        <f t="shared" si="0"/>
        <v>45.8</v>
      </c>
      <c r="G68" s="7">
        <f>ROUND(+ICU!I165,0)</f>
        <v>620882</v>
      </c>
      <c r="H68" s="7">
        <f>ROUND(+ICU!F165,2)</f>
        <v>12870</v>
      </c>
      <c r="I68" s="8">
        <f t="shared" si="1"/>
        <v>48.24</v>
      </c>
      <c r="J68" s="8"/>
      <c r="K68" s="9">
        <f t="shared" si="2"/>
        <v>5.33E-2</v>
      </c>
    </row>
    <row r="69" spans="2:11" x14ac:dyDescent="0.2">
      <c r="B69">
        <f>+ICU!A64</f>
        <v>156</v>
      </c>
      <c r="C69" t="str">
        <f>+ICU!B64</f>
        <v>WHIDBEYHEALTH MEDICAL CENTER</v>
      </c>
      <c r="D69" s="7">
        <f>ROUND(+ICU!I64,0)</f>
        <v>0</v>
      </c>
      <c r="E69" s="7">
        <f>ROUND(+ICU!F64,0)</f>
        <v>707</v>
      </c>
      <c r="F69" s="8" t="str">
        <f t="shared" si="0"/>
        <v/>
      </c>
      <c r="G69" s="7">
        <f>ROUND(+ICU!I166,0)</f>
        <v>0</v>
      </c>
      <c r="H69" s="7">
        <f>ROUND(+ICU!F166,2)</f>
        <v>617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>
        <f>+ICU!A65</f>
        <v>157</v>
      </c>
      <c r="C70" t="str">
        <f>+ICU!B65</f>
        <v>ST LUKES REHABILIATION INSTITUTE</v>
      </c>
      <c r="D70" s="7">
        <f>ROUND(+ICU!I65,0)</f>
        <v>0</v>
      </c>
      <c r="E70" s="7">
        <f>ROUND(+ICU!F65,0)</f>
        <v>0</v>
      </c>
      <c r="F70" s="8" t="str">
        <f t="shared" si="0"/>
        <v/>
      </c>
      <c r="G70" s="7">
        <f>ROUND(+ICU!I167,0)</f>
        <v>0</v>
      </c>
      <c r="H70" s="7">
        <f>ROUND(+ICU!F167,2)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+ICU!A66</f>
        <v>158</v>
      </c>
      <c r="C71" t="str">
        <f>+ICU!B66</f>
        <v>CASCADE MEDICAL CENTER</v>
      </c>
      <c r="D71" s="7">
        <f>ROUND(+ICU!I66,0)</f>
        <v>0</v>
      </c>
      <c r="E71" s="7">
        <f>ROUND(+ICU!F66,0)</f>
        <v>0</v>
      </c>
      <c r="F71" s="8" t="str">
        <f t="shared" si="0"/>
        <v/>
      </c>
      <c r="G71" s="7">
        <f>ROUND(+ICU!I168,0)</f>
        <v>0</v>
      </c>
      <c r="H71" s="7">
        <f>ROUND(+ICU!F168,2)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+ICU!A67</f>
        <v>159</v>
      </c>
      <c r="C72" t="str">
        <f>+ICU!B67</f>
        <v>PROVIDENCE ST PETER HOSPITAL</v>
      </c>
      <c r="D72" s="7">
        <f>ROUND(+ICU!I67,0)</f>
        <v>819982</v>
      </c>
      <c r="E72" s="7">
        <f>ROUND(+ICU!F67,0)</f>
        <v>7669</v>
      </c>
      <c r="F72" s="8">
        <f t="shared" si="0"/>
        <v>106.92</v>
      </c>
      <c r="G72" s="7">
        <f>ROUND(+ICU!I169,0)</f>
        <v>273973</v>
      </c>
      <c r="H72" s="7">
        <f>ROUND(+ICU!F169,2)</f>
        <v>8774</v>
      </c>
      <c r="I72" s="8">
        <f t="shared" si="1"/>
        <v>31.23</v>
      </c>
      <c r="J72" s="8"/>
      <c r="K72" s="9">
        <f t="shared" si="2"/>
        <v>-0.70789999999999997</v>
      </c>
    </row>
    <row r="73" spans="2:11" x14ac:dyDescent="0.2">
      <c r="B73">
        <f>+ICU!A68</f>
        <v>161</v>
      </c>
      <c r="C73" t="str">
        <f>+ICU!B68</f>
        <v>KADLEC REGIONAL MEDICAL CENTER</v>
      </c>
      <c r="D73" s="7">
        <f>ROUND(+ICU!I68,0)</f>
        <v>306400</v>
      </c>
      <c r="E73" s="7">
        <f>ROUND(+ICU!F68,0)</f>
        <v>12133</v>
      </c>
      <c r="F73" s="8">
        <f t="shared" si="0"/>
        <v>25.25</v>
      </c>
      <c r="G73" s="7">
        <f>ROUND(+ICU!I170,0)</f>
        <v>683458</v>
      </c>
      <c r="H73" s="7">
        <f>ROUND(+ICU!F170,2)</f>
        <v>6590</v>
      </c>
      <c r="I73" s="8">
        <f t="shared" si="1"/>
        <v>103.71</v>
      </c>
      <c r="J73" s="8"/>
      <c r="K73" s="9">
        <f t="shared" si="2"/>
        <v>3.1073</v>
      </c>
    </row>
    <row r="74" spans="2:11" x14ac:dyDescent="0.2">
      <c r="B74">
        <f>+ICU!A69</f>
        <v>162</v>
      </c>
      <c r="C74" t="str">
        <f>+ICU!B69</f>
        <v>PROVIDENCE SACRED HEART MEDICAL CENTER</v>
      </c>
      <c r="D74" s="7">
        <f>ROUND(+ICU!I69,0)</f>
        <v>2271758</v>
      </c>
      <c r="E74" s="7">
        <f>ROUND(+ICU!F69,0)</f>
        <v>35775</v>
      </c>
      <c r="F74" s="8">
        <f t="shared" si="0"/>
        <v>63.5</v>
      </c>
      <c r="G74" s="7">
        <f>ROUND(+ICU!I171,0)</f>
        <v>3066132</v>
      </c>
      <c r="H74" s="7">
        <f>ROUND(+ICU!F171,2)</f>
        <v>28790</v>
      </c>
      <c r="I74" s="8">
        <f t="shared" si="1"/>
        <v>106.5</v>
      </c>
      <c r="J74" s="8"/>
      <c r="K74" s="9">
        <f t="shared" si="2"/>
        <v>0.67720000000000002</v>
      </c>
    </row>
    <row r="75" spans="2:11" x14ac:dyDescent="0.2">
      <c r="B75">
        <f>+ICU!A70</f>
        <v>164</v>
      </c>
      <c r="C75" t="str">
        <f>+ICU!B70</f>
        <v>EVERGREENHEALTH MEDICAL CENTER</v>
      </c>
      <c r="D75" s="7">
        <f>ROUND(+ICU!I70,0)</f>
        <v>597289</v>
      </c>
      <c r="E75" s="7">
        <f>ROUND(+ICU!F70,0)</f>
        <v>6268</v>
      </c>
      <c r="F75" s="8">
        <f t="shared" ref="F75:F107" si="3">IF(D75=0,"",IF(E75=0,"",ROUND(D75/E75,2)))</f>
        <v>95.29</v>
      </c>
      <c r="G75" s="7">
        <f>ROUND(+ICU!I172,0)</f>
        <v>616153</v>
      </c>
      <c r="H75" s="7">
        <f>ROUND(+ICU!F172,2)</f>
        <v>5971</v>
      </c>
      <c r="I75" s="8">
        <f t="shared" ref="I75:I107" si="4">IF(G75=0,"",IF(H75=0,"",ROUND(G75/H75,2)))</f>
        <v>103.19</v>
      </c>
      <c r="J75" s="8"/>
      <c r="K75" s="9">
        <f t="shared" ref="K75:K107" si="5">IF(D75=0,"",IF(E75=0,"",IF(G75=0,"",IF(H75=0,"",ROUND(I75/F75-1,4)))))</f>
        <v>8.2900000000000001E-2</v>
      </c>
    </row>
    <row r="76" spans="2:11" x14ac:dyDescent="0.2">
      <c r="B76">
        <f>+ICU!A71</f>
        <v>165</v>
      </c>
      <c r="C76" t="str">
        <f>+ICU!B71</f>
        <v>LAKE CHELAN COMMUNITY HOSPITAL</v>
      </c>
      <c r="D76" s="7">
        <f>ROUND(+ICU!I71,0)</f>
        <v>0</v>
      </c>
      <c r="E76" s="7">
        <f>ROUND(+ICU!F71,0)</f>
        <v>0</v>
      </c>
      <c r="F76" s="8" t="str">
        <f t="shared" si="3"/>
        <v/>
      </c>
      <c r="G76" s="7">
        <f>ROUND(+ICU!I173,0)</f>
        <v>0</v>
      </c>
      <c r="H76" s="7">
        <f>ROUND(+ICU!F173,2)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>
        <f>+ICU!A72</f>
        <v>167</v>
      </c>
      <c r="C77" t="str">
        <f>+ICU!B72</f>
        <v>FERRY COUNTY MEMORIAL HOSPITAL</v>
      </c>
      <c r="D77" s="7">
        <f>ROUND(+ICU!I72,0)</f>
        <v>0</v>
      </c>
      <c r="E77" s="7">
        <f>ROUND(+ICU!F72,0)</f>
        <v>0</v>
      </c>
      <c r="F77" s="8" t="str">
        <f t="shared" si="3"/>
        <v/>
      </c>
      <c r="G77" s="7">
        <f>ROUND(+ICU!I174,0)</f>
        <v>0</v>
      </c>
      <c r="H77" s="7">
        <f>ROUND(+ICU!F174,2)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+ICU!A73</f>
        <v>168</v>
      </c>
      <c r="C78" t="str">
        <f>+ICU!B73</f>
        <v>CENTRAL WASHINGTON HOSPITAL</v>
      </c>
      <c r="D78" s="7">
        <f>ROUND(+ICU!I73,0)</f>
        <v>222360</v>
      </c>
      <c r="E78" s="7">
        <f>ROUND(+ICU!F73,0)</f>
        <v>4989</v>
      </c>
      <c r="F78" s="8">
        <f t="shared" si="3"/>
        <v>44.57</v>
      </c>
      <c r="G78" s="7">
        <f>ROUND(+ICU!I175,0)</f>
        <v>309240</v>
      </c>
      <c r="H78" s="7">
        <f>ROUND(+ICU!F175,2)</f>
        <v>4915</v>
      </c>
      <c r="I78" s="8">
        <f t="shared" si="4"/>
        <v>62.92</v>
      </c>
      <c r="J78" s="8"/>
      <c r="K78" s="9">
        <f t="shared" si="5"/>
        <v>0.41170000000000001</v>
      </c>
    </row>
    <row r="79" spans="2:11" x14ac:dyDescent="0.2">
      <c r="B79">
        <f>+ICU!A74</f>
        <v>170</v>
      </c>
      <c r="C79" t="str">
        <f>+ICU!B74</f>
        <v>PEACEHEALTH SOUTHWEST MEDICAL CENTER</v>
      </c>
      <c r="D79" s="7">
        <f>ROUND(+ICU!I74,0)</f>
        <v>1766274</v>
      </c>
      <c r="E79" s="7">
        <f>ROUND(+ICU!F74,0)</f>
        <v>15186</v>
      </c>
      <c r="F79" s="8">
        <f t="shared" si="3"/>
        <v>116.31</v>
      </c>
      <c r="G79" s="7">
        <f>ROUND(+ICU!I176,0)</f>
        <v>1719184</v>
      </c>
      <c r="H79" s="7">
        <f>ROUND(+ICU!F176,2)</f>
        <v>16354</v>
      </c>
      <c r="I79" s="8">
        <f t="shared" si="4"/>
        <v>105.12</v>
      </c>
      <c r="J79" s="8"/>
      <c r="K79" s="9">
        <f t="shared" si="5"/>
        <v>-9.6199999999999994E-2</v>
      </c>
    </row>
    <row r="80" spans="2:11" x14ac:dyDescent="0.2">
      <c r="B80">
        <f>+ICU!A75</f>
        <v>172</v>
      </c>
      <c r="C80" t="str">
        <f>+ICU!B75</f>
        <v>PULLMAN REGIONAL HOSPITAL</v>
      </c>
      <c r="D80" s="7">
        <f>ROUND(+ICU!I75,0)</f>
        <v>500</v>
      </c>
      <c r="E80" s="7">
        <f>ROUND(+ICU!F75,0)</f>
        <v>423</v>
      </c>
      <c r="F80" s="8">
        <f t="shared" si="3"/>
        <v>1.18</v>
      </c>
      <c r="G80" s="7">
        <f>ROUND(+ICU!I177,0)</f>
        <v>58170</v>
      </c>
      <c r="H80" s="7">
        <f>ROUND(+ICU!F177,2)</f>
        <v>414</v>
      </c>
      <c r="I80" s="8">
        <f t="shared" si="4"/>
        <v>140.51</v>
      </c>
      <c r="J80" s="8"/>
      <c r="K80" s="9">
        <f t="shared" si="5"/>
        <v>118.0763</v>
      </c>
    </row>
    <row r="81" spans="2:11" x14ac:dyDescent="0.2">
      <c r="B81">
        <f>+ICU!A76</f>
        <v>173</v>
      </c>
      <c r="C81" t="str">
        <f>+ICU!B76</f>
        <v>MORTON GENERAL HOSPITAL</v>
      </c>
      <c r="D81" s="7">
        <f>ROUND(+ICU!I76,0)</f>
        <v>0</v>
      </c>
      <c r="E81" s="7">
        <f>ROUND(+ICU!F76,0)</f>
        <v>0</v>
      </c>
      <c r="F81" s="8" t="str">
        <f t="shared" si="3"/>
        <v/>
      </c>
      <c r="G81" s="7">
        <f>ROUND(+ICU!I178,0)</f>
        <v>0</v>
      </c>
      <c r="H81" s="7">
        <f>ROUND(+ICU!F178,2)</f>
        <v>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+ICU!A77</f>
        <v>175</v>
      </c>
      <c r="C82" t="str">
        <f>+ICU!B77</f>
        <v>MARY BRIDGE CHILDRENS HEALTH CENTER</v>
      </c>
      <c r="D82" s="7">
        <f>ROUND(+ICU!I77,0)</f>
        <v>445212</v>
      </c>
      <c r="E82" s="7">
        <f>ROUND(+ICU!F77,0)</f>
        <v>2481</v>
      </c>
      <c r="F82" s="8">
        <f t="shared" si="3"/>
        <v>179.45</v>
      </c>
      <c r="G82" s="7">
        <f>ROUND(+ICU!I179,0)</f>
        <v>445212</v>
      </c>
      <c r="H82" s="7">
        <f>ROUND(+ICU!F179,2)</f>
        <v>2741</v>
      </c>
      <c r="I82" s="8">
        <f t="shared" si="4"/>
        <v>162.43</v>
      </c>
      <c r="J82" s="8"/>
      <c r="K82" s="9">
        <f t="shared" si="5"/>
        <v>-9.4799999999999995E-2</v>
      </c>
    </row>
    <row r="83" spans="2:11" x14ac:dyDescent="0.2">
      <c r="B83">
        <f>+ICU!A78</f>
        <v>176</v>
      </c>
      <c r="C83" t="str">
        <f>+ICU!B78</f>
        <v>TACOMA GENERAL/ALLENMORE HOSPITAL</v>
      </c>
      <c r="D83" s="7">
        <f>ROUND(+ICU!I78,0)</f>
        <v>229554</v>
      </c>
      <c r="E83" s="7">
        <f>ROUND(+ICU!F78,0)</f>
        <v>43805</v>
      </c>
      <c r="F83" s="8">
        <f t="shared" si="3"/>
        <v>5.24</v>
      </c>
      <c r="G83" s="7">
        <f>ROUND(+ICU!I180,0)</f>
        <v>278554</v>
      </c>
      <c r="H83" s="7">
        <f>ROUND(+ICU!F180,2)</f>
        <v>45378</v>
      </c>
      <c r="I83" s="8">
        <f t="shared" si="4"/>
        <v>6.14</v>
      </c>
      <c r="J83" s="8"/>
      <c r="K83" s="9">
        <f t="shared" si="5"/>
        <v>0.17180000000000001</v>
      </c>
    </row>
    <row r="84" spans="2:11" x14ac:dyDescent="0.2">
      <c r="B84">
        <f>+ICU!A79</f>
        <v>180</v>
      </c>
      <c r="C84" t="str">
        <f>+ICU!B79</f>
        <v>MULTICARE VALLEY HOSPITAL</v>
      </c>
      <c r="D84" s="7">
        <f>ROUND(+ICU!I79,0)</f>
        <v>34969</v>
      </c>
      <c r="E84" s="7">
        <f>ROUND(+ICU!F79,0)</f>
        <v>2329</v>
      </c>
      <c r="F84" s="8">
        <f t="shared" si="3"/>
        <v>15.01</v>
      </c>
      <c r="G84" s="7">
        <f>ROUND(+ICU!I181,0)</f>
        <v>1422</v>
      </c>
      <c r="H84" s="7">
        <f>ROUND(+ICU!F181,2)</f>
        <v>3224</v>
      </c>
      <c r="I84" s="8">
        <f t="shared" si="4"/>
        <v>0.44</v>
      </c>
      <c r="J84" s="8"/>
      <c r="K84" s="9">
        <f t="shared" si="5"/>
        <v>-0.97070000000000001</v>
      </c>
    </row>
    <row r="85" spans="2:11" x14ac:dyDescent="0.2">
      <c r="B85">
        <f>+ICU!A80</f>
        <v>183</v>
      </c>
      <c r="C85" t="str">
        <f>+ICU!B80</f>
        <v>MULTICARE AUBURN MEDICAL CENTER</v>
      </c>
      <c r="D85" s="7">
        <f>ROUND(+ICU!I80,0)</f>
        <v>232600</v>
      </c>
      <c r="E85" s="7">
        <f>ROUND(+ICU!F80,0)</f>
        <v>4192</v>
      </c>
      <c r="F85" s="8">
        <f t="shared" si="3"/>
        <v>55.49</v>
      </c>
      <c r="G85" s="7">
        <f>ROUND(+ICU!I182,0)</f>
        <v>208000</v>
      </c>
      <c r="H85" s="7">
        <f>ROUND(+ICU!F182,2)</f>
        <v>5535</v>
      </c>
      <c r="I85" s="8">
        <f t="shared" si="4"/>
        <v>37.58</v>
      </c>
      <c r="J85" s="8"/>
      <c r="K85" s="9">
        <f t="shared" si="5"/>
        <v>-0.32279999999999998</v>
      </c>
    </row>
    <row r="86" spans="2:11" x14ac:dyDescent="0.2">
      <c r="B86">
        <f>+ICU!A81</f>
        <v>186</v>
      </c>
      <c r="C86" t="str">
        <f>+ICU!B81</f>
        <v>SUMMIT PACIFIC MEDICAL CENTER</v>
      </c>
      <c r="D86" s="7">
        <f>ROUND(+ICU!I81,0)</f>
        <v>0</v>
      </c>
      <c r="E86" s="7">
        <f>ROUND(+ICU!F81,0)</f>
        <v>0</v>
      </c>
      <c r="F86" s="8" t="str">
        <f t="shared" si="3"/>
        <v/>
      </c>
      <c r="G86" s="7">
        <f>ROUND(+ICU!I183,0)</f>
        <v>0</v>
      </c>
      <c r="H86" s="7">
        <f>ROUND(+ICU!F183,2)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>
        <f>+ICU!A82</f>
        <v>191</v>
      </c>
      <c r="C87" t="str">
        <f>+ICU!B82</f>
        <v>PROVIDENCE CENTRALIA HOSPITAL</v>
      </c>
      <c r="D87" s="7">
        <f>ROUND(+ICU!I82,0)</f>
        <v>0</v>
      </c>
      <c r="E87" s="7">
        <f>ROUND(+ICU!F82,0)</f>
        <v>1366</v>
      </c>
      <c r="F87" s="8" t="str">
        <f t="shared" si="3"/>
        <v/>
      </c>
      <c r="G87" s="7">
        <f>ROUND(+ICU!I184,0)</f>
        <v>0</v>
      </c>
      <c r="H87" s="7">
        <f>ROUND(+ICU!F184,2)</f>
        <v>1477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>
        <f>+ICU!A83</f>
        <v>193</v>
      </c>
      <c r="C88" t="str">
        <f>+ICU!B83</f>
        <v>PROVIDENCE MOUNT CARMEL HOSPITAL</v>
      </c>
      <c r="D88" s="7">
        <f>ROUND(+ICU!I83,0)</f>
        <v>1213620</v>
      </c>
      <c r="E88" s="7">
        <f>ROUND(+ICU!F83,0)</f>
        <v>502</v>
      </c>
      <c r="F88" s="8">
        <f t="shared" si="3"/>
        <v>2417.5700000000002</v>
      </c>
      <c r="G88" s="7">
        <f>ROUND(+ICU!I185,0)</f>
        <v>0</v>
      </c>
      <c r="H88" s="7">
        <f>ROUND(+ICU!F185,2)</f>
        <v>0</v>
      </c>
      <c r="I88" s="8" t="str">
        <f t="shared" si="4"/>
        <v/>
      </c>
      <c r="J88" s="8"/>
      <c r="K88" s="9" t="str">
        <f t="shared" si="5"/>
        <v/>
      </c>
    </row>
    <row r="89" spans="2:11" x14ac:dyDescent="0.2">
      <c r="B89">
        <f>+ICU!A84</f>
        <v>194</v>
      </c>
      <c r="C89" t="str">
        <f>+ICU!B84</f>
        <v>PROVIDENCE ST JOSEPHS HOSPITAL</v>
      </c>
      <c r="D89" s="7">
        <f>ROUND(+ICU!I84,0)</f>
        <v>0</v>
      </c>
      <c r="E89" s="7">
        <f>ROUND(+ICU!F84,0)</f>
        <v>0</v>
      </c>
      <c r="F89" s="8" t="str">
        <f t="shared" si="3"/>
        <v/>
      </c>
      <c r="G89" s="7">
        <f>ROUND(+ICU!I186,0)</f>
        <v>0</v>
      </c>
      <c r="H89" s="7">
        <f>ROUND(+ICU!F186,2)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+ICU!A85</f>
        <v>195</v>
      </c>
      <c r="C90" t="str">
        <f>+ICU!B85</f>
        <v>SNOQUALMIE VALLEY HOSPITAL</v>
      </c>
      <c r="D90" s="7">
        <f>ROUND(+ICU!I85,0)</f>
        <v>0</v>
      </c>
      <c r="E90" s="7">
        <f>ROUND(+ICU!F85,0)</f>
        <v>0</v>
      </c>
      <c r="F90" s="8" t="str">
        <f t="shared" si="3"/>
        <v/>
      </c>
      <c r="G90" s="7">
        <f>ROUND(+ICU!I187,0)</f>
        <v>0</v>
      </c>
      <c r="H90" s="7">
        <f>ROUND(+ICU!F187,2)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>
        <f>+ICU!A86</f>
        <v>197</v>
      </c>
      <c r="C91" t="str">
        <f>+ICU!B86</f>
        <v>CAPITAL MEDICAL CENTER</v>
      </c>
      <c r="D91" s="7">
        <f>ROUND(+ICU!I86,0)</f>
        <v>380592</v>
      </c>
      <c r="E91" s="7">
        <f>ROUND(+ICU!F86,0)</f>
        <v>6078</v>
      </c>
      <c r="F91" s="8">
        <f t="shared" si="3"/>
        <v>62.62</v>
      </c>
      <c r="G91" s="7">
        <f>ROUND(+ICU!I188,0)</f>
        <v>521670</v>
      </c>
      <c r="H91" s="7">
        <f>ROUND(+ICU!F188,2)</f>
        <v>6131</v>
      </c>
      <c r="I91" s="8">
        <f t="shared" si="4"/>
        <v>85.09</v>
      </c>
      <c r="J91" s="8"/>
      <c r="K91" s="9">
        <f t="shared" si="5"/>
        <v>0.35880000000000001</v>
      </c>
    </row>
    <row r="92" spans="2:11" x14ac:dyDescent="0.2">
      <c r="B92">
        <f>+ICU!A87</f>
        <v>198</v>
      </c>
      <c r="C92" t="str">
        <f>+ICU!B87</f>
        <v>ASTRIA SUNNYSIDE HOSPITAL</v>
      </c>
      <c r="D92" s="7">
        <f>ROUND(+ICU!I87,0)</f>
        <v>5226</v>
      </c>
      <c r="E92" s="7">
        <f>ROUND(+ICU!F87,0)</f>
        <v>1117</v>
      </c>
      <c r="F92" s="8">
        <f t="shared" si="3"/>
        <v>4.68</v>
      </c>
      <c r="G92" s="7">
        <f>ROUND(+ICU!I189,0)</f>
        <v>51980</v>
      </c>
      <c r="H92" s="7">
        <f>ROUND(+ICU!F189,2)</f>
        <v>1447</v>
      </c>
      <c r="I92" s="8">
        <f t="shared" si="4"/>
        <v>35.92</v>
      </c>
      <c r="J92" s="8"/>
      <c r="K92" s="9">
        <f t="shared" si="5"/>
        <v>6.6752000000000002</v>
      </c>
    </row>
    <row r="93" spans="2:11" x14ac:dyDescent="0.2">
      <c r="B93">
        <f>+ICU!A88</f>
        <v>199</v>
      </c>
      <c r="C93" t="str">
        <f>+ICU!B88</f>
        <v>ASTRIA TOPPENISH HOSPITAL</v>
      </c>
      <c r="D93" s="7">
        <f>ROUND(+ICU!I88,0)</f>
        <v>0</v>
      </c>
      <c r="E93" s="7">
        <f>ROUND(+ICU!F88,0)</f>
        <v>266</v>
      </c>
      <c r="F93" s="8" t="str">
        <f t="shared" si="3"/>
        <v/>
      </c>
      <c r="G93" s="7">
        <f>ROUND(+ICU!I190,0)</f>
        <v>0</v>
      </c>
      <c r="H93" s="7">
        <f>ROUND(+ICU!F190,2)</f>
        <v>138</v>
      </c>
      <c r="I93" s="8" t="str">
        <f t="shared" si="4"/>
        <v/>
      </c>
      <c r="J93" s="8"/>
      <c r="K93" s="9" t="str">
        <f t="shared" si="5"/>
        <v/>
      </c>
    </row>
    <row r="94" spans="2:11" x14ac:dyDescent="0.2">
      <c r="B94">
        <f>+ICU!A89</f>
        <v>201</v>
      </c>
      <c r="C94" t="str">
        <f>+ICU!B89</f>
        <v>ST FRANCIS COMMUNITY HOSPITAL</v>
      </c>
      <c r="D94" s="7">
        <f>ROUND(+ICU!I89,0)</f>
        <v>485595</v>
      </c>
      <c r="E94" s="7">
        <f>ROUND(+ICU!F89,0)</f>
        <v>4029</v>
      </c>
      <c r="F94" s="8">
        <f t="shared" si="3"/>
        <v>120.52</v>
      </c>
      <c r="G94" s="7">
        <f>ROUND(+ICU!I191,0)</f>
        <v>965969</v>
      </c>
      <c r="H94" s="7">
        <f>ROUND(+ICU!F191,2)</f>
        <v>4250</v>
      </c>
      <c r="I94" s="8">
        <f t="shared" si="4"/>
        <v>227.29</v>
      </c>
      <c r="J94" s="8"/>
      <c r="K94" s="9">
        <f t="shared" si="5"/>
        <v>0.88590000000000002</v>
      </c>
    </row>
    <row r="95" spans="2:11" x14ac:dyDescent="0.2">
      <c r="B95">
        <f>+ICU!A90</f>
        <v>202</v>
      </c>
      <c r="C95" t="str">
        <f>+ICU!B90</f>
        <v>REGIONAL HOSPITAL</v>
      </c>
      <c r="D95" s="7">
        <f>ROUND(+ICU!I90,0)</f>
        <v>0</v>
      </c>
      <c r="E95" s="7">
        <f>ROUND(+ICU!F90,0)</f>
        <v>0</v>
      </c>
      <c r="F95" s="8" t="str">
        <f t="shared" si="3"/>
        <v/>
      </c>
      <c r="G95" s="7">
        <f>ROUND(+ICU!I192,0)</f>
        <v>0</v>
      </c>
      <c r="H95" s="7">
        <f>ROUND(+ICU!F192,2)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+ICU!A91</f>
        <v>204</v>
      </c>
      <c r="C96" t="str">
        <f>+ICU!B91</f>
        <v>SEATTLE CANCER CARE ALLIANCE</v>
      </c>
      <c r="D96" s="7">
        <f>ROUND(+ICU!I91,0)</f>
        <v>0</v>
      </c>
      <c r="E96" s="7">
        <f>ROUND(+ICU!F91,0)</f>
        <v>5979</v>
      </c>
      <c r="F96" s="8" t="str">
        <f t="shared" si="3"/>
        <v/>
      </c>
      <c r="G96" s="7">
        <f>ROUND(+ICU!I193,0)</f>
        <v>0</v>
      </c>
      <c r="H96" s="7">
        <f>ROUND(+ICU!F193,2)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+ICU!A92</f>
        <v>205</v>
      </c>
      <c r="C97" t="str">
        <f>+ICU!B92</f>
        <v>WENATCHEE VALLEY HOSPITAL</v>
      </c>
      <c r="D97" s="7">
        <f>ROUND(+ICU!I92,0)</f>
        <v>0</v>
      </c>
      <c r="E97" s="7">
        <f>ROUND(+ICU!F92,0)</f>
        <v>0</v>
      </c>
      <c r="F97" s="8" t="str">
        <f t="shared" si="3"/>
        <v/>
      </c>
      <c r="G97" s="7">
        <f>ROUND(+ICU!I194,0)</f>
        <v>0</v>
      </c>
      <c r="H97" s="7">
        <f>ROUND(+ICU!F194,2)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+ICU!A93</f>
        <v>206</v>
      </c>
      <c r="C98" t="str">
        <f>+ICU!B93</f>
        <v>PEACEHEALTH UNITED GENERAL MEDICAL CENTER</v>
      </c>
      <c r="D98" s="7">
        <f>ROUND(+ICU!I93,0)</f>
        <v>0</v>
      </c>
      <c r="E98" s="7">
        <f>ROUND(+ICU!F93,0)</f>
        <v>0</v>
      </c>
      <c r="F98" s="8" t="str">
        <f t="shared" si="3"/>
        <v/>
      </c>
      <c r="G98" s="7">
        <f>ROUND(+ICU!I195,0)</f>
        <v>0</v>
      </c>
      <c r="H98" s="7">
        <f>ROUND(+ICU!F195,2)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>
        <f>+ICU!A94</f>
        <v>207</v>
      </c>
      <c r="C99" t="str">
        <f>+ICU!B94</f>
        <v>SKAGIT REGIONAL HEALTH</v>
      </c>
      <c r="D99" s="7">
        <f>ROUND(+ICU!I94,0)</f>
        <v>59613</v>
      </c>
      <c r="E99" s="7">
        <f>ROUND(+ICU!F94,0)</f>
        <v>0</v>
      </c>
      <c r="F99" s="8" t="str">
        <f t="shared" si="3"/>
        <v/>
      </c>
      <c r="G99" s="7">
        <f>ROUND(+ICU!I196,0)</f>
        <v>-18</v>
      </c>
      <c r="H99" s="7">
        <f>ROUND(+ICU!F196,2)</f>
        <v>2630</v>
      </c>
      <c r="I99" s="8">
        <f t="shared" si="4"/>
        <v>-0.01</v>
      </c>
      <c r="J99" s="8"/>
      <c r="K99" s="9" t="str">
        <f t="shared" si="5"/>
        <v/>
      </c>
    </row>
    <row r="100" spans="2:11" x14ac:dyDescent="0.2">
      <c r="B100">
        <f>+ICU!A95</f>
        <v>208</v>
      </c>
      <c r="C100" t="str">
        <f>+ICU!B95</f>
        <v>LEGACY SALMON CREEK HOSPITAL</v>
      </c>
      <c r="D100" s="7">
        <f>ROUND(+ICU!I95,0)</f>
        <v>548805</v>
      </c>
      <c r="E100" s="7">
        <f>ROUND(+ICU!F95,0)</f>
        <v>11826</v>
      </c>
      <c r="F100" s="8">
        <f t="shared" si="3"/>
        <v>46.41</v>
      </c>
      <c r="G100" s="7">
        <f>ROUND(+ICU!I197,0)</f>
        <v>586532</v>
      </c>
      <c r="H100" s="7">
        <f>ROUND(+ICU!F197,2)</f>
        <v>11992</v>
      </c>
      <c r="I100" s="8">
        <f t="shared" si="4"/>
        <v>48.91</v>
      </c>
      <c r="J100" s="8"/>
      <c r="K100" s="9">
        <f t="shared" si="5"/>
        <v>5.3900000000000003E-2</v>
      </c>
    </row>
    <row r="101" spans="2:11" x14ac:dyDescent="0.2">
      <c r="B101">
        <f>+ICU!A96</f>
        <v>209</v>
      </c>
      <c r="C101" t="str">
        <f>+ICU!B96</f>
        <v>ST ANTHONY HOSPITAL</v>
      </c>
      <c r="D101" s="7">
        <f>ROUND(+ICU!I96,0)</f>
        <v>253363</v>
      </c>
      <c r="E101" s="7">
        <f>ROUND(+ICU!F96,0)</f>
        <v>4883</v>
      </c>
      <c r="F101" s="8">
        <f t="shared" si="3"/>
        <v>51.89</v>
      </c>
      <c r="G101" s="7">
        <f>ROUND(+ICU!I198,0)</f>
        <v>574386</v>
      </c>
      <c r="H101" s="7">
        <f>ROUND(+ICU!F198,2)</f>
        <v>4715</v>
      </c>
      <c r="I101" s="8">
        <f t="shared" si="4"/>
        <v>121.82</v>
      </c>
      <c r="J101" s="8"/>
      <c r="K101" s="9">
        <f t="shared" si="5"/>
        <v>1.3476999999999999</v>
      </c>
    </row>
    <row r="102" spans="2:11" x14ac:dyDescent="0.2">
      <c r="B102">
        <f>+ICU!A97</f>
        <v>210</v>
      </c>
      <c r="C102" t="str">
        <f>+ICU!B97</f>
        <v>SWEDISH MEDICAL CENTER - ISSAQUAH CAMPUS</v>
      </c>
      <c r="D102" s="7">
        <f>ROUND(+ICU!I97,0)</f>
        <v>572136</v>
      </c>
      <c r="E102" s="7">
        <f>ROUND(+ICU!F97,0)</f>
        <v>5610</v>
      </c>
      <c r="F102" s="8">
        <f t="shared" si="3"/>
        <v>101.99</v>
      </c>
      <c r="G102" s="7">
        <f>ROUND(+ICU!I199,0)</f>
        <v>104278</v>
      </c>
      <c r="H102" s="7">
        <f>ROUND(+ICU!F199,2)</f>
        <v>5025</v>
      </c>
      <c r="I102" s="8">
        <f t="shared" si="4"/>
        <v>20.75</v>
      </c>
      <c r="J102" s="8"/>
      <c r="K102" s="9">
        <f t="shared" si="5"/>
        <v>-0.79649999999999999</v>
      </c>
    </row>
    <row r="103" spans="2:11" x14ac:dyDescent="0.2">
      <c r="B103">
        <f>+ICU!A98</f>
        <v>211</v>
      </c>
      <c r="C103" t="str">
        <f>+ICU!B98</f>
        <v>PEACEHEALTH PEACE ISLAND MEDICAL CENTER</v>
      </c>
      <c r="D103" s="7">
        <f>ROUND(+ICU!I98,0)</f>
        <v>0</v>
      </c>
      <c r="E103" s="7">
        <f>ROUND(+ICU!F98,0)</f>
        <v>0</v>
      </c>
      <c r="F103" s="8" t="str">
        <f t="shared" si="3"/>
        <v/>
      </c>
      <c r="G103" s="7">
        <f>ROUND(+ICU!I200,0)</f>
        <v>0</v>
      </c>
      <c r="H103" s="7">
        <f>ROUND(+ICU!F200,2)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+ICU!A99</f>
        <v>904</v>
      </c>
      <c r="C104" t="str">
        <f>+ICU!B99</f>
        <v>BHC FAIRFAX HOSPITAL</v>
      </c>
      <c r="D104" s="7">
        <f>ROUND(+ICU!I99,0)</f>
        <v>0</v>
      </c>
      <c r="E104" s="7">
        <f>ROUND(+ICU!F99,0)</f>
        <v>0</v>
      </c>
      <c r="F104" s="8" t="str">
        <f t="shared" si="3"/>
        <v/>
      </c>
      <c r="G104" s="7">
        <f>ROUND(+ICU!I201,0)</f>
        <v>0</v>
      </c>
      <c r="H104" s="7">
        <f>ROUND(+ICU!F201,2)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+ICU!A100</f>
        <v>915</v>
      </c>
      <c r="C105" t="str">
        <f>+ICU!B100</f>
        <v>LOURDES COUNSELING CENTER</v>
      </c>
      <c r="D105" s="7">
        <f>ROUND(+ICU!I100,0)</f>
        <v>0</v>
      </c>
      <c r="E105" s="7">
        <f>ROUND(+ICU!F100,0)</f>
        <v>0</v>
      </c>
      <c r="F105" s="8" t="str">
        <f t="shared" si="3"/>
        <v/>
      </c>
      <c r="G105" s="7">
        <f>ROUND(+ICU!I202,0)</f>
        <v>0</v>
      </c>
      <c r="H105" s="7">
        <f>ROUND(+ICU!F202,2)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+ICU!A101</f>
        <v>919</v>
      </c>
      <c r="C106" t="str">
        <f>+ICU!B101</f>
        <v>NAVOS</v>
      </c>
      <c r="D106" s="7">
        <f>ROUND(+ICU!I101,0)</f>
        <v>0</v>
      </c>
      <c r="E106" s="7">
        <f>ROUND(+ICU!F101,0)</f>
        <v>0</v>
      </c>
      <c r="F106" s="8" t="str">
        <f t="shared" si="3"/>
        <v/>
      </c>
      <c r="G106" s="7">
        <f>ROUND(+ICU!I203,0)</f>
        <v>0</v>
      </c>
      <c r="H106" s="7">
        <f>ROUND(+ICU!F203,2)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+ICU!A102</f>
        <v>921</v>
      </c>
      <c r="C107" t="str">
        <f>+ICU!B102</f>
        <v>CASCADE BEHAVIORAL HOSPITAL</v>
      </c>
      <c r="D107" s="7">
        <f>ROUND(+ICU!I102,0)</f>
        <v>0</v>
      </c>
      <c r="E107" s="7">
        <f>ROUND(+ICU!F102,0)</f>
        <v>0</v>
      </c>
      <c r="F107" s="8" t="str">
        <f t="shared" si="3"/>
        <v/>
      </c>
      <c r="G107" s="7">
        <f>ROUND(+ICU!I204,0)</f>
        <v>0</v>
      </c>
      <c r="H107" s="7">
        <f>ROUND(+ICU!F204,2)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+ICU!A103</f>
        <v>922</v>
      </c>
      <c r="C108" t="str">
        <f>+ICU!B103</f>
        <v>BHC FAIRFAX HOSPITAL NORTH</v>
      </c>
      <c r="D108" s="7">
        <f>ROUND(+ICU!I103,0)</f>
        <v>0</v>
      </c>
      <c r="E108" s="7">
        <f>ROUND(+ICU!F103,0)</f>
        <v>0</v>
      </c>
      <c r="F108" s="8" t="str">
        <f t="shared" ref="F108" si="6">IF(D108=0,"",IF(E108=0,"",ROUND(D108/E108,2)))</f>
        <v/>
      </c>
      <c r="G108" s="7">
        <f>ROUND(+ICU!I205,0)</f>
        <v>0</v>
      </c>
      <c r="H108" s="7">
        <f>ROUND(+ICU!F205,2)</f>
        <v>0</v>
      </c>
      <c r="I108" s="8" t="str">
        <f t="shared" ref="I108" si="7">IF(G108=0,"",IF(H108=0,"",ROUND(G108/H108,2)))</f>
        <v/>
      </c>
      <c r="J108" s="8"/>
      <c r="K108" s="9" t="str">
        <f t="shared" ref="K108" si="8">IF(D108=0,"",IF(E108=0,"",IF(G108=0,"",IF(H108=0,"",ROUND(I108/F108-1,4)))))</f>
        <v/>
      </c>
    </row>
    <row r="109" spans="2:11" x14ac:dyDescent="0.2">
      <c r="B109">
        <f>+ICU!A104</f>
        <v>923</v>
      </c>
      <c r="C109" t="str">
        <f>+ICU!B104</f>
        <v>FAIRFAX BEHAVIORAL HEALTH MONROE</v>
      </c>
      <c r="D109" s="7">
        <f>ROUND(+ICU!I104,0)</f>
        <v>0</v>
      </c>
      <c r="E109" s="7">
        <f>ROUND(+ICU!F104,0)</f>
        <v>0</v>
      </c>
      <c r="F109" s="8" t="str">
        <f t="shared" ref="F109" si="9">IF(D109=0,"",IF(E109=0,"",ROUND(D109/E109,2)))</f>
        <v/>
      </c>
      <c r="G109" s="7">
        <f>ROUND(+ICU!I206,0)</f>
        <v>0</v>
      </c>
      <c r="H109" s="7">
        <f>ROUND(+ICU!F206,2)</f>
        <v>0</v>
      </c>
      <c r="I109" s="8" t="str">
        <f t="shared" ref="I109" si="10">IF(G109=0,"",IF(H109=0,"",ROUND(G109/H109,2)))</f>
        <v/>
      </c>
      <c r="J109" s="8"/>
      <c r="K109" s="9" t="str">
        <f t="shared" ref="K109" si="11">IF(D109=0,"",IF(E109=0,"",IF(G109=0,"",IF(H109=0,"",ROUND(I109/F109-1,4)))))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zoomScale="75" workbookViewId="0">
      <selection activeCell="F12" sqref="F12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6" width="6.88671875" bestFit="1" customWidth="1"/>
    <col min="7" max="7" width="9.88671875" bestFit="1" customWidth="1"/>
    <col min="8" max="9" width="6.88671875" bestFit="1" customWidth="1"/>
    <col min="10" max="10" width="2.6640625" customWidth="1"/>
    <col min="11" max="11" width="10" bestFit="1" customWidth="1"/>
  </cols>
  <sheetData>
    <row r="1" spans="1:11" x14ac:dyDescent="0.2">
      <c r="A1" s="4" t="s">
        <v>15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46</v>
      </c>
    </row>
    <row r="4" spans="1:11" x14ac:dyDescent="0.2">
      <c r="A4" s="4" t="s">
        <v>70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43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7">
        <f>ROUND(+ICU!D5,0)</f>
        <v>2015</v>
      </c>
      <c r="F7" s="17">
        <f>E7</f>
        <v>2015</v>
      </c>
      <c r="G7" s="3"/>
      <c r="H7" s="2">
        <f>+F7+1</f>
        <v>2016</v>
      </c>
      <c r="I7" s="3">
        <f>+H7</f>
        <v>2016</v>
      </c>
    </row>
    <row r="8" spans="1:11" x14ac:dyDescent="0.2">
      <c r="A8" s="3"/>
      <c r="B8" s="3"/>
      <c r="C8" s="3"/>
      <c r="F8" s="2" t="s">
        <v>1</v>
      </c>
      <c r="I8" s="2" t="s">
        <v>1</v>
      </c>
      <c r="J8" s="2"/>
      <c r="K8" s="3" t="s">
        <v>75</v>
      </c>
    </row>
    <row r="9" spans="1:11" x14ac:dyDescent="0.2">
      <c r="A9" s="3"/>
      <c r="B9" s="3" t="s">
        <v>36</v>
      </c>
      <c r="C9" s="3" t="s">
        <v>37</v>
      </c>
      <c r="D9" s="2" t="s">
        <v>16</v>
      </c>
      <c r="E9" s="2" t="s">
        <v>3</v>
      </c>
      <c r="F9" s="2" t="s">
        <v>3</v>
      </c>
      <c r="G9" s="2" t="s">
        <v>16</v>
      </c>
      <c r="H9" s="2" t="s">
        <v>3</v>
      </c>
      <c r="I9" s="2" t="s">
        <v>3</v>
      </c>
      <c r="J9" s="2"/>
      <c r="K9" s="3" t="s">
        <v>77</v>
      </c>
    </row>
    <row r="10" spans="1:11" x14ac:dyDescent="0.2">
      <c r="B10">
        <f>+ICU!A5</f>
        <v>1</v>
      </c>
      <c r="C10" t="str">
        <f>+ICU!B5</f>
        <v>SWEDISH MEDICAL CENTER - FIRST HILL</v>
      </c>
      <c r="D10" s="7">
        <f>ROUND(+ICU!J5,0)</f>
        <v>2957692</v>
      </c>
      <c r="E10" s="7">
        <f>ROUND(+ICU!F5,0)</f>
        <v>40978</v>
      </c>
      <c r="F10" s="8">
        <f>IF(D10=0,"",IF(E10=0,"",ROUND(D10/E10,2)))</f>
        <v>72.180000000000007</v>
      </c>
      <c r="G10" s="7">
        <f>ROUND(+ICU!J107,0)</f>
        <v>3040839</v>
      </c>
      <c r="H10" s="7">
        <f>ROUND(+ICU!F107,0)</f>
        <v>30743</v>
      </c>
      <c r="I10" s="8">
        <f>IF(G10=0,"",IF(H10=0,"",ROUND(G10/H10,2)))</f>
        <v>98.91</v>
      </c>
      <c r="J10" s="8"/>
      <c r="K10" s="9">
        <f>IF(D10=0,"",IF(E10=0,"",IF(G10=0,"",IF(H10=0,"",ROUND(I10/F10-1,4)))))</f>
        <v>0.37030000000000002</v>
      </c>
    </row>
    <row r="11" spans="1:11" x14ac:dyDescent="0.2">
      <c r="B11">
        <f>+ICU!A6</f>
        <v>3</v>
      </c>
      <c r="C11" t="str">
        <f>+ICU!B6</f>
        <v>SWEDISH MEDICAL CENTER - CHERRY HILL</v>
      </c>
      <c r="D11" s="7">
        <f>ROUND(+ICU!J6,0)</f>
        <v>1415824</v>
      </c>
      <c r="E11" s="7">
        <f>ROUND(+ICU!F6,0)</f>
        <v>22059</v>
      </c>
      <c r="F11" s="8">
        <f t="shared" ref="F11:F74" si="0">IF(D11=0,"",IF(E11=0,"",ROUND(D11/E11,2)))</f>
        <v>64.180000000000007</v>
      </c>
      <c r="G11" s="7">
        <f>ROUND(+ICU!J108,0)</f>
        <v>1938897</v>
      </c>
      <c r="H11" s="7">
        <f>ROUND(+ICU!F108,0)</f>
        <v>14018</v>
      </c>
      <c r="I11" s="8">
        <f t="shared" ref="I11:I74" si="1">IF(G11=0,"",IF(H11=0,"",ROUND(G11/H11,2)))</f>
        <v>138.31</v>
      </c>
      <c r="J11" s="8"/>
      <c r="K11" s="9">
        <f t="shared" ref="K11:K74" si="2">IF(D11=0,"",IF(E11=0,"",IF(G11=0,"",IF(H11=0,"",ROUND(I11/F11-1,4)))))</f>
        <v>1.155</v>
      </c>
    </row>
    <row r="12" spans="1:11" x14ac:dyDescent="0.2">
      <c r="B12">
        <f>+ICU!A7</f>
        <v>8</v>
      </c>
      <c r="C12" t="str">
        <f>+ICU!B7</f>
        <v>KLICKITAT VALLEY HEALTH</v>
      </c>
      <c r="D12" s="7">
        <f>ROUND(+ICU!J7,0)</f>
        <v>0</v>
      </c>
      <c r="E12" s="7">
        <f>ROUND(+ICU!F7,0)</f>
        <v>0</v>
      </c>
      <c r="F12" s="8" t="str">
        <f t="shared" si="0"/>
        <v/>
      </c>
      <c r="G12" s="7">
        <f>ROUND(+ICU!J109,0)</f>
        <v>0</v>
      </c>
      <c r="H12" s="7">
        <f>ROUND(+ICU!F109,0)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+ICU!A8</f>
        <v>10</v>
      </c>
      <c r="C13" t="str">
        <f>+ICU!B8</f>
        <v>VIRGINIA MASON MEDICAL CENTER</v>
      </c>
      <c r="D13" s="7">
        <f>ROUND(+ICU!J8,0)</f>
        <v>982828</v>
      </c>
      <c r="E13" s="7">
        <f>ROUND(+ICU!F8,0)</f>
        <v>6458</v>
      </c>
      <c r="F13" s="8">
        <f t="shared" si="0"/>
        <v>152.19</v>
      </c>
      <c r="G13" s="7">
        <f>ROUND(+ICU!J110,0)</f>
        <v>1124723</v>
      </c>
      <c r="H13" s="7">
        <f>ROUND(+ICU!F110,0)</f>
        <v>7085</v>
      </c>
      <c r="I13" s="8">
        <f t="shared" si="1"/>
        <v>158.75</v>
      </c>
      <c r="J13" s="8"/>
      <c r="K13" s="9">
        <f t="shared" si="2"/>
        <v>4.3099999999999999E-2</v>
      </c>
    </row>
    <row r="14" spans="1:11" x14ac:dyDescent="0.2">
      <c r="B14">
        <f>+ICU!A9</f>
        <v>14</v>
      </c>
      <c r="C14" t="str">
        <f>+ICU!B9</f>
        <v>SEATTLE CHILDRENS HOSPITAL</v>
      </c>
      <c r="D14" s="7">
        <f>ROUND(+ICU!J9,0)</f>
        <v>2690743</v>
      </c>
      <c r="E14" s="7">
        <f>ROUND(+ICU!F9,0)</f>
        <v>18614</v>
      </c>
      <c r="F14" s="8">
        <f t="shared" si="0"/>
        <v>144.55000000000001</v>
      </c>
      <c r="G14" s="7">
        <f>ROUND(+ICU!J111,0)</f>
        <v>2691252</v>
      </c>
      <c r="H14" s="7">
        <f>ROUND(+ICU!F111,0)</f>
        <v>20628</v>
      </c>
      <c r="I14" s="8">
        <f t="shared" si="1"/>
        <v>130.47</v>
      </c>
      <c r="J14" s="8"/>
      <c r="K14" s="9">
        <f t="shared" si="2"/>
        <v>-9.74E-2</v>
      </c>
    </row>
    <row r="15" spans="1:11" x14ac:dyDescent="0.2">
      <c r="B15">
        <f>+ICU!A10</f>
        <v>20</v>
      </c>
      <c r="C15" t="str">
        <f>+ICU!B10</f>
        <v>GROUP HEALTH CENTRAL HOSPITAL</v>
      </c>
      <c r="D15" s="7">
        <f>ROUND(+ICU!J10,0)</f>
        <v>11119</v>
      </c>
      <c r="E15" s="7">
        <f>ROUND(+ICU!F10,0)</f>
        <v>0</v>
      </c>
      <c r="F15" s="8" t="str">
        <f t="shared" si="0"/>
        <v/>
      </c>
      <c r="G15" s="7">
        <f>ROUND(+ICU!J112,0)</f>
        <v>599</v>
      </c>
      <c r="H15" s="7">
        <f>ROUND(+ICU!F112,0)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+ICU!A11</f>
        <v>21</v>
      </c>
      <c r="C16" t="str">
        <f>+ICU!B11</f>
        <v>NEWPORT HOSPITAL AND HEALTH SERVICES</v>
      </c>
      <c r="D16" s="7">
        <f>ROUND(+ICU!J11,0)</f>
        <v>0</v>
      </c>
      <c r="E16" s="7">
        <f>ROUND(+ICU!F11,0)</f>
        <v>0</v>
      </c>
      <c r="F16" s="8" t="str">
        <f t="shared" si="0"/>
        <v/>
      </c>
      <c r="G16" s="7">
        <f>ROUND(+ICU!J113,0)</f>
        <v>0</v>
      </c>
      <c r="H16" s="7">
        <f>ROUND(+ICU!F113,0)</f>
        <v>0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+ICU!A12</f>
        <v>22</v>
      </c>
      <c r="C17" t="str">
        <f>+ICU!B12</f>
        <v>LOURDES MEDICAL CENTER</v>
      </c>
      <c r="D17" s="7">
        <f>ROUND(+ICU!J12,0)</f>
        <v>0</v>
      </c>
      <c r="E17" s="7">
        <f>ROUND(+ICU!F12,0)</f>
        <v>0</v>
      </c>
      <c r="F17" s="8" t="str">
        <f t="shared" si="0"/>
        <v/>
      </c>
      <c r="G17" s="7">
        <f>ROUND(+ICU!J114,0)</f>
        <v>0</v>
      </c>
      <c r="H17" s="7">
        <f>ROUND(+ICU!F114,0)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>
        <f>+ICU!A13</f>
        <v>23</v>
      </c>
      <c r="C18" t="str">
        <f>+ICU!B13</f>
        <v>THREE RIVERS HOSPITAL</v>
      </c>
      <c r="D18" s="7">
        <f>ROUND(+ICU!J13,0)</f>
        <v>0</v>
      </c>
      <c r="E18" s="7">
        <f>ROUND(+ICU!F13,0)</f>
        <v>0</v>
      </c>
      <c r="F18" s="8" t="str">
        <f t="shared" si="0"/>
        <v/>
      </c>
      <c r="G18" s="7">
        <f>ROUND(+ICU!J115,0)</f>
        <v>0</v>
      </c>
      <c r="H18" s="7">
        <f>ROUND(+ICU!F115,0)</f>
        <v>0</v>
      </c>
      <c r="I18" s="8" t="str">
        <f t="shared" si="1"/>
        <v/>
      </c>
      <c r="J18" s="8"/>
      <c r="K18" s="9" t="str">
        <f t="shared" si="2"/>
        <v/>
      </c>
    </row>
    <row r="19" spans="2:11" x14ac:dyDescent="0.2">
      <c r="B19">
        <f>+ICU!A14</f>
        <v>26</v>
      </c>
      <c r="C19" t="str">
        <f>+ICU!B14</f>
        <v>PEACEHEALTH ST JOHN MEDICAL CENTER</v>
      </c>
      <c r="D19" s="7">
        <f>ROUND(+ICU!J14,0)</f>
        <v>566427</v>
      </c>
      <c r="E19" s="7">
        <f>ROUND(+ICU!F14,0)</f>
        <v>7486</v>
      </c>
      <c r="F19" s="8">
        <f t="shared" si="0"/>
        <v>75.66</v>
      </c>
      <c r="G19" s="7">
        <f>ROUND(+ICU!J116,0)</f>
        <v>584192</v>
      </c>
      <c r="H19" s="7">
        <f>ROUND(+ICU!F116,0)</f>
        <v>8791</v>
      </c>
      <c r="I19" s="8">
        <f t="shared" si="1"/>
        <v>66.45</v>
      </c>
      <c r="J19" s="8"/>
      <c r="K19" s="9">
        <f t="shared" si="2"/>
        <v>-0.1217</v>
      </c>
    </row>
    <row r="20" spans="2:11" x14ac:dyDescent="0.2">
      <c r="B20">
        <f>+ICU!A15</f>
        <v>29</v>
      </c>
      <c r="C20" t="str">
        <f>+ICU!B15</f>
        <v>HARBORVIEW MEDICAL CENTER</v>
      </c>
      <c r="D20" s="7">
        <f>ROUND(+ICU!J15,0)</f>
        <v>4933189</v>
      </c>
      <c r="E20" s="7">
        <f>ROUND(+ICU!F15,0)</f>
        <v>27615</v>
      </c>
      <c r="F20" s="8">
        <f t="shared" si="0"/>
        <v>178.64</v>
      </c>
      <c r="G20" s="7">
        <f>ROUND(+ICU!J117,0)</f>
        <v>5333596</v>
      </c>
      <c r="H20" s="7">
        <f>ROUND(+ICU!F117,0)</f>
        <v>28181</v>
      </c>
      <c r="I20" s="8">
        <f t="shared" si="1"/>
        <v>189.26</v>
      </c>
      <c r="J20" s="8"/>
      <c r="K20" s="9">
        <f t="shared" si="2"/>
        <v>5.9400000000000001E-2</v>
      </c>
    </row>
    <row r="21" spans="2:11" x14ac:dyDescent="0.2">
      <c r="B21">
        <f>+ICU!A16</f>
        <v>32</v>
      </c>
      <c r="C21" t="str">
        <f>+ICU!B16</f>
        <v>ST JOSEPH MEDICAL CENTER</v>
      </c>
      <c r="D21" s="7">
        <f>ROUND(+ICU!J16,0)</f>
        <v>1864955</v>
      </c>
      <c r="E21" s="7">
        <f>ROUND(+ICU!F16,0)</f>
        <v>17806</v>
      </c>
      <c r="F21" s="8">
        <f t="shared" si="0"/>
        <v>104.74</v>
      </c>
      <c r="G21" s="7">
        <f>ROUND(+ICU!J118,0)</f>
        <v>2136948</v>
      </c>
      <c r="H21" s="7">
        <f>ROUND(+ICU!F118,0)</f>
        <v>18398</v>
      </c>
      <c r="I21" s="8">
        <f t="shared" si="1"/>
        <v>116.15</v>
      </c>
      <c r="J21" s="8"/>
      <c r="K21" s="9">
        <f t="shared" si="2"/>
        <v>0.1089</v>
      </c>
    </row>
    <row r="22" spans="2:11" x14ac:dyDescent="0.2">
      <c r="B22">
        <f>+ICU!A17</f>
        <v>35</v>
      </c>
      <c r="C22" t="str">
        <f>+ICU!B17</f>
        <v>ST ELIZABETH HOSPITAL</v>
      </c>
      <c r="D22" s="7">
        <f>ROUND(+ICU!J17,0)</f>
        <v>175</v>
      </c>
      <c r="E22" s="7">
        <f>ROUND(+ICU!F17,0)</f>
        <v>0</v>
      </c>
      <c r="F22" s="8" t="str">
        <f t="shared" si="0"/>
        <v/>
      </c>
      <c r="G22" s="7">
        <f>ROUND(+ICU!J119,0)</f>
        <v>0</v>
      </c>
      <c r="H22" s="7">
        <f>ROUND(+ICU!F119,0)</f>
        <v>0</v>
      </c>
      <c r="I22" s="8" t="str">
        <f t="shared" si="1"/>
        <v/>
      </c>
      <c r="J22" s="8"/>
      <c r="K22" s="9" t="str">
        <f t="shared" si="2"/>
        <v/>
      </c>
    </row>
    <row r="23" spans="2:11" x14ac:dyDescent="0.2">
      <c r="B23">
        <f>+ICU!A18</f>
        <v>37</v>
      </c>
      <c r="C23" t="str">
        <f>+ICU!B18</f>
        <v>MULTICARE DEACONESS HOSPITAL</v>
      </c>
      <c r="D23" s="7">
        <f>ROUND(+ICU!J18,0)</f>
        <v>821676</v>
      </c>
      <c r="E23" s="7">
        <f>ROUND(+ICU!F18,0)</f>
        <v>13655</v>
      </c>
      <c r="F23" s="8">
        <f t="shared" si="0"/>
        <v>60.17</v>
      </c>
      <c r="G23" s="7">
        <f>ROUND(+ICU!J120,0)</f>
        <v>690533</v>
      </c>
      <c r="H23" s="7">
        <f>ROUND(+ICU!F120,0)</f>
        <v>11391</v>
      </c>
      <c r="I23" s="8">
        <f t="shared" si="1"/>
        <v>60.62</v>
      </c>
      <c r="J23" s="8"/>
      <c r="K23" s="9">
        <f t="shared" si="2"/>
        <v>7.4999999999999997E-3</v>
      </c>
    </row>
    <row r="24" spans="2:11" x14ac:dyDescent="0.2">
      <c r="B24">
        <f>+ICU!A19</f>
        <v>38</v>
      </c>
      <c r="C24" t="str">
        <f>+ICU!B19</f>
        <v>OLYMPIC MEDICAL CENTER</v>
      </c>
      <c r="D24" s="7">
        <f>ROUND(+ICU!J19,0)</f>
        <v>260401</v>
      </c>
      <c r="E24" s="7">
        <f>ROUND(+ICU!F19,0)</f>
        <v>4230</v>
      </c>
      <c r="F24" s="8">
        <f t="shared" si="0"/>
        <v>61.56</v>
      </c>
      <c r="G24" s="7">
        <f>ROUND(+ICU!J121,0)</f>
        <v>276796</v>
      </c>
      <c r="H24" s="7">
        <f>ROUND(+ICU!F121,0)</f>
        <v>4264</v>
      </c>
      <c r="I24" s="8">
        <f t="shared" si="1"/>
        <v>64.91</v>
      </c>
      <c r="J24" s="8"/>
      <c r="K24" s="9">
        <f t="shared" si="2"/>
        <v>5.4399999999999997E-2</v>
      </c>
    </row>
    <row r="25" spans="2:11" x14ac:dyDescent="0.2">
      <c r="B25">
        <f>+ICU!A20</f>
        <v>39</v>
      </c>
      <c r="C25" t="str">
        <f>+ICU!B20</f>
        <v>TRIOS HEALTH</v>
      </c>
      <c r="D25" s="7">
        <f>ROUND(+ICU!J20,0)</f>
        <v>307361</v>
      </c>
      <c r="E25" s="7">
        <f>ROUND(+ICU!F20,0)</f>
        <v>1987</v>
      </c>
      <c r="F25" s="8">
        <f t="shared" si="0"/>
        <v>154.69</v>
      </c>
      <c r="G25" s="7">
        <f>ROUND(+ICU!J122,0)</f>
        <v>324768</v>
      </c>
      <c r="H25" s="7">
        <f>ROUND(+ICU!F122,0)</f>
        <v>2065</v>
      </c>
      <c r="I25" s="8">
        <f t="shared" si="1"/>
        <v>157.27000000000001</v>
      </c>
      <c r="J25" s="8"/>
      <c r="K25" s="9">
        <f t="shared" si="2"/>
        <v>1.67E-2</v>
      </c>
    </row>
    <row r="26" spans="2:11" x14ac:dyDescent="0.2">
      <c r="B26">
        <f>+ICU!A21</f>
        <v>42</v>
      </c>
      <c r="C26" t="str">
        <f>+ICU!B21</f>
        <v>SHRINERS HOSPITAL FOR CHILDREN</v>
      </c>
      <c r="D26" s="7">
        <f>ROUND(+ICU!J21,0)</f>
        <v>0</v>
      </c>
      <c r="E26" s="7">
        <f>ROUND(+ICU!F21,0)</f>
        <v>0</v>
      </c>
      <c r="F26" s="8" t="str">
        <f t="shared" si="0"/>
        <v/>
      </c>
      <c r="G26" s="7">
        <f>ROUND(+ICU!J123,0)</f>
        <v>0</v>
      </c>
      <c r="H26" s="7">
        <f>ROUND(+ICU!F123,0)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+ICU!A22</f>
        <v>45</v>
      </c>
      <c r="C27" t="str">
        <f>+ICU!B22</f>
        <v>COLUMBIA BASIN HOSPITAL</v>
      </c>
      <c r="D27" s="7">
        <f>ROUND(+ICU!J22,0)</f>
        <v>0</v>
      </c>
      <c r="E27" s="7">
        <f>ROUND(+ICU!F22,0)</f>
        <v>0</v>
      </c>
      <c r="F27" s="8" t="str">
        <f t="shared" si="0"/>
        <v/>
      </c>
      <c r="G27" s="7">
        <f>ROUND(+ICU!J124,0)</f>
        <v>0</v>
      </c>
      <c r="H27" s="7">
        <f>ROUND(+ICU!F124,0)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+ICU!A23</f>
        <v>46</v>
      </c>
      <c r="C28" t="str">
        <f>+ICU!B23</f>
        <v>PMH MEDICAL CENTER</v>
      </c>
      <c r="D28" s="7">
        <f>ROUND(+ICU!J23,0)</f>
        <v>0</v>
      </c>
      <c r="E28" s="7">
        <f>ROUND(+ICU!F23,0)</f>
        <v>0</v>
      </c>
      <c r="F28" s="8" t="str">
        <f t="shared" si="0"/>
        <v/>
      </c>
      <c r="G28" s="7">
        <f>ROUND(+ICU!J125,0)</f>
        <v>0</v>
      </c>
      <c r="H28" s="7">
        <f>ROUND(+ICU!F125,0)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+ICU!A24</f>
        <v>50</v>
      </c>
      <c r="C29" t="str">
        <f>+ICU!B24</f>
        <v>PROVIDENCE ST MARY MEDICAL CENTER</v>
      </c>
      <c r="D29" s="7">
        <f>ROUND(+ICU!J24,0)</f>
        <v>226446</v>
      </c>
      <c r="E29" s="7">
        <f>ROUND(+ICU!F24,0)</f>
        <v>3080</v>
      </c>
      <c r="F29" s="8">
        <f t="shared" si="0"/>
        <v>73.52</v>
      </c>
      <c r="G29" s="7">
        <f>ROUND(+ICU!J126,0)</f>
        <v>322816</v>
      </c>
      <c r="H29" s="7">
        <f>ROUND(+ICU!F126,0)</f>
        <v>5309</v>
      </c>
      <c r="I29" s="8">
        <f t="shared" si="1"/>
        <v>60.81</v>
      </c>
      <c r="J29" s="8"/>
      <c r="K29" s="9">
        <f t="shared" si="2"/>
        <v>-0.1729</v>
      </c>
    </row>
    <row r="30" spans="2:11" x14ac:dyDescent="0.2">
      <c r="B30">
        <f>+ICU!A25</f>
        <v>54</v>
      </c>
      <c r="C30" t="str">
        <f>+ICU!B25</f>
        <v>FORKS COMMUNITY HOSPITAL</v>
      </c>
      <c r="D30" s="7">
        <f>ROUND(+ICU!J25,0)</f>
        <v>0</v>
      </c>
      <c r="E30" s="7">
        <f>ROUND(+ICU!F25,0)</f>
        <v>0</v>
      </c>
      <c r="F30" s="8" t="str">
        <f t="shared" si="0"/>
        <v/>
      </c>
      <c r="G30" s="7">
        <f>ROUND(+ICU!J127,0)</f>
        <v>0</v>
      </c>
      <c r="H30" s="7">
        <f>ROUND(+ICU!F127,0)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>
        <f>+ICU!A26</f>
        <v>56</v>
      </c>
      <c r="C31" t="str">
        <f>+ICU!B26</f>
        <v>WILLAPA HARBOR HOSPITAL</v>
      </c>
      <c r="D31" s="7">
        <f>ROUND(+ICU!J26,0)</f>
        <v>0</v>
      </c>
      <c r="E31" s="7">
        <f>ROUND(+ICU!F26,0)</f>
        <v>0</v>
      </c>
      <c r="F31" s="8" t="str">
        <f t="shared" si="0"/>
        <v/>
      </c>
      <c r="G31" s="7">
        <f>ROUND(+ICU!J128,0)</f>
        <v>0</v>
      </c>
      <c r="H31" s="7">
        <f>ROUND(+ICU!F128,0)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>
        <f>+ICU!A27</f>
        <v>58</v>
      </c>
      <c r="C32" t="str">
        <f>+ICU!B27</f>
        <v>VIRGINIA MASON MEMORIAL</v>
      </c>
      <c r="D32" s="7">
        <f>ROUND(+ICU!J27,0)</f>
        <v>237783</v>
      </c>
      <c r="E32" s="7">
        <f>ROUND(+ICU!F27,0)</f>
        <v>5924</v>
      </c>
      <c r="F32" s="8">
        <f t="shared" si="0"/>
        <v>40.14</v>
      </c>
      <c r="G32" s="7">
        <f>ROUND(+ICU!J129,0)</f>
        <v>270339</v>
      </c>
      <c r="H32" s="7">
        <f>ROUND(+ICU!F129,0)</f>
        <v>7373</v>
      </c>
      <c r="I32" s="8">
        <f t="shared" si="1"/>
        <v>36.67</v>
      </c>
      <c r="J32" s="8"/>
      <c r="K32" s="9">
        <f t="shared" si="2"/>
        <v>-8.6400000000000005E-2</v>
      </c>
    </row>
    <row r="33" spans="2:11" x14ac:dyDescent="0.2">
      <c r="B33">
        <f>+ICU!A28</f>
        <v>63</v>
      </c>
      <c r="C33" t="str">
        <f>+ICU!B28</f>
        <v>GRAYS HARBOR COMMUNITY HOSPITAL</v>
      </c>
      <c r="D33" s="7">
        <f>ROUND(+ICU!J28,0)</f>
        <v>167589</v>
      </c>
      <c r="E33" s="7">
        <f>ROUND(+ICU!F28,0)</f>
        <v>1570</v>
      </c>
      <c r="F33" s="8">
        <f t="shared" si="0"/>
        <v>106.74</v>
      </c>
      <c r="G33" s="7">
        <f>ROUND(+ICU!J130,0)</f>
        <v>181165</v>
      </c>
      <c r="H33" s="7">
        <f>ROUND(+ICU!F130,0)</f>
        <v>1543</v>
      </c>
      <c r="I33" s="8">
        <f t="shared" si="1"/>
        <v>117.41</v>
      </c>
      <c r="J33" s="8"/>
      <c r="K33" s="9">
        <f t="shared" si="2"/>
        <v>0.1</v>
      </c>
    </row>
    <row r="34" spans="2:11" x14ac:dyDescent="0.2">
      <c r="B34">
        <f>+ICU!A29</f>
        <v>78</v>
      </c>
      <c r="C34" t="str">
        <f>+ICU!B29</f>
        <v>SAMARITAN HEALTHCARE</v>
      </c>
      <c r="D34" s="7">
        <f>ROUND(+ICU!J29,0)</f>
        <v>137046</v>
      </c>
      <c r="E34" s="7">
        <f>ROUND(+ICU!F29,0)</f>
        <v>1880</v>
      </c>
      <c r="F34" s="8">
        <f t="shared" si="0"/>
        <v>72.900000000000006</v>
      </c>
      <c r="G34" s="7">
        <f>ROUND(+ICU!J131,0)</f>
        <v>176465</v>
      </c>
      <c r="H34" s="7">
        <f>ROUND(+ICU!F131,0)</f>
        <v>2494</v>
      </c>
      <c r="I34" s="8">
        <f t="shared" si="1"/>
        <v>70.760000000000005</v>
      </c>
      <c r="J34" s="8"/>
      <c r="K34" s="9">
        <f t="shared" si="2"/>
        <v>-2.9399999999999999E-2</v>
      </c>
    </row>
    <row r="35" spans="2:11" x14ac:dyDescent="0.2">
      <c r="B35">
        <f>+ICU!A30</f>
        <v>79</v>
      </c>
      <c r="C35" t="str">
        <f>+ICU!B30</f>
        <v>OCEAN BEACH HOSPITAL</v>
      </c>
      <c r="D35" s="7">
        <f>ROUND(+ICU!J30,0)</f>
        <v>0</v>
      </c>
      <c r="E35" s="7">
        <f>ROUND(+ICU!F30,0)</f>
        <v>0</v>
      </c>
      <c r="F35" s="8" t="str">
        <f t="shared" si="0"/>
        <v/>
      </c>
      <c r="G35" s="7">
        <f>ROUND(+ICU!J132,0)</f>
        <v>0</v>
      </c>
      <c r="H35" s="7">
        <f>ROUND(+ICU!F132,0)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+ICU!A31</f>
        <v>80</v>
      </c>
      <c r="C36" t="str">
        <f>+ICU!B31</f>
        <v>ODESSA MEMORIAL HEALTHCARE CENTER</v>
      </c>
      <c r="D36" s="7">
        <f>ROUND(+ICU!J31,0)</f>
        <v>0</v>
      </c>
      <c r="E36" s="7">
        <f>ROUND(+ICU!F31,0)</f>
        <v>0</v>
      </c>
      <c r="F36" s="8" t="str">
        <f t="shared" si="0"/>
        <v/>
      </c>
      <c r="G36" s="7">
        <f>ROUND(+ICU!J133,0)</f>
        <v>0</v>
      </c>
      <c r="H36" s="7">
        <f>ROUND(+ICU!F133,0)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+ICU!A32</f>
        <v>81</v>
      </c>
      <c r="C37" t="str">
        <f>+ICU!B32</f>
        <v>MULTICARE GOOD SAMARITAN</v>
      </c>
      <c r="D37" s="7">
        <f>ROUND(+ICU!J32,0)</f>
        <v>2912423</v>
      </c>
      <c r="E37" s="7">
        <f>ROUND(+ICU!F32,0)</f>
        <v>25395</v>
      </c>
      <c r="F37" s="8">
        <f t="shared" si="0"/>
        <v>114.68</v>
      </c>
      <c r="G37" s="7">
        <f>ROUND(+ICU!J134,0)</f>
        <v>2870073</v>
      </c>
      <c r="H37" s="7">
        <f>ROUND(+ICU!F134,0)</f>
        <v>26420</v>
      </c>
      <c r="I37" s="8">
        <f t="shared" si="1"/>
        <v>108.63</v>
      </c>
      <c r="J37" s="8"/>
      <c r="K37" s="9">
        <f t="shared" si="2"/>
        <v>-5.28E-2</v>
      </c>
    </row>
    <row r="38" spans="2:11" x14ac:dyDescent="0.2">
      <c r="B38">
        <f>+ICU!A33</f>
        <v>82</v>
      </c>
      <c r="C38" t="str">
        <f>+ICU!B33</f>
        <v>GARFIELD COUNTY MEMORIAL HOSPITAL</v>
      </c>
      <c r="D38" s="7">
        <f>ROUND(+ICU!J33,0)</f>
        <v>0</v>
      </c>
      <c r="E38" s="7">
        <f>ROUND(+ICU!F33,0)</f>
        <v>0</v>
      </c>
      <c r="F38" s="8" t="str">
        <f t="shared" si="0"/>
        <v/>
      </c>
      <c r="G38" s="7">
        <f>ROUND(+ICU!J135,0)</f>
        <v>0</v>
      </c>
      <c r="H38" s="7">
        <f>ROUND(+ICU!F135,0)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>
        <f>+ICU!A34</f>
        <v>84</v>
      </c>
      <c r="C39" t="str">
        <f>+ICU!B34</f>
        <v>PROVIDENCE REGIONAL MEDICAL CENTER EVERETT</v>
      </c>
      <c r="D39" s="7">
        <f>ROUND(+ICU!J34,0)</f>
        <v>2018081</v>
      </c>
      <c r="E39" s="7">
        <f>ROUND(+ICU!F34,0)</f>
        <v>21294</v>
      </c>
      <c r="F39" s="8">
        <f t="shared" si="0"/>
        <v>94.77</v>
      </c>
      <c r="G39" s="7">
        <f>ROUND(+ICU!J136,0)</f>
        <v>1773937</v>
      </c>
      <c r="H39" s="7">
        <f>ROUND(+ICU!F136,0)</f>
        <v>22462</v>
      </c>
      <c r="I39" s="8">
        <f t="shared" si="1"/>
        <v>78.98</v>
      </c>
      <c r="J39" s="8"/>
      <c r="K39" s="9">
        <f t="shared" si="2"/>
        <v>-0.1666</v>
      </c>
    </row>
    <row r="40" spans="2:11" x14ac:dyDescent="0.2">
      <c r="B40">
        <f>+ICU!A35</f>
        <v>85</v>
      </c>
      <c r="C40" t="str">
        <f>+ICU!B35</f>
        <v>JEFFERSON HEALTHCARE</v>
      </c>
      <c r="D40" s="7">
        <f>ROUND(+ICU!J35,0)</f>
        <v>82303</v>
      </c>
      <c r="E40" s="7">
        <f>ROUND(+ICU!F35,0)</f>
        <v>277</v>
      </c>
      <c r="F40" s="8">
        <f t="shared" si="0"/>
        <v>297.12</v>
      </c>
      <c r="G40" s="7">
        <f>ROUND(+ICU!J137,0)</f>
        <v>103068</v>
      </c>
      <c r="H40" s="7">
        <f>ROUND(+ICU!F137,0)</f>
        <v>312</v>
      </c>
      <c r="I40" s="8">
        <f t="shared" si="1"/>
        <v>330.35</v>
      </c>
      <c r="J40" s="8"/>
      <c r="K40" s="9">
        <f t="shared" si="2"/>
        <v>0.1118</v>
      </c>
    </row>
    <row r="41" spans="2:11" x14ac:dyDescent="0.2">
      <c r="B41">
        <f>+ICU!A36</f>
        <v>96</v>
      </c>
      <c r="C41" t="str">
        <f>+ICU!B36</f>
        <v>SKYLINE HOSPITAL</v>
      </c>
      <c r="D41" s="7">
        <f>ROUND(+ICU!J36,0)</f>
        <v>10</v>
      </c>
      <c r="E41" s="7">
        <f>ROUND(+ICU!F36,0)</f>
        <v>9</v>
      </c>
      <c r="F41" s="8">
        <f t="shared" si="0"/>
        <v>1.1100000000000001</v>
      </c>
      <c r="G41" s="7">
        <f>ROUND(+ICU!J138,0)</f>
        <v>187</v>
      </c>
      <c r="H41" s="7">
        <f>ROUND(+ICU!F138,0)</f>
        <v>12</v>
      </c>
      <c r="I41" s="8">
        <f t="shared" si="1"/>
        <v>15.58</v>
      </c>
      <c r="J41" s="8"/>
      <c r="K41" s="9">
        <f t="shared" si="2"/>
        <v>13.036</v>
      </c>
    </row>
    <row r="42" spans="2:11" x14ac:dyDescent="0.2">
      <c r="B42">
        <f>+ICU!A37</f>
        <v>102</v>
      </c>
      <c r="C42" t="str">
        <f>+ICU!B37</f>
        <v>ASTRIA REGIONAL MEDICAL CENTER</v>
      </c>
      <c r="D42" s="7">
        <f>ROUND(+ICU!J37,0)</f>
        <v>71979</v>
      </c>
      <c r="E42" s="7">
        <f>ROUND(+ICU!F37,0)</f>
        <v>3028</v>
      </c>
      <c r="F42" s="8">
        <f t="shared" si="0"/>
        <v>23.77</v>
      </c>
      <c r="G42" s="7">
        <f>ROUND(+ICU!J139,0)</f>
        <v>78830</v>
      </c>
      <c r="H42" s="7">
        <f>ROUND(+ICU!F139,0)</f>
        <v>1842</v>
      </c>
      <c r="I42" s="8">
        <f t="shared" si="1"/>
        <v>42.8</v>
      </c>
      <c r="J42" s="8"/>
      <c r="K42" s="9">
        <f t="shared" si="2"/>
        <v>0.80059999999999998</v>
      </c>
    </row>
    <row r="43" spans="2:11" x14ac:dyDescent="0.2">
      <c r="B43">
        <f>+ICU!A38</f>
        <v>104</v>
      </c>
      <c r="C43" t="str">
        <f>+ICU!B38</f>
        <v>VALLEY GENERAL HOSPITAL</v>
      </c>
      <c r="D43" s="7">
        <f>ROUND(+ICU!J38,0)</f>
        <v>0</v>
      </c>
      <c r="E43" s="7">
        <f>ROUND(+ICU!F38,0)</f>
        <v>0</v>
      </c>
      <c r="F43" s="8" t="str">
        <f t="shared" si="0"/>
        <v/>
      </c>
      <c r="G43" s="7">
        <f>ROUND(+ICU!J140,0)</f>
        <v>32266</v>
      </c>
      <c r="H43" s="7">
        <f>ROUND(+ICU!F140,0)</f>
        <v>721</v>
      </c>
      <c r="I43" s="8">
        <f t="shared" si="1"/>
        <v>44.75</v>
      </c>
      <c r="J43" s="8"/>
      <c r="K43" s="9" t="str">
        <f t="shared" si="2"/>
        <v/>
      </c>
    </row>
    <row r="44" spans="2:11" x14ac:dyDescent="0.2">
      <c r="B44">
        <f>+ICU!A39</f>
        <v>106</v>
      </c>
      <c r="C44" t="str">
        <f>+ICU!B39</f>
        <v>CASCADE VALLEY HOSPITAL</v>
      </c>
      <c r="D44" s="7">
        <f>ROUND(+ICU!J39,0)</f>
        <v>0</v>
      </c>
      <c r="E44" s="7">
        <f>ROUND(+ICU!F39,0)</f>
        <v>0</v>
      </c>
      <c r="F44" s="8" t="str">
        <f t="shared" si="0"/>
        <v/>
      </c>
      <c r="G44" s="7">
        <f>ROUND(+ICU!J141,0)</f>
        <v>62494</v>
      </c>
      <c r="H44" s="7">
        <f>ROUND(+ICU!F141,0)</f>
        <v>936</v>
      </c>
      <c r="I44" s="8">
        <f t="shared" si="1"/>
        <v>66.77</v>
      </c>
      <c r="J44" s="8"/>
      <c r="K44" s="9" t="str">
        <f t="shared" si="2"/>
        <v/>
      </c>
    </row>
    <row r="45" spans="2:11" x14ac:dyDescent="0.2">
      <c r="B45">
        <f>+ICU!A40</f>
        <v>107</v>
      </c>
      <c r="C45" t="str">
        <f>+ICU!B40</f>
        <v>NORTH VALLEY HOSPITAL</v>
      </c>
      <c r="D45" s="7">
        <f>ROUND(+ICU!J40,0)</f>
        <v>0</v>
      </c>
      <c r="E45" s="7">
        <f>ROUND(+ICU!F40,0)</f>
        <v>0</v>
      </c>
      <c r="F45" s="8" t="str">
        <f t="shared" si="0"/>
        <v/>
      </c>
      <c r="G45" s="7">
        <f>ROUND(+ICU!J142,0)</f>
        <v>0</v>
      </c>
      <c r="H45" s="7">
        <f>ROUND(+ICU!F142,0)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>
        <f>+ICU!A41</f>
        <v>108</v>
      </c>
      <c r="C46" t="str">
        <f>+ICU!B41</f>
        <v>TRI-STATE MEMORIAL HOSPITAL</v>
      </c>
      <c r="D46" s="7">
        <f>ROUND(+ICU!J41,0)</f>
        <v>95609</v>
      </c>
      <c r="E46" s="7">
        <f>ROUND(+ICU!F41,0)</f>
        <v>1393</v>
      </c>
      <c r="F46" s="8">
        <f t="shared" si="0"/>
        <v>68.64</v>
      </c>
      <c r="G46" s="7">
        <f>ROUND(+ICU!J143,0)</f>
        <v>89522</v>
      </c>
      <c r="H46" s="7">
        <f>ROUND(+ICU!F143,0)</f>
        <v>1284</v>
      </c>
      <c r="I46" s="8">
        <f t="shared" si="1"/>
        <v>69.72</v>
      </c>
      <c r="J46" s="8"/>
      <c r="K46" s="9">
        <f t="shared" si="2"/>
        <v>1.5699999999999999E-2</v>
      </c>
    </row>
    <row r="47" spans="2:11" x14ac:dyDescent="0.2">
      <c r="B47">
        <f>+ICU!A42</f>
        <v>111</v>
      </c>
      <c r="C47" t="str">
        <f>+ICU!B42</f>
        <v>EAST ADAMS RURAL HEALTHCARE</v>
      </c>
      <c r="D47" s="7">
        <f>ROUND(+ICU!J42,0)</f>
        <v>0</v>
      </c>
      <c r="E47" s="7">
        <f>ROUND(+ICU!F42,0)</f>
        <v>0</v>
      </c>
      <c r="F47" s="8" t="str">
        <f t="shared" si="0"/>
        <v/>
      </c>
      <c r="G47" s="7">
        <f>ROUND(+ICU!J144,0)</f>
        <v>0</v>
      </c>
      <c r="H47" s="7">
        <f>ROUND(+ICU!F144,0)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>
        <f>+ICU!A43</f>
        <v>125</v>
      </c>
      <c r="C48" t="str">
        <f>+ICU!B43</f>
        <v>OTHELLO COMMUNITY HOSPITAL</v>
      </c>
      <c r="D48" s="7">
        <f>ROUND(+ICU!J43,0)</f>
        <v>0</v>
      </c>
      <c r="E48" s="7">
        <f>ROUND(+ICU!F43,0)</f>
        <v>0</v>
      </c>
      <c r="F48" s="8" t="str">
        <f t="shared" si="0"/>
        <v/>
      </c>
      <c r="G48" s="7">
        <f>ROUND(+ICU!J145,0)</f>
        <v>0</v>
      </c>
      <c r="H48" s="7">
        <f>ROUND(+ICU!F145,0)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+ICU!A44</f>
        <v>126</v>
      </c>
      <c r="C49" t="str">
        <f>+ICU!B44</f>
        <v>HIGHLINE MEDICAL CENTER</v>
      </c>
      <c r="D49" s="7">
        <f>ROUND(+ICU!J44,0)</f>
        <v>519881</v>
      </c>
      <c r="E49" s="7">
        <f>ROUND(+ICU!F44,0)</f>
        <v>9060</v>
      </c>
      <c r="F49" s="8">
        <f t="shared" si="0"/>
        <v>57.38</v>
      </c>
      <c r="G49" s="7">
        <f>ROUND(+ICU!J146,0)</f>
        <v>591656</v>
      </c>
      <c r="H49" s="7">
        <f>ROUND(+ICU!F146,0)</f>
        <v>8841</v>
      </c>
      <c r="I49" s="8">
        <f t="shared" si="1"/>
        <v>66.92</v>
      </c>
      <c r="J49" s="8"/>
      <c r="K49" s="9">
        <f t="shared" si="2"/>
        <v>0.1663</v>
      </c>
    </row>
    <row r="50" spans="2:11" x14ac:dyDescent="0.2">
      <c r="B50">
        <f>+ICU!A45</f>
        <v>128</v>
      </c>
      <c r="C50" t="str">
        <f>+ICU!B45</f>
        <v>UNIVERSITY OF WASHINGTON MEDICAL CENTER</v>
      </c>
      <c r="D50" s="7">
        <f>ROUND(+ICU!J45,0)</f>
        <v>3598419</v>
      </c>
      <c r="E50" s="7">
        <f>ROUND(+ICU!F45,0)</f>
        <v>36195</v>
      </c>
      <c r="F50" s="8">
        <f t="shared" si="0"/>
        <v>99.42</v>
      </c>
      <c r="G50" s="7">
        <f>ROUND(+ICU!J147,0)</f>
        <v>4460406</v>
      </c>
      <c r="H50" s="7">
        <f>ROUND(+ICU!F147,0)</f>
        <v>38387</v>
      </c>
      <c r="I50" s="8">
        <f t="shared" si="1"/>
        <v>116.2</v>
      </c>
      <c r="J50" s="8"/>
      <c r="K50" s="9">
        <f t="shared" si="2"/>
        <v>0.16880000000000001</v>
      </c>
    </row>
    <row r="51" spans="2:11" x14ac:dyDescent="0.2">
      <c r="B51">
        <f>+ICU!A46</f>
        <v>129</v>
      </c>
      <c r="C51" t="str">
        <f>+ICU!B46</f>
        <v>QUINCY VALLEY MEDICAL CENTER</v>
      </c>
      <c r="D51" s="7">
        <f>ROUND(+ICU!J46,0)</f>
        <v>0</v>
      </c>
      <c r="E51" s="7">
        <f>ROUND(+ICU!F46,0)</f>
        <v>0</v>
      </c>
      <c r="F51" s="8" t="str">
        <f t="shared" si="0"/>
        <v/>
      </c>
      <c r="G51" s="7">
        <f>ROUND(+ICU!J148,0)</f>
        <v>0</v>
      </c>
      <c r="H51" s="7">
        <f>ROUND(+ICU!F148,0)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+ICU!A47</f>
        <v>130</v>
      </c>
      <c r="C52" t="str">
        <f>+ICU!B47</f>
        <v>UW MEDICINE/NORTHWEST HOSPITAL</v>
      </c>
      <c r="D52" s="7">
        <f>ROUND(+ICU!J47,0)</f>
        <v>318320</v>
      </c>
      <c r="E52" s="7">
        <f>ROUND(+ICU!F47,0)</f>
        <v>3696</v>
      </c>
      <c r="F52" s="8">
        <f t="shared" si="0"/>
        <v>86.13</v>
      </c>
      <c r="G52" s="7">
        <f>ROUND(+ICU!J149,0)</f>
        <v>344836</v>
      </c>
      <c r="H52" s="7">
        <f>ROUND(+ICU!F149,0)</f>
        <v>3732</v>
      </c>
      <c r="I52" s="8">
        <f t="shared" si="1"/>
        <v>92.4</v>
      </c>
      <c r="J52" s="8"/>
      <c r="K52" s="9">
        <f t="shared" si="2"/>
        <v>7.2800000000000004E-2</v>
      </c>
    </row>
    <row r="53" spans="2:11" x14ac:dyDescent="0.2">
      <c r="B53">
        <f>+ICU!A48</f>
        <v>131</v>
      </c>
      <c r="C53" t="str">
        <f>+ICU!B48</f>
        <v>OVERLAKE HOSPITAL MEDICAL CENTER</v>
      </c>
      <c r="D53" s="7">
        <f>ROUND(+ICU!J48,0)</f>
        <v>1176181</v>
      </c>
      <c r="E53" s="7">
        <f>ROUND(+ICU!F48,0)</f>
        <v>10777</v>
      </c>
      <c r="F53" s="8">
        <f t="shared" si="0"/>
        <v>109.14</v>
      </c>
      <c r="G53" s="7">
        <f>ROUND(+ICU!J150,0)</f>
        <v>1590734</v>
      </c>
      <c r="H53" s="7">
        <f>ROUND(+ICU!F150,0)</f>
        <v>11529</v>
      </c>
      <c r="I53" s="8">
        <f t="shared" si="1"/>
        <v>137.97999999999999</v>
      </c>
      <c r="J53" s="8"/>
      <c r="K53" s="9">
        <f t="shared" si="2"/>
        <v>0.26419999999999999</v>
      </c>
    </row>
    <row r="54" spans="2:11" x14ac:dyDescent="0.2">
      <c r="B54">
        <f>+ICU!A49</f>
        <v>132</v>
      </c>
      <c r="C54" t="str">
        <f>+ICU!B49</f>
        <v>ST CLARE HOSPITAL</v>
      </c>
      <c r="D54" s="7">
        <f>ROUND(+ICU!J49,0)</f>
        <v>488472</v>
      </c>
      <c r="E54" s="7">
        <f>ROUND(+ICU!F49,0)</f>
        <v>2778</v>
      </c>
      <c r="F54" s="8">
        <f t="shared" si="0"/>
        <v>175.84</v>
      </c>
      <c r="G54" s="7">
        <f>ROUND(+ICU!J151,0)</f>
        <v>539784</v>
      </c>
      <c r="H54" s="7">
        <f>ROUND(+ICU!F151,0)</f>
        <v>2595</v>
      </c>
      <c r="I54" s="8">
        <f t="shared" si="1"/>
        <v>208.01</v>
      </c>
      <c r="J54" s="8"/>
      <c r="K54" s="9">
        <f t="shared" si="2"/>
        <v>0.183</v>
      </c>
    </row>
    <row r="55" spans="2:11" x14ac:dyDescent="0.2">
      <c r="B55">
        <f>+ICU!A50</f>
        <v>134</v>
      </c>
      <c r="C55" t="str">
        <f>+ICU!B50</f>
        <v>ISLAND HOSPITAL</v>
      </c>
      <c r="D55" s="7">
        <f>ROUND(+ICU!J50,0)</f>
        <v>61318</v>
      </c>
      <c r="E55" s="7">
        <f>ROUND(+ICU!F50,0)</f>
        <v>1038</v>
      </c>
      <c r="F55" s="8">
        <f t="shared" si="0"/>
        <v>59.07</v>
      </c>
      <c r="G55" s="7">
        <f>ROUND(+ICU!J152,0)</f>
        <v>53853</v>
      </c>
      <c r="H55" s="7">
        <f>ROUND(+ICU!F152,0)</f>
        <v>896</v>
      </c>
      <c r="I55" s="8">
        <f t="shared" si="1"/>
        <v>60.1</v>
      </c>
      <c r="J55" s="8"/>
      <c r="K55" s="9">
        <f t="shared" si="2"/>
        <v>1.7399999999999999E-2</v>
      </c>
    </row>
    <row r="56" spans="2:11" x14ac:dyDescent="0.2">
      <c r="B56">
        <f>+ICU!A51</f>
        <v>137</v>
      </c>
      <c r="C56" t="str">
        <f>+ICU!B51</f>
        <v>LINCOLN HOSPITAL</v>
      </c>
      <c r="D56" s="7">
        <f>ROUND(+ICU!J51,0)</f>
        <v>0</v>
      </c>
      <c r="E56" s="7">
        <f>ROUND(+ICU!F51,0)</f>
        <v>0</v>
      </c>
      <c r="F56" s="8" t="str">
        <f t="shared" si="0"/>
        <v/>
      </c>
      <c r="G56" s="7">
        <f>ROUND(+ICU!J153,0)</f>
        <v>0</v>
      </c>
      <c r="H56" s="7">
        <f>ROUND(+ICU!F153,0)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>
        <f>+ICU!A52</f>
        <v>138</v>
      </c>
      <c r="C57" t="str">
        <f>+ICU!B52</f>
        <v>SWEDISH EDMONDS</v>
      </c>
      <c r="D57" s="7">
        <f>ROUND(+ICU!J52,0)</f>
        <v>527326</v>
      </c>
      <c r="E57" s="7">
        <f>ROUND(+ICU!F52,0)</f>
        <v>0</v>
      </c>
      <c r="F57" s="8" t="str">
        <f t="shared" si="0"/>
        <v/>
      </c>
      <c r="G57" s="7">
        <f>ROUND(+ICU!J154,0)</f>
        <v>362413</v>
      </c>
      <c r="H57" s="7">
        <f>ROUND(+ICU!F154,0)</f>
        <v>4282</v>
      </c>
      <c r="I57" s="8">
        <f t="shared" si="1"/>
        <v>84.64</v>
      </c>
      <c r="J57" s="8"/>
      <c r="K57" s="9" t="str">
        <f t="shared" si="2"/>
        <v/>
      </c>
    </row>
    <row r="58" spans="2:11" x14ac:dyDescent="0.2">
      <c r="B58">
        <f>+ICU!A53</f>
        <v>139</v>
      </c>
      <c r="C58" t="str">
        <f>+ICU!B53</f>
        <v>PROVIDENCE HOLY FAMILY HOSPITAL</v>
      </c>
      <c r="D58" s="7">
        <f>ROUND(+ICU!J53,0)</f>
        <v>435782</v>
      </c>
      <c r="E58" s="7">
        <f>ROUND(+ICU!F53,0)</f>
        <v>3627</v>
      </c>
      <c r="F58" s="8">
        <f t="shared" si="0"/>
        <v>120.15</v>
      </c>
      <c r="G58" s="7">
        <f>ROUND(+ICU!J155,0)</f>
        <v>451690</v>
      </c>
      <c r="H58" s="7">
        <f>ROUND(+ICU!F155,0)</f>
        <v>2770</v>
      </c>
      <c r="I58" s="8">
        <f t="shared" si="1"/>
        <v>163.06</v>
      </c>
      <c r="J58" s="8"/>
      <c r="K58" s="9">
        <f t="shared" si="2"/>
        <v>0.35709999999999997</v>
      </c>
    </row>
    <row r="59" spans="2:11" x14ac:dyDescent="0.2">
      <c r="B59">
        <f>+ICU!A54</f>
        <v>140</v>
      </c>
      <c r="C59" t="str">
        <f>+ICU!B54</f>
        <v>KITTITAS VALLEY HEALTHCARE</v>
      </c>
      <c r="D59" s="7">
        <f>ROUND(+ICU!J54,0)</f>
        <v>47406</v>
      </c>
      <c r="E59" s="7">
        <f>ROUND(+ICU!F54,0)</f>
        <v>576</v>
      </c>
      <c r="F59" s="8">
        <f t="shared" si="0"/>
        <v>82.3</v>
      </c>
      <c r="G59" s="7">
        <f>ROUND(+ICU!J156,0)</f>
        <v>38467</v>
      </c>
      <c r="H59" s="7">
        <f>ROUND(+ICU!F156,0)</f>
        <v>300</v>
      </c>
      <c r="I59" s="8">
        <f t="shared" si="1"/>
        <v>128.22</v>
      </c>
      <c r="J59" s="8"/>
      <c r="K59" s="9">
        <f t="shared" si="2"/>
        <v>0.55800000000000005</v>
      </c>
    </row>
    <row r="60" spans="2:11" x14ac:dyDescent="0.2">
      <c r="B60">
        <f>+ICU!A55</f>
        <v>141</v>
      </c>
      <c r="C60" t="str">
        <f>+ICU!B55</f>
        <v>DAYTON GENERAL HOSPITAL</v>
      </c>
      <c r="D60" s="7">
        <f>ROUND(+ICU!J55,0)</f>
        <v>0</v>
      </c>
      <c r="E60" s="7">
        <f>ROUND(+ICU!F55,0)</f>
        <v>0</v>
      </c>
      <c r="F60" s="8" t="str">
        <f t="shared" si="0"/>
        <v/>
      </c>
      <c r="G60" s="7">
        <f>ROUND(+ICU!J157,0)</f>
        <v>0</v>
      </c>
      <c r="H60" s="7">
        <f>ROUND(+ICU!F157,0)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+ICU!A56</f>
        <v>142</v>
      </c>
      <c r="C61" t="str">
        <f>+ICU!B56</f>
        <v>HARRISON MEDICAL CENTER</v>
      </c>
      <c r="D61" s="7">
        <f>ROUND(+ICU!J56,0)</f>
        <v>722490</v>
      </c>
      <c r="E61" s="7">
        <f>ROUND(+ICU!F56,0)</f>
        <v>5079</v>
      </c>
      <c r="F61" s="8">
        <f t="shared" si="0"/>
        <v>142.25</v>
      </c>
      <c r="G61" s="7">
        <f>ROUND(+ICU!J158,0)</f>
        <v>430184</v>
      </c>
      <c r="H61" s="7">
        <f>ROUND(+ICU!F158,0)</f>
        <v>4843</v>
      </c>
      <c r="I61" s="8">
        <f t="shared" si="1"/>
        <v>88.83</v>
      </c>
      <c r="J61" s="8"/>
      <c r="K61" s="9">
        <f t="shared" si="2"/>
        <v>-0.3755</v>
      </c>
    </row>
    <row r="62" spans="2:11" x14ac:dyDescent="0.2">
      <c r="B62">
        <f>+ICU!A57</f>
        <v>145</v>
      </c>
      <c r="C62" t="str">
        <f>+ICU!B57</f>
        <v>PEACEHEALTH ST JOSEPH MEDICAL CENTER</v>
      </c>
      <c r="D62" s="7">
        <f>ROUND(+ICU!J57,0)</f>
        <v>746178</v>
      </c>
      <c r="E62" s="7">
        <f>ROUND(+ICU!F57,0)</f>
        <v>5906</v>
      </c>
      <c r="F62" s="8">
        <f t="shared" si="0"/>
        <v>126.34</v>
      </c>
      <c r="G62" s="7">
        <f>ROUND(+ICU!J159,0)</f>
        <v>871464</v>
      </c>
      <c r="H62" s="7">
        <f>ROUND(+ICU!F159,0)</f>
        <v>5747</v>
      </c>
      <c r="I62" s="8">
        <f t="shared" si="1"/>
        <v>151.63999999999999</v>
      </c>
      <c r="J62" s="8"/>
      <c r="K62" s="9">
        <f t="shared" si="2"/>
        <v>0.20030000000000001</v>
      </c>
    </row>
    <row r="63" spans="2:11" x14ac:dyDescent="0.2">
      <c r="B63">
        <f>+ICU!A58</f>
        <v>147</v>
      </c>
      <c r="C63" t="str">
        <f>+ICU!B58</f>
        <v>MID VALLEY HOSPITAL</v>
      </c>
      <c r="D63" s="7">
        <f>ROUND(+ICU!J58,0)</f>
        <v>3655</v>
      </c>
      <c r="E63" s="7">
        <f>ROUND(+ICU!F58,0)</f>
        <v>65</v>
      </c>
      <c r="F63" s="8">
        <f t="shared" si="0"/>
        <v>56.23</v>
      </c>
      <c r="G63" s="7">
        <f>ROUND(+ICU!J160,0)</f>
        <v>8357</v>
      </c>
      <c r="H63" s="7">
        <f>ROUND(+ICU!F160,0)</f>
        <v>37</v>
      </c>
      <c r="I63" s="8">
        <f t="shared" si="1"/>
        <v>225.86</v>
      </c>
      <c r="J63" s="8"/>
      <c r="K63" s="9">
        <f t="shared" si="2"/>
        <v>3.0167000000000002</v>
      </c>
    </row>
    <row r="64" spans="2:11" x14ac:dyDescent="0.2">
      <c r="B64">
        <f>+ICU!A59</f>
        <v>148</v>
      </c>
      <c r="C64" t="str">
        <f>+ICU!B59</f>
        <v>KINDRED HOSPITAL SEATTLE - NORTHGATE</v>
      </c>
      <c r="D64" s="7">
        <f>ROUND(+ICU!J59,0)</f>
        <v>7839</v>
      </c>
      <c r="E64" s="7">
        <f>ROUND(+ICU!F59,0)</f>
        <v>1213</v>
      </c>
      <c r="F64" s="8">
        <f t="shared" si="0"/>
        <v>6.46</v>
      </c>
      <c r="G64" s="7">
        <f>ROUND(+ICU!J161,0)</f>
        <v>8088</v>
      </c>
      <c r="H64" s="7">
        <f>ROUND(+ICU!F161,0)</f>
        <v>887</v>
      </c>
      <c r="I64" s="8">
        <f t="shared" si="1"/>
        <v>9.1199999999999992</v>
      </c>
      <c r="J64" s="8"/>
      <c r="K64" s="9">
        <f t="shared" si="2"/>
        <v>0.4118</v>
      </c>
    </row>
    <row r="65" spans="2:11" x14ac:dyDescent="0.2">
      <c r="B65">
        <f>+ICU!A60</f>
        <v>150</v>
      </c>
      <c r="C65" t="str">
        <f>+ICU!B60</f>
        <v>COULEE MEDICAL CENTER</v>
      </c>
      <c r="D65" s="7">
        <f>ROUND(+ICU!J60,0)</f>
        <v>0</v>
      </c>
      <c r="E65" s="7">
        <f>ROUND(+ICU!F60,0)</f>
        <v>0</v>
      </c>
      <c r="F65" s="8" t="str">
        <f t="shared" si="0"/>
        <v/>
      </c>
      <c r="G65" s="7">
        <f>ROUND(+ICU!J162,0)</f>
        <v>0</v>
      </c>
      <c r="H65" s="7">
        <f>ROUND(+ICU!F162,0)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+ICU!A61</f>
        <v>152</v>
      </c>
      <c r="C66" t="str">
        <f>+ICU!B61</f>
        <v>MASON GENERAL HOSPITAL</v>
      </c>
      <c r="D66" s="7">
        <f>ROUND(+ICU!J61,0)</f>
        <v>140655</v>
      </c>
      <c r="E66" s="7">
        <f>ROUND(+ICU!F61,0)</f>
        <v>1170</v>
      </c>
      <c r="F66" s="8">
        <f t="shared" si="0"/>
        <v>120.22</v>
      </c>
      <c r="G66" s="7">
        <f>ROUND(+ICU!J163,0)</f>
        <v>150033</v>
      </c>
      <c r="H66" s="7">
        <f>ROUND(+ICU!F163,0)</f>
        <v>1115</v>
      </c>
      <c r="I66" s="8">
        <f t="shared" si="1"/>
        <v>134.56</v>
      </c>
      <c r="J66" s="8"/>
      <c r="K66" s="9">
        <f t="shared" si="2"/>
        <v>0.1193</v>
      </c>
    </row>
    <row r="67" spans="2:11" x14ac:dyDescent="0.2">
      <c r="B67">
        <f>+ICU!A62</f>
        <v>153</v>
      </c>
      <c r="C67" t="str">
        <f>+ICU!B62</f>
        <v>WHITMAN HOSPITAL AND MEDICAL CENTER</v>
      </c>
      <c r="D67" s="7">
        <f>ROUND(+ICU!J62,0)</f>
        <v>0</v>
      </c>
      <c r="E67" s="7">
        <f>ROUND(+ICU!F62,0)</f>
        <v>0</v>
      </c>
      <c r="F67" s="8" t="str">
        <f t="shared" si="0"/>
        <v/>
      </c>
      <c r="G67" s="7">
        <f>ROUND(+ICU!J164,0)</f>
        <v>0</v>
      </c>
      <c r="H67" s="7">
        <f>ROUND(+ICU!F164,0)</f>
        <v>0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+ICU!A63</f>
        <v>155</v>
      </c>
      <c r="C68" t="str">
        <f>+ICU!B63</f>
        <v>UW MEDICINE/VALLEY MEDICAL CENTER</v>
      </c>
      <c r="D68" s="7">
        <f>ROUND(+ICU!J63,0)</f>
        <v>965144</v>
      </c>
      <c r="E68" s="7">
        <f>ROUND(+ICU!F63,0)</f>
        <v>12049</v>
      </c>
      <c r="F68" s="8">
        <f t="shared" si="0"/>
        <v>80.099999999999994</v>
      </c>
      <c r="G68" s="7">
        <f>ROUND(+ICU!J165,0)</f>
        <v>1004233</v>
      </c>
      <c r="H68" s="7">
        <f>ROUND(+ICU!F165,0)</f>
        <v>12870</v>
      </c>
      <c r="I68" s="8">
        <f t="shared" si="1"/>
        <v>78.03</v>
      </c>
      <c r="J68" s="8"/>
      <c r="K68" s="9">
        <f t="shared" si="2"/>
        <v>-2.58E-2</v>
      </c>
    </row>
    <row r="69" spans="2:11" x14ac:dyDescent="0.2">
      <c r="B69">
        <f>+ICU!A64</f>
        <v>156</v>
      </c>
      <c r="C69" t="str">
        <f>+ICU!B64</f>
        <v>WHIDBEYHEALTH MEDICAL CENTER</v>
      </c>
      <c r="D69" s="7">
        <f>ROUND(+ICU!J64,0)</f>
        <v>43777</v>
      </c>
      <c r="E69" s="7">
        <f>ROUND(+ICU!F64,0)</f>
        <v>707</v>
      </c>
      <c r="F69" s="8">
        <f t="shared" si="0"/>
        <v>61.92</v>
      </c>
      <c r="G69" s="7">
        <f>ROUND(+ICU!J166,0)</f>
        <v>54369</v>
      </c>
      <c r="H69" s="7">
        <f>ROUND(+ICU!F166,0)</f>
        <v>617</v>
      </c>
      <c r="I69" s="8">
        <f t="shared" si="1"/>
        <v>88.12</v>
      </c>
      <c r="J69" s="8"/>
      <c r="K69" s="9">
        <f t="shared" si="2"/>
        <v>0.42309999999999998</v>
      </c>
    </row>
    <row r="70" spans="2:11" x14ac:dyDescent="0.2">
      <c r="B70">
        <f>+ICU!A65</f>
        <v>157</v>
      </c>
      <c r="C70" t="str">
        <f>+ICU!B65</f>
        <v>ST LUKES REHABILIATION INSTITUTE</v>
      </c>
      <c r="D70" s="7">
        <f>ROUND(+ICU!J65,0)</f>
        <v>0</v>
      </c>
      <c r="E70" s="7">
        <f>ROUND(+ICU!F65,0)</f>
        <v>0</v>
      </c>
      <c r="F70" s="8" t="str">
        <f t="shared" si="0"/>
        <v/>
      </c>
      <c r="G70" s="7">
        <f>ROUND(+ICU!J167,0)</f>
        <v>0</v>
      </c>
      <c r="H70" s="7">
        <f>ROUND(+ICU!F167,0)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+ICU!A66</f>
        <v>158</v>
      </c>
      <c r="C71" t="str">
        <f>+ICU!B66</f>
        <v>CASCADE MEDICAL CENTER</v>
      </c>
      <c r="D71" s="7">
        <f>ROUND(+ICU!J66,0)</f>
        <v>0</v>
      </c>
      <c r="E71" s="7">
        <f>ROUND(+ICU!F66,0)</f>
        <v>0</v>
      </c>
      <c r="F71" s="8" t="str">
        <f t="shared" si="0"/>
        <v/>
      </c>
      <c r="G71" s="7">
        <f>ROUND(+ICU!J168,0)</f>
        <v>0</v>
      </c>
      <c r="H71" s="7">
        <f>ROUND(+ICU!F168,0)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+ICU!A67</f>
        <v>159</v>
      </c>
      <c r="C72" t="str">
        <f>+ICU!B67</f>
        <v>PROVIDENCE ST PETER HOSPITAL</v>
      </c>
      <c r="D72" s="7">
        <f>ROUND(+ICU!J67,0)</f>
        <v>882987</v>
      </c>
      <c r="E72" s="7">
        <f>ROUND(+ICU!F67,0)</f>
        <v>7669</v>
      </c>
      <c r="F72" s="8">
        <f t="shared" si="0"/>
        <v>115.14</v>
      </c>
      <c r="G72" s="7">
        <f>ROUND(+ICU!J169,0)</f>
        <v>899733</v>
      </c>
      <c r="H72" s="7">
        <f>ROUND(+ICU!F169,0)</f>
        <v>8774</v>
      </c>
      <c r="I72" s="8">
        <f t="shared" si="1"/>
        <v>102.55</v>
      </c>
      <c r="J72" s="8"/>
      <c r="K72" s="9">
        <f t="shared" si="2"/>
        <v>-0.10929999999999999</v>
      </c>
    </row>
    <row r="73" spans="2:11" x14ac:dyDescent="0.2">
      <c r="B73">
        <f>+ICU!A68</f>
        <v>161</v>
      </c>
      <c r="C73" t="str">
        <f>+ICU!B68</f>
        <v>KADLEC REGIONAL MEDICAL CENTER</v>
      </c>
      <c r="D73" s="7">
        <f>ROUND(+ICU!J68,0)</f>
        <v>1566956</v>
      </c>
      <c r="E73" s="7">
        <f>ROUND(+ICU!F68,0)</f>
        <v>12133</v>
      </c>
      <c r="F73" s="8">
        <f t="shared" si="0"/>
        <v>129.15</v>
      </c>
      <c r="G73" s="7">
        <f>ROUND(+ICU!J170,0)</f>
        <v>1854654</v>
      </c>
      <c r="H73" s="7">
        <f>ROUND(+ICU!F170,0)</f>
        <v>6590</v>
      </c>
      <c r="I73" s="8">
        <f t="shared" si="1"/>
        <v>281.43</v>
      </c>
      <c r="J73" s="8"/>
      <c r="K73" s="9">
        <f t="shared" si="2"/>
        <v>1.1791</v>
      </c>
    </row>
    <row r="74" spans="2:11" x14ac:dyDescent="0.2">
      <c r="B74">
        <f>+ICU!A69</f>
        <v>162</v>
      </c>
      <c r="C74" t="str">
        <f>+ICU!B69</f>
        <v>PROVIDENCE SACRED HEART MEDICAL CENTER</v>
      </c>
      <c r="D74" s="7">
        <f>ROUND(+ICU!J69,0)</f>
        <v>4729899</v>
      </c>
      <c r="E74" s="7">
        <f>ROUND(+ICU!F69,0)</f>
        <v>35775</v>
      </c>
      <c r="F74" s="8">
        <f t="shared" si="0"/>
        <v>132.21</v>
      </c>
      <c r="G74" s="7">
        <f>ROUND(+ICU!J171,0)</f>
        <v>3997944</v>
      </c>
      <c r="H74" s="7">
        <f>ROUND(+ICU!F171,0)</f>
        <v>28790</v>
      </c>
      <c r="I74" s="8">
        <f t="shared" si="1"/>
        <v>138.87</v>
      </c>
      <c r="J74" s="8"/>
      <c r="K74" s="9">
        <f t="shared" si="2"/>
        <v>5.04E-2</v>
      </c>
    </row>
    <row r="75" spans="2:11" x14ac:dyDescent="0.2">
      <c r="B75">
        <f>+ICU!A70</f>
        <v>164</v>
      </c>
      <c r="C75" t="str">
        <f>+ICU!B70</f>
        <v>EVERGREENHEALTH MEDICAL CENTER</v>
      </c>
      <c r="D75" s="7">
        <f>ROUND(+ICU!J70,0)</f>
        <v>1340249</v>
      </c>
      <c r="E75" s="7">
        <f>ROUND(+ICU!F70,0)</f>
        <v>6268</v>
      </c>
      <c r="F75" s="8">
        <f t="shared" ref="F75:F107" si="3">IF(D75=0,"",IF(E75=0,"",ROUND(D75/E75,2)))</f>
        <v>213.82</v>
      </c>
      <c r="G75" s="7">
        <f>ROUND(+ICU!J172,0)</f>
        <v>1823461</v>
      </c>
      <c r="H75" s="7">
        <f>ROUND(+ICU!F172,0)</f>
        <v>5971</v>
      </c>
      <c r="I75" s="8">
        <f t="shared" ref="I75:I107" si="4">IF(G75=0,"",IF(H75=0,"",ROUND(G75/H75,2)))</f>
        <v>305.39</v>
      </c>
      <c r="J75" s="8"/>
      <c r="K75" s="9">
        <f t="shared" ref="K75:K107" si="5">IF(D75=0,"",IF(E75=0,"",IF(G75=0,"",IF(H75=0,"",ROUND(I75/F75-1,4)))))</f>
        <v>0.42830000000000001</v>
      </c>
    </row>
    <row r="76" spans="2:11" x14ac:dyDescent="0.2">
      <c r="B76">
        <f>+ICU!A71</f>
        <v>165</v>
      </c>
      <c r="C76" t="str">
        <f>+ICU!B71</f>
        <v>LAKE CHELAN COMMUNITY HOSPITAL</v>
      </c>
      <c r="D76" s="7">
        <f>ROUND(+ICU!J71,0)</f>
        <v>0</v>
      </c>
      <c r="E76" s="7">
        <f>ROUND(+ICU!F71,0)</f>
        <v>0</v>
      </c>
      <c r="F76" s="8" t="str">
        <f t="shared" si="3"/>
        <v/>
      </c>
      <c r="G76" s="7">
        <f>ROUND(+ICU!J173,0)</f>
        <v>0</v>
      </c>
      <c r="H76" s="7">
        <f>ROUND(+ICU!F173,0)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>
        <f>+ICU!A72</f>
        <v>167</v>
      </c>
      <c r="C77" t="str">
        <f>+ICU!B72</f>
        <v>FERRY COUNTY MEMORIAL HOSPITAL</v>
      </c>
      <c r="D77" s="7">
        <f>ROUND(+ICU!J72,0)</f>
        <v>0</v>
      </c>
      <c r="E77" s="7">
        <f>ROUND(+ICU!F72,0)</f>
        <v>0</v>
      </c>
      <c r="F77" s="8" t="str">
        <f t="shared" si="3"/>
        <v/>
      </c>
      <c r="G77" s="7">
        <f>ROUND(+ICU!J174,0)</f>
        <v>0</v>
      </c>
      <c r="H77" s="7">
        <f>ROUND(+ICU!F174,0)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+ICU!A73</f>
        <v>168</v>
      </c>
      <c r="C78" t="str">
        <f>+ICU!B73</f>
        <v>CENTRAL WASHINGTON HOSPITAL</v>
      </c>
      <c r="D78" s="7">
        <f>ROUND(+ICU!J73,0)</f>
        <v>399860</v>
      </c>
      <c r="E78" s="7">
        <f>ROUND(+ICU!F73,0)</f>
        <v>4989</v>
      </c>
      <c r="F78" s="8">
        <f t="shared" si="3"/>
        <v>80.150000000000006</v>
      </c>
      <c r="G78" s="7">
        <f>ROUND(+ICU!J175,0)</f>
        <v>400197</v>
      </c>
      <c r="H78" s="7">
        <f>ROUND(+ICU!F175,0)</f>
        <v>4915</v>
      </c>
      <c r="I78" s="8">
        <f t="shared" si="4"/>
        <v>81.42</v>
      </c>
      <c r="J78" s="8"/>
      <c r="K78" s="9">
        <f t="shared" si="5"/>
        <v>1.5800000000000002E-2</v>
      </c>
    </row>
    <row r="79" spans="2:11" x14ac:dyDescent="0.2">
      <c r="B79">
        <f>+ICU!A74</f>
        <v>170</v>
      </c>
      <c r="C79" t="str">
        <f>+ICU!B74</f>
        <v>PEACEHEALTH SOUTHWEST MEDICAL CENTER</v>
      </c>
      <c r="D79" s="7">
        <f>ROUND(+ICU!J74,0)</f>
        <v>1779280</v>
      </c>
      <c r="E79" s="7">
        <f>ROUND(+ICU!F74,0)</f>
        <v>15186</v>
      </c>
      <c r="F79" s="8">
        <f t="shared" si="3"/>
        <v>117.17</v>
      </c>
      <c r="G79" s="7">
        <f>ROUND(+ICU!J176,0)</f>
        <v>1929995</v>
      </c>
      <c r="H79" s="7">
        <f>ROUND(+ICU!F176,0)</f>
        <v>16354</v>
      </c>
      <c r="I79" s="8">
        <f t="shared" si="4"/>
        <v>118.01</v>
      </c>
      <c r="J79" s="8"/>
      <c r="K79" s="9">
        <f t="shared" si="5"/>
        <v>7.1999999999999998E-3</v>
      </c>
    </row>
    <row r="80" spans="2:11" x14ac:dyDescent="0.2">
      <c r="B80">
        <f>+ICU!A75</f>
        <v>172</v>
      </c>
      <c r="C80" t="str">
        <f>+ICU!B75</f>
        <v>PULLMAN REGIONAL HOSPITAL</v>
      </c>
      <c r="D80" s="7">
        <f>ROUND(+ICU!J75,0)</f>
        <v>48272</v>
      </c>
      <c r="E80" s="7">
        <f>ROUND(+ICU!F75,0)</f>
        <v>423</v>
      </c>
      <c r="F80" s="8">
        <f t="shared" si="3"/>
        <v>114.12</v>
      </c>
      <c r="G80" s="7">
        <f>ROUND(+ICU!J177,0)</f>
        <v>44587</v>
      </c>
      <c r="H80" s="7">
        <f>ROUND(+ICU!F177,0)</f>
        <v>414</v>
      </c>
      <c r="I80" s="8">
        <f t="shared" si="4"/>
        <v>107.7</v>
      </c>
      <c r="J80" s="8"/>
      <c r="K80" s="9">
        <f t="shared" si="5"/>
        <v>-5.6300000000000003E-2</v>
      </c>
    </row>
    <row r="81" spans="2:11" x14ac:dyDescent="0.2">
      <c r="B81">
        <f>+ICU!A76</f>
        <v>173</v>
      </c>
      <c r="C81" t="str">
        <f>+ICU!B76</f>
        <v>MORTON GENERAL HOSPITAL</v>
      </c>
      <c r="D81" s="7">
        <f>ROUND(+ICU!J76,0)</f>
        <v>0</v>
      </c>
      <c r="E81" s="7">
        <f>ROUND(+ICU!F76,0)</f>
        <v>0</v>
      </c>
      <c r="F81" s="8" t="str">
        <f t="shared" si="3"/>
        <v/>
      </c>
      <c r="G81" s="7">
        <f>ROUND(+ICU!J178,0)</f>
        <v>0</v>
      </c>
      <c r="H81" s="7">
        <f>ROUND(+ICU!F178,0)</f>
        <v>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+ICU!A77</f>
        <v>175</v>
      </c>
      <c r="C82" t="str">
        <f>+ICU!B77</f>
        <v>MARY BRIDGE CHILDRENS HEALTH CENTER</v>
      </c>
      <c r="D82" s="7">
        <f>ROUND(+ICU!J77,0)</f>
        <v>257944</v>
      </c>
      <c r="E82" s="7">
        <f>ROUND(+ICU!F77,0)</f>
        <v>2481</v>
      </c>
      <c r="F82" s="8">
        <f t="shared" si="3"/>
        <v>103.97</v>
      </c>
      <c r="G82" s="7">
        <f>ROUND(+ICU!J179,0)</f>
        <v>330181</v>
      </c>
      <c r="H82" s="7">
        <f>ROUND(+ICU!F179,0)</f>
        <v>2741</v>
      </c>
      <c r="I82" s="8">
        <f t="shared" si="4"/>
        <v>120.46</v>
      </c>
      <c r="J82" s="8"/>
      <c r="K82" s="9">
        <f t="shared" si="5"/>
        <v>0.15859999999999999</v>
      </c>
    </row>
    <row r="83" spans="2:11" x14ac:dyDescent="0.2">
      <c r="B83">
        <f>+ICU!A78</f>
        <v>176</v>
      </c>
      <c r="C83" t="str">
        <f>+ICU!B78</f>
        <v>TACOMA GENERAL/ALLENMORE HOSPITAL</v>
      </c>
      <c r="D83" s="7">
        <f>ROUND(+ICU!J78,0)</f>
        <v>5345724</v>
      </c>
      <c r="E83" s="7">
        <f>ROUND(+ICU!F78,0)</f>
        <v>43805</v>
      </c>
      <c r="F83" s="8">
        <f t="shared" si="3"/>
        <v>122.03</v>
      </c>
      <c r="G83" s="7">
        <f>ROUND(+ICU!J180,0)</f>
        <v>5319234</v>
      </c>
      <c r="H83" s="7">
        <f>ROUND(+ICU!F180,0)</f>
        <v>45378</v>
      </c>
      <c r="I83" s="8">
        <f t="shared" si="4"/>
        <v>117.22</v>
      </c>
      <c r="J83" s="8"/>
      <c r="K83" s="9">
        <f t="shared" si="5"/>
        <v>-3.9399999999999998E-2</v>
      </c>
    </row>
    <row r="84" spans="2:11" x14ac:dyDescent="0.2">
      <c r="B84">
        <f>+ICU!A79</f>
        <v>180</v>
      </c>
      <c r="C84" t="str">
        <f>+ICU!B79</f>
        <v>MULTICARE VALLEY HOSPITAL</v>
      </c>
      <c r="D84" s="7">
        <f>ROUND(+ICU!J79,0)</f>
        <v>203830</v>
      </c>
      <c r="E84" s="7">
        <f>ROUND(+ICU!F79,0)</f>
        <v>2329</v>
      </c>
      <c r="F84" s="8">
        <f t="shared" si="3"/>
        <v>87.52</v>
      </c>
      <c r="G84" s="7">
        <f>ROUND(+ICU!J181,0)</f>
        <v>222148</v>
      </c>
      <c r="H84" s="7">
        <f>ROUND(+ICU!F181,0)</f>
        <v>3224</v>
      </c>
      <c r="I84" s="8">
        <f t="shared" si="4"/>
        <v>68.900000000000006</v>
      </c>
      <c r="J84" s="8"/>
      <c r="K84" s="9">
        <f t="shared" si="5"/>
        <v>-0.21279999999999999</v>
      </c>
    </row>
    <row r="85" spans="2:11" x14ac:dyDescent="0.2">
      <c r="B85">
        <f>+ICU!A80</f>
        <v>183</v>
      </c>
      <c r="C85" t="str">
        <f>+ICU!B80</f>
        <v>MULTICARE AUBURN MEDICAL CENTER</v>
      </c>
      <c r="D85" s="7">
        <f>ROUND(+ICU!J80,0)</f>
        <v>579774</v>
      </c>
      <c r="E85" s="7">
        <f>ROUND(+ICU!F80,0)</f>
        <v>4192</v>
      </c>
      <c r="F85" s="8">
        <f t="shared" si="3"/>
        <v>138.30000000000001</v>
      </c>
      <c r="G85" s="7">
        <f>ROUND(+ICU!J182,0)</f>
        <v>684887</v>
      </c>
      <c r="H85" s="7">
        <f>ROUND(+ICU!F182,0)</f>
        <v>5535</v>
      </c>
      <c r="I85" s="8">
        <f t="shared" si="4"/>
        <v>123.74</v>
      </c>
      <c r="J85" s="8"/>
      <c r="K85" s="9">
        <f t="shared" si="5"/>
        <v>-0.1053</v>
      </c>
    </row>
    <row r="86" spans="2:11" x14ac:dyDescent="0.2">
      <c r="B86">
        <f>+ICU!A81</f>
        <v>186</v>
      </c>
      <c r="C86" t="str">
        <f>+ICU!B81</f>
        <v>SUMMIT PACIFIC MEDICAL CENTER</v>
      </c>
      <c r="D86" s="7">
        <f>ROUND(+ICU!J81,0)</f>
        <v>0</v>
      </c>
      <c r="E86" s="7">
        <f>ROUND(+ICU!F81,0)</f>
        <v>0</v>
      </c>
      <c r="F86" s="8" t="str">
        <f t="shared" si="3"/>
        <v/>
      </c>
      <c r="G86" s="7">
        <f>ROUND(+ICU!J183,0)</f>
        <v>0</v>
      </c>
      <c r="H86" s="7">
        <f>ROUND(+ICU!F183,0)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>
        <f>+ICU!A82</f>
        <v>191</v>
      </c>
      <c r="C87" t="str">
        <f>+ICU!B82</f>
        <v>PROVIDENCE CENTRALIA HOSPITAL</v>
      </c>
      <c r="D87" s="7">
        <f>ROUND(+ICU!J82,0)</f>
        <v>115325</v>
      </c>
      <c r="E87" s="7">
        <f>ROUND(+ICU!F82,0)</f>
        <v>1366</v>
      </c>
      <c r="F87" s="8">
        <f t="shared" si="3"/>
        <v>84.43</v>
      </c>
      <c r="G87" s="7">
        <f>ROUND(+ICU!J184,0)</f>
        <v>121993</v>
      </c>
      <c r="H87" s="7">
        <f>ROUND(+ICU!F184,0)</f>
        <v>1477</v>
      </c>
      <c r="I87" s="8">
        <f t="shared" si="4"/>
        <v>82.6</v>
      </c>
      <c r="J87" s="8"/>
      <c r="K87" s="9">
        <f t="shared" si="5"/>
        <v>-2.1700000000000001E-2</v>
      </c>
    </row>
    <row r="88" spans="2:11" x14ac:dyDescent="0.2">
      <c r="B88">
        <f>+ICU!A83</f>
        <v>193</v>
      </c>
      <c r="C88" t="str">
        <f>+ICU!B83</f>
        <v>PROVIDENCE MOUNT CARMEL HOSPITAL</v>
      </c>
      <c r="D88" s="7">
        <f>ROUND(+ICU!J83,0)</f>
        <v>27479</v>
      </c>
      <c r="E88" s="7">
        <f>ROUND(+ICU!F83,0)</f>
        <v>502</v>
      </c>
      <c r="F88" s="8">
        <f t="shared" si="3"/>
        <v>54.74</v>
      </c>
      <c r="G88" s="7">
        <f>ROUND(+ICU!J185,0)</f>
        <v>0</v>
      </c>
      <c r="H88" s="7">
        <f>ROUND(+ICU!F185,0)</f>
        <v>0</v>
      </c>
      <c r="I88" s="8" t="str">
        <f t="shared" si="4"/>
        <v/>
      </c>
      <c r="J88" s="8"/>
      <c r="K88" s="9" t="str">
        <f t="shared" si="5"/>
        <v/>
      </c>
    </row>
    <row r="89" spans="2:11" x14ac:dyDescent="0.2">
      <c r="B89">
        <f>+ICU!A84</f>
        <v>194</v>
      </c>
      <c r="C89" t="str">
        <f>+ICU!B84</f>
        <v>PROVIDENCE ST JOSEPHS HOSPITAL</v>
      </c>
      <c r="D89" s="7">
        <f>ROUND(+ICU!J84,0)</f>
        <v>0</v>
      </c>
      <c r="E89" s="7">
        <f>ROUND(+ICU!F84,0)</f>
        <v>0</v>
      </c>
      <c r="F89" s="8" t="str">
        <f t="shared" si="3"/>
        <v/>
      </c>
      <c r="G89" s="7">
        <f>ROUND(+ICU!J186,0)</f>
        <v>0</v>
      </c>
      <c r="H89" s="7">
        <f>ROUND(+ICU!F186,0)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+ICU!A85</f>
        <v>195</v>
      </c>
      <c r="C90" t="str">
        <f>+ICU!B85</f>
        <v>SNOQUALMIE VALLEY HOSPITAL</v>
      </c>
      <c r="D90" s="7">
        <f>ROUND(+ICU!J85,0)</f>
        <v>0</v>
      </c>
      <c r="E90" s="7">
        <f>ROUND(+ICU!F85,0)</f>
        <v>0</v>
      </c>
      <c r="F90" s="8" t="str">
        <f t="shared" si="3"/>
        <v/>
      </c>
      <c r="G90" s="7">
        <f>ROUND(+ICU!J187,0)</f>
        <v>0</v>
      </c>
      <c r="H90" s="7">
        <f>ROUND(+ICU!F187,0)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>
        <f>+ICU!A86</f>
        <v>197</v>
      </c>
      <c r="C91" t="str">
        <f>+ICU!B86</f>
        <v>CAPITAL MEDICAL CENTER</v>
      </c>
      <c r="D91" s="7">
        <f>ROUND(+ICU!J86,0)</f>
        <v>243369</v>
      </c>
      <c r="E91" s="7">
        <f>ROUND(+ICU!F86,0)</f>
        <v>6078</v>
      </c>
      <c r="F91" s="8">
        <f t="shared" si="3"/>
        <v>40.04</v>
      </c>
      <c r="G91" s="7">
        <f>ROUND(+ICU!J188,0)</f>
        <v>190183</v>
      </c>
      <c r="H91" s="7">
        <f>ROUND(+ICU!F188,0)</f>
        <v>6131</v>
      </c>
      <c r="I91" s="8">
        <f t="shared" si="4"/>
        <v>31.02</v>
      </c>
      <c r="J91" s="8"/>
      <c r="K91" s="9">
        <f t="shared" si="5"/>
        <v>-0.2253</v>
      </c>
    </row>
    <row r="92" spans="2:11" x14ac:dyDescent="0.2">
      <c r="B92">
        <f>+ICU!A87</f>
        <v>198</v>
      </c>
      <c r="C92" t="str">
        <f>+ICU!B87</f>
        <v>ASTRIA SUNNYSIDE HOSPITAL</v>
      </c>
      <c r="D92" s="7">
        <f>ROUND(+ICU!J87,0)</f>
        <v>73309</v>
      </c>
      <c r="E92" s="7">
        <f>ROUND(+ICU!F87,0)</f>
        <v>1117</v>
      </c>
      <c r="F92" s="8">
        <f t="shared" si="3"/>
        <v>65.63</v>
      </c>
      <c r="G92" s="7">
        <f>ROUND(+ICU!J189,0)</f>
        <v>78249</v>
      </c>
      <c r="H92" s="7">
        <f>ROUND(+ICU!F189,0)</f>
        <v>1447</v>
      </c>
      <c r="I92" s="8">
        <f t="shared" si="4"/>
        <v>54.08</v>
      </c>
      <c r="J92" s="8"/>
      <c r="K92" s="9">
        <f t="shared" si="5"/>
        <v>-0.17599999999999999</v>
      </c>
    </row>
    <row r="93" spans="2:11" x14ac:dyDescent="0.2">
      <c r="B93">
        <f>+ICU!A88</f>
        <v>199</v>
      </c>
      <c r="C93" t="str">
        <f>+ICU!B88</f>
        <v>ASTRIA TOPPENISH HOSPITAL</v>
      </c>
      <c r="D93" s="7">
        <f>ROUND(+ICU!J88,0)</f>
        <v>36280</v>
      </c>
      <c r="E93" s="7">
        <f>ROUND(+ICU!F88,0)</f>
        <v>266</v>
      </c>
      <c r="F93" s="8">
        <f t="shared" si="3"/>
        <v>136.38999999999999</v>
      </c>
      <c r="G93" s="7">
        <f>ROUND(+ICU!J190,0)</f>
        <v>33394</v>
      </c>
      <c r="H93" s="7">
        <f>ROUND(+ICU!F190,0)</f>
        <v>138</v>
      </c>
      <c r="I93" s="8">
        <f t="shared" si="4"/>
        <v>241.99</v>
      </c>
      <c r="J93" s="8"/>
      <c r="K93" s="9">
        <f t="shared" si="5"/>
        <v>0.77429999999999999</v>
      </c>
    </row>
    <row r="94" spans="2:11" x14ac:dyDescent="0.2">
      <c r="B94">
        <f>+ICU!A89</f>
        <v>201</v>
      </c>
      <c r="C94" t="str">
        <f>+ICU!B89</f>
        <v>ST FRANCIS COMMUNITY HOSPITAL</v>
      </c>
      <c r="D94" s="7">
        <f>ROUND(+ICU!J89,0)</f>
        <v>482844</v>
      </c>
      <c r="E94" s="7">
        <f>ROUND(+ICU!F89,0)</f>
        <v>4029</v>
      </c>
      <c r="F94" s="8">
        <f t="shared" si="3"/>
        <v>119.84</v>
      </c>
      <c r="G94" s="7">
        <f>ROUND(+ICU!J191,0)</f>
        <v>515137</v>
      </c>
      <c r="H94" s="7">
        <f>ROUND(+ICU!F191,0)</f>
        <v>4250</v>
      </c>
      <c r="I94" s="8">
        <f t="shared" si="4"/>
        <v>121.21</v>
      </c>
      <c r="J94" s="8"/>
      <c r="K94" s="9">
        <f t="shared" si="5"/>
        <v>1.14E-2</v>
      </c>
    </row>
    <row r="95" spans="2:11" x14ac:dyDescent="0.2">
      <c r="B95">
        <f>+ICU!A90</f>
        <v>202</v>
      </c>
      <c r="C95" t="str">
        <f>+ICU!B90</f>
        <v>REGIONAL HOSPITAL</v>
      </c>
      <c r="D95" s="7">
        <f>ROUND(+ICU!J90,0)</f>
        <v>0</v>
      </c>
      <c r="E95" s="7">
        <f>ROUND(+ICU!F90,0)</f>
        <v>0</v>
      </c>
      <c r="F95" s="8" t="str">
        <f t="shared" si="3"/>
        <v/>
      </c>
      <c r="G95" s="7">
        <f>ROUND(+ICU!J192,0)</f>
        <v>0</v>
      </c>
      <c r="H95" s="7">
        <f>ROUND(+ICU!F192,0)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+ICU!A91</f>
        <v>204</v>
      </c>
      <c r="C96" t="str">
        <f>+ICU!B91</f>
        <v>SEATTLE CANCER CARE ALLIANCE</v>
      </c>
      <c r="D96" s="7">
        <f>ROUND(+ICU!J91,0)</f>
        <v>0</v>
      </c>
      <c r="E96" s="7">
        <f>ROUND(+ICU!F91,0)</f>
        <v>5979</v>
      </c>
      <c r="F96" s="8" t="str">
        <f t="shared" si="3"/>
        <v/>
      </c>
      <c r="G96" s="7">
        <f>ROUND(+ICU!J193,0)</f>
        <v>0</v>
      </c>
      <c r="H96" s="7">
        <f>ROUND(+ICU!F193,0)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+ICU!A92</f>
        <v>205</v>
      </c>
      <c r="C97" t="str">
        <f>+ICU!B92</f>
        <v>WENATCHEE VALLEY HOSPITAL</v>
      </c>
      <c r="D97" s="7">
        <f>ROUND(+ICU!J92,0)</f>
        <v>0</v>
      </c>
      <c r="E97" s="7">
        <f>ROUND(+ICU!F92,0)</f>
        <v>0</v>
      </c>
      <c r="F97" s="8" t="str">
        <f t="shared" si="3"/>
        <v/>
      </c>
      <c r="G97" s="7">
        <f>ROUND(+ICU!J194,0)</f>
        <v>0</v>
      </c>
      <c r="H97" s="7">
        <f>ROUND(+ICU!F194,0)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+ICU!A93</f>
        <v>206</v>
      </c>
      <c r="C98" t="str">
        <f>+ICU!B93</f>
        <v>PEACEHEALTH UNITED GENERAL MEDICAL CENTER</v>
      </c>
      <c r="D98" s="7">
        <f>ROUND(+ICU!J93,0)</f>
        <v>0</v>
      </c>
      <c r="E98" s="7">
        <f>ROUND(+ICU!F93,0)</f>
        <v>0</v>
      </c>
      <c r="F98" s="8" t="str">
        <f t="shared" si="3"/>
        <v/>
      </c>
      <c r="G98" s="7">
        <f>ROUND(+ICU!J195,0)</f>
        <v>0</v>
      </c>
      <c r="H98" s="7">
        <f>ROUND(+ICU!F195,0)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>
        <f>+ICU!A94</f>
        <v>207</v>
      </c>
      <c r="C99" t="str">
        <f>+ICU!B94</f>
        <v>SKAGIT REGIONAL HEALTH</v>
      </c>
      <c r="D99" s="7">
        <f>ROUND(+ICU!J94,0)</f>
        <v>289810</v>
      </c>
      <c r="E99" s="7">
        <f>ROUND(+ICU!F94,0)</f>
        <v>0</v>
      </c>
      <c r="F99" s="8" t="str">
        <f t="shared" si="3"/>
        <v/>
      </c>
      <c r="G99" s="7">
        <f>ROUND(+ICU!J196,0)</f>
        <v>372754</v>
      </c>
      <c r="H99" s="7">
        <f>ROUND(+ICU!F196,0)</f>
        <v>2630</v>
      </c>
      <c r="I99" s="8">
        <f t="shared" si="4"/>
        <v>141.72999999999999</v>
      </c>
      <c r="J99" s="8"/>
      <c r="K99" s="9" t="str">
        <f t="shared" si="5"/>
        <v/>
      </c>
    </row>
    <row r="100" spans="2:11" x14ac:dyDescent="0.2">
      <c r="B100">
        <f>+ICU!A95</f>
        <v>208</v>
      </c>
      <c r="C100" t="str">
        <f>+ICU!B95</f>
        <v>LEGACY SALMON CREEK HOSPITAL</v>
      </c>
      <c r="D100" s="7">
        <f>ROUND(+ICU!J95,0)</f>
        <v>1172782</v>
      </c>
      <c r="E100" s="7">
        <f>ROUND(+ICU!F95,0)</f>
        <v>11826</v>
      </c>
      <c r="F100" s="8">
        <f t="shared" si="3"/>
        <v>99.17</v>
      </c>
      <c r="G100" s="7">
        <f>ROUND(+ICU!J197,0)</f>
        <v>1313175</v>
      </c>
      <c r="H100" s="7">
        <f>ROUND(+ICU!F197,0)</f>
        <v>11992</v>
      </c>
      <c r="I100" s="8">
        <f t="shared" si="4"/>
        <v>109.5</v>
      </c>
      <c r="J100" s="8"/>
      <c r="K100" s="9">
        <f t="shared" si="5"/>
        <v>0.1042</v>
      </c>
    </row>
    <row r="101" spans="2:11" x14ac:dyDescent="0.2">
      <c r="B101">
        <f>+ICU!A96</f>
        <v>209</v>
      </c>
      <c r="C101" t="str">
        <f>+ICU!B96</f>
        <v>ST ANTHONY HOSPITAL</v>
      </c>
      <c r="D101" s="7">
        <f>ROUND(+ICU!J96,0)</f>
        <v>339984</v>
      </c>
      <c r="E101" s="7">
        <f>ROUND(+ICU!F96,0)</f>
        <v>4883</v>
      </c>
      <c r="F101" s="8">
        <f t="shared" si="3"/>
        <v>69.63</v>
      </c>
      <c r="G101" s="7">
        <f>ROUND(+ICU!J198,0)</f>
        <v>384338</v>
      </c>
      <c r="H101" s="7">
        <f>ROUND(+ICU!F198,0)</f>
        <v>4715</v>
      </c>
      <c r="I101" s="8">
        <f t="shared" si="4"/>
        <v>81.510000000000005</v>
      </c>
      <c r="J101" s="8"/>
      <c r="K101" s="9">
        <f t="shared" si="5"/>
        <v>0.1706</v>
      </c>
    </row>
    <row r="102" spans="2:11" x14ac:dyDescent="0.2">
      <c r="B102">
        <f>+ICU!A97</f>
        <v>210</v>
      </c>
      <c r="C102" t="str">
        <f>+ICU!B97</f>
        <v>SWEDISH MEDICAL CENTER - ISSAQUAH CAMPUS</v>
      </c>
      <c r="D102" s="7">
        <f>ROUND(+ICU!J97,0)</f>
        <v>373593</v>
      </c>
      <c r="E102" s="7">
        <f>ROUND(+ICU!F97,0)</f>
        <v>5610</v>
      </c>
      <c r="F102" s="8">
        <f t="shared" si="3"/>
        <v>66.59</v>
      </c>
      <c r="G102" s="7">
        <f>ROUND(+ICU!J199,0)</f>
        <v>235014</v>
      </c>
      <c r="H102" s="7">
        <f>ROUND(+ICU!F199,0)</f>
        <v>5025</v>
      </c>
      <c r="I102" s="8">
        <f t="shared" si="4"/>
        <v>46.77</v>
      </c>
      <c r="J102" s="8"/>
      <c r="K102" s="9">
        <f t="shared" si="5"/>
        <v>-0.29759999999999998</v>
      </c>
    </row>
    <row r="103" spans="2:11" x14ac:dyDescent="0.2">
      <c r="B103">
        <f>+ICU!A98</f>
        <v>211</v>
      </c>
      <c r="C103" t="str">
        <f>+ICU!B98</f>
        <v>PEACEHEALTH PEACE ISLAND MEDICAL CENTER</v>
      </c>
      <c r="D103" s="7">
        <f>ROUND(+ICU!J98,0)</f>
        <v>0</v>
      </c>
      <c r="E103" s="7">
        <f>ROUND(+ICU!F98,0)</f>
        <v>0</v>
      </c>
      <c r="F103" s="8" t="str">
        <f t="shared" si="3"/>
        <v/>
      </c>
      <c r="G103" s="7">
        <f>ROUND(+ICU!J200,0)</f>
        <v>0</v>
      </c>
      <c r="H103" s="7">
        <f>ROUND(+ICU!F200,0)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+ICU!A99</f>
        <v>904</v>
      </c>
      <c r="C104" t="str">
        <f>+ICU!B99</f>
        <v>BHC FAIRFAX HOSPITAL</v>
      </c>
      <c r="D104" s="7">
        <f>ROUND(+ICU!J99,0)</f>
        <v>0</v>
      </c>
      <c r="E104" s="7">
        <f>ROUND(+ICU!F99,0)</f>
        <v>0</v>
      </c>
      <c r="F104" s="8" t="str">
        <f t="shared" si="3"/>
        <v/>
      </c>
      <c r="G104" s="7">
        <f>ROUND(+ICU!J201,0)</f>
        <v>0</v>
      </c>
      <c r="H104" s="7">
        <f>ROUND(+ICU!F201,0)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+ICU!A100</f>
        <v>915</v>
      </c>
      <c r="C105" t="str">
        <f>+ICU!B100</f>
        <v>LOURDES COUNSELING CENTER</v>
      </c>
      <c r="D105" s="7">
        <f>ROUND(+ICU!J100,0)</f>
        <v>0</v>
      </c>
      <c r="E105" s="7">
        <f>ROUND(+ICU!F100,0)</f>
        <v>0</v>
      </c>
      <c r="F105" s="8" t="str">
        <f t="shared" si="3"/>
        <v/>
      </c>
      <c r="G105" s="7">
        <f>ROUND(+ICU!J202,0)</f>
        <v>0</v>
      </c>
      <c r="H105" s="7">
        <f>ROUND(+ICU!F202,0)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+ICU!A101</f>
        <v>919</v>
      </c>
      <c r="C106" t="str">
        <f>+ICU!B101</f>
        <v>NAVOS</v>
      </c>
      <c r="D106" s="7">
        <f>ROUND(+ICU!J101,0)</f>
        <v>0</v>
      </c>
      <c r="E106" s="7">
        <f>ROUND(+ICU!F101,0)</f>
        <v>0</v>
      </c>
      <c r="F106" s="8" t="str">
        <f t="shared" si="3"/>
        <v/>
      </c>
      <c r="G106" s="7">
        <f>ROUND(+ICU!J203,0)</f>
        <v>0</v>
      </c>
      <c r="H106" s="7">
        <f>ROUND(+ICU!F203,0)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+ICU!A102</f>
        <v>921</v>
      </c>
      <c r="C107" t="str">
        <f>+ICU!B102</f>
        <v>CASCADE BEHAVIORAL HOSPITAL</v>
      </c>
      <c r="D107" s="7">
        <f>ROUND(+ICU!J102,0)</f>
        <v>0</v>
      </c>
      <c r="E107" s="7">
        <f>ROUND(+ICU!F102,0)</f>
        <v>0</v>
      </c>
      <c r="F107" s="8" t="str">
        <f t="shared" si="3"/>
        <v/>
      </c>
      <c r="G107" s="7">
        <f>ROUND(+ICU!J204,0)</f>
        <v>0</v>
      </c>
      <c r="H107" s="7">
        <f>ROUND(+ICU!F204,0)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+ICU!A103</f>
        <v>922</v>
      </c>
      <c r="C108" t="str">
        <f>+ICU!B103</f>
        <v>BHC FAIRFAX HOSPITAL NORTH</v>
      </c>
      <c r="D108" s="7">
        <f>ROUND(+ICU!J103,0)</f>
        <v>0</v>
      </c>
      <c r="E108" s="7">
        <f>ROUND(+ICU!F103,0)</f>
        <v>0</v>
      </c>
      <c r="F108" s="8" t="str">
        <f t="shared" ref="F108" si="6">IF(D108=0,"",IF(E108=0,"",ROUND(D108/E108,2)))</f>
        <v/>
      </c>
      <c r="G108" s="7">
        <f>ROUND(+ICU!J205,0)</f>
        <v>0</v>
      </c>
      <c r="H108" s="7">
        <f>ROUND(+ICU!F205,0)</f>
        <v>0</v>
      </c>
      <c r="I108" s="8" t="str">
        <f t="shared" ref="I108" si="7">IF(G108=0,"",IF(H108=0,"",ROUND(G108/H108,2)))</f>
        <v/>
      </c>
      <c r="J108" s="8"/>
      <c r="K108" s="9" t="str">
        <f t="shared" ref="K108" si="8">IF(D108=0,"",IF(E108=0,"",IF(G108=0,"",IF(H108=0,"",ROUND(I108/F108-1,4)))))</f>
        <v/>
      </c>
    </row>
    <row r="109" spans="2:11" x14ac:dyDescent="0.2">
      <c r="B109">
        <f>+ICU!A104</f>
        <v>923</v>
      </c>
      <c r="C109" t="str">
        <f>+ICU!B104</f>
        <v>FAIRFAX BEHAVIORAL HEALTH MONROE</v>
      </c>
      <c r="D109" s="7">
        <f>ROUND(+ICU!J104,0)</f>
        <v>0</v>
      </c>
      <c r="E109" s="7">
        <f>ROUND(+ICU!F104,0)</f>
        <v>0</v>
      </c>
      <c r="F109" s="8" t="str">
        <f t="shared" ref="F109" si="9">IF(D109=0,"",IF(E109=0,"",ROUND(D109/E109,2)))</f>
        <v/>
      </c>
      <c r="G109" s="7">
        <f>ROUND(+ICU!J206,0)</f>
        <v>0</v>
      </c>
      <c r="H109" s="7">
        <f>ROUND(+ICU!F206,0)</f>
        <v>0</v>
      </c>
      <c r="I109" s="8" t="str">
        <f t="shared" ref="I109" si="10">IF(G109=0,"",IF(H109=0,"",ROUND(G109/H109,2)))</f>
        <v/>
      </c>
      <c r="J109" s="8"/>
      <c r="K109" s="9" t="str">
        <f t="shared" ref="K109" si="11">IF(D109=0,"",IF(E109=0,"",IF(G109=0,"",IF(H109=0,"",ROUND(I109/F109-1,4)))))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zoomScale="75" workbookViewId="0">
      <selection activeCell="E13" sqref="E13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6.88671875" bestFit="1" customWidth="1"/>
    <col min="6" max="6" width="7" customWidth="1"/>
    <col min="7" max="7" width="11.44140625" bestFit="1" customWidth="1"/>
    <col min="8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4" t="s">
        <v>17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48</v>
      </c>
    </row>
    <row r="4" spans="1:11" x14ac:dyDescent="0.2">
      <c r="A4" s="4" t="s">
        <v>70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44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7">
        <f>ROUND(+ICU!D5,0)</f>
        <v>2015</v>
      </c>
      <c r="F7" s="17">
        <f>E7</f>
        <v>2015</v>
      </c>
      <c r="G7" s="3"/>
      <c r="H7" s="2">
        <f>+F7+1</f>
        <v>2016</v>
      </c>
      <c r="I7" s="3">
        <f>+H7</f>
        <v>2016</v>
      </c>
    </row>
    <row r="8" spans="1:11" x14ac:dyDescent="0.2">
      <c r="A8" s="3"/>
      <c r="B8" s="3"/>
      <c r="C8" s="3"/>
      <c r="D8" s="2" t="s">
        <v>18</v>
      </c>
      <c r="F8" s="2" t="s">
        <v>1</v>
      </c>
      <c r="G8" s="2" t="s">
        <v>18</v>
      </c>
      <c r="I8" s="2" t="s">
        <v>1</v>
      </c>
      <c r="J8" s="2"/>
      <c r="K8" s="3" t="s">
        <v>75</v>
      </c>
    </row>
    <row r="9" spans="1:11" x14ac:dyDescent="0.2">
      <c r="A9" s="3"/>
      <c r="B9" s="3" t="s">
        <v>36</v>
      </c>
      <c r="C9" s="3" t="s">
        <v>37</v>
      </c>
      <c r="D9" s="2" t="s">
        <v>19</v>
      </c>
      <c r="E9" s="2" t="s">
        <v>3</v>
      </c>
      <c r="F9" s="2" t="s">
        <v>3</v>
      </c>
      <c r="G9" s="2" t="s">
        <v>19</v>
      </c>
      <c r="H9" s="2" t="s">
        <v>3</v>
      </c>
      <c r="I9" s="2" t="s">
        <v>3</v>
      </c>
      <c r="J9" s="2"/>
      <c r="K9" s="3" t="s">
        <v>77</v>
      </c>
    </row>
    <row r="10" spans="1:11" x14ac:dyDescent="0.2">
      <c r="B10">
        <f>+ICU!A5</f>
        <v>1</v>
      </c>
      <c r="C10" t="str">
        <f>+ICU!B5</f>
        <v>SWEDISH MEDICAL CENTER - FIRST HILL</v>
      </c>
      <c r="D10" s="7">
        <f>ROUND(SUM(ICU!K5:L5),0)</f>
        <v>745231</v>
      </c>
      <c r="E10" s="7">
        <f>ROUND(+ICU!F5,0)</f>
        <v>40978</v>
      </c>
      <c r="F10" s="8">
        <f>IF(D10=0,"",IF(E10=0,"",ROUND(D10/E10,2)))</f>
        <v>18.190000000000001</v>
      </c>
      <c r="G10" s="7">
        <f>ROUND(SUM(ICU!K107:L107),0)</f>
        <v>3034522</v>
      </c>
      <c r="H10" s="7">
        <f>ROUND(+ICU!F107,0)</f>
        <v>30743</v>
      </c>
      <c r="I10" s="8">
        <f>IF(G10=0,"",IF(H10=0,"",ROUND(G10/H10,2)))</f>
        <v>98.71</v>
      </c>
      <c r="J10" s="8"/>
      <c r="K10" s="9">
        <f>IF(D10=0,"",IF(E10=0,"",IF(G10=0,"",IF(H10=0,"",ROUND(I10/F10-1,4)))))</f>
        <v>4.4265999999999996</v>
      </c>
    </row>
    <row r="11" spans="1:11" x14ac:dyDescent="0.2">
      <c r="B11">
        <f>+ICU!A6</f>
        <v>3</v>
      </c>
      <c r="C11" t="str">
        <f>+ICU!B6</f>
        <v>SWEDISH MEDICAL CENTER - CHERRY HILL</v>
      </c>
      <c r="D11" s="7">
        <f>ROUND(SUM(ICU!K6:L6),0)</f>
        <v>133745</v>
      </c>
      <c r="E11" s="7">
        <f>ROUND(+ICU!F6,0)</f>
        <v>22059</v>
      </c>
      <c r="F11" s="8">
        <f t="shared" ref="F11:F74" si="0">IF(D11=0,"",IF(E11=0,"",ROUND(D11/E11,2)))</f>
        <v>6.06</v>
      </c>
      <c r="G11" s="7">
        <f>ROUND(SUM(ICU!K108:L108),0)</f>
        <v>2204072</v>
      </c>
      <c r="H11" s="7">
        <f>ROUND(+ICU!F108,0)</f>
        <v>14018</v>
      </c>
      <c r="I11" s="8">
        <f t="shared" ref="I11:I74" si="1">IF(G11=0,"",IF(H11=0,"",ROUND(G11/H11,2)))</f>
        <v>157.22999999999999</v>
      </c>
      <c r="J11" s="8"/>
      <c r="K11" s="9">
        <f t="shared" ref="K11:K74" si="2">IF(D11=0,"",IF(E11=0,"",IF(G11=0,"",IF(H11=0,"",ROUND(I11/F11-1,4)))))</f>
        <v>24.945499999999999</v>
      </c>
    </row>
    <row r="12" spans="1:11" x14ac:dyDescent="0.2">
      <c r="B12">
        <f>+ICU!A7</f>
        <v>8</v>
      </c>
      <c r="C12" t="str">
        <f>+ICU!B7</f>
        <v>KLICKITAT VALLEY HEALTH</v>
      </c>
      <c r="D12" s="7">
        <f>ROUND(SUM(ICU!K7:L7),0)</f>
        <v>0</v>
      </c>
      <c r="E12" s="7">
        <f>ROUND(+ICU!F7,0)</f>
        <v>0</v>
      </c>
      <c r="F12" s="8" t="str">
        <f t="shared" si="0"/>
        <v/>
      </c>
      <c r="G12" s="7">
        <f>ROUND(SUM(ICU!K109:L109),0)</f>
        <v>0</v>
      </c>
      <c r="H12" s="7">
        <f>ROUND(+ICU!F109,0)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+ICU!A8</f>
        <v>10</v>
      </c>
      <c r="C13" t="str">
        <f>+ICU!B8</f>
        <v>VIRGINIA MASON MEDICAL CENTER</v>
      </c>
      <c r="D13" s="7">
        <f>ROUND(SUM(ICU!K8:L8),0)</f>
        <v>75507</v>
      </c>
      <c r="E13" s="7">
        <f>ROUND(+ICU!F8,0)</f>
        <v>6458</v>
      </c>
      <c r="F13" s="8">
        <f t="shared" si="0"/>
        <v>11.69</v>
      </c>
      <c r="G13" s="7">
        <f>ROUND(SUM(ICU!K110:L110),0)</f>
        <v>156264</v>
      </c>
      <c r="H13" s="7">
        <f>ROUND(+ICU!F110,0)</f>
        <v>7085</v>
      </c>
      <c r="I13" s="8">
        <f t="shared" si="1"/>
        <v>22.06</v>
      </c>
      <c r="J13" s="8"/>
      <c r="K13" s="9">
        <f t="shared" si="2"/>
        <v>0.8871</v>
      </c>
    </row>
    <row r="14" spans="1:11" x14ac:dyDescent="0.2">
      <c r="B14">
        <f>+ICU!A9</f>
        <v>14</v>
      </c>
      <c r="C14" t="str">
        <f>+ICU!B9</f>
        <v>SEATTLE CHILDRENS HOSPITAL</v>
      </c>
      <c r="D14" s="7">
        <f>ROUND(SUM(ICU!K9:L9),0)</f>
        <v>1878299</v>
      </c>
      <c r="E14" s="7">
        <f>ROUND(+ICU!F9,0)</f>
        <v>18614</v>
      </c>
      <c r="F14" s="8">
        <f t="shared" si="0"/>
        <v>100.91</v>
      </c>
      <c r="G14" s="7">
        <f>ROUND(SUM(ICU!K111:L111),0)</f>
        <v>2725904</v>
      </c>
      <c r="H14" s="7">
        <f>ROUND(+ICU!F111,0)</f>
        <v>20628</v>
      </c>
      <c r="I14" s="8">
        <f t="shared" si="1"/>
        <v>132.15</v>
      </c>
      <c r="J14" s="8"/>
      <c r="K14" s="9">
        <f t="shared" si="2"/>
        <v>0.30959999999999999</v>
      </c>
    </row>
    <row r="15" spans="1:11" x14ac:dyDescent="0.2">
      <c r="B15">
        <f>+ICU!A10</f>
        <v>20</v>
      </c>
      <c r="C15" t="str">
        <f>+ICU!B10</f>
        <v>GROUP HEALTH CENTRAL HOSPITAL</v>
      </c>
      <c r="D15" s="7">
        <f>ROUND(SUM(ICU!K10:L10),0)</f>
        <v>125115</v>
      </c>
      <c r="E15" s="7">
        <f>ROUND(+ICU!F10,0)</f>
        <v>0</v>
      </c>
      <c r="F15" s="8" t="str">
        <f t="shared" si="0"/>
        <v/>
      </c>
      <c r="G15" s="7">
        <f>ROUND(SUM(ICU!K112:L112),0)</f>
        <v>0</v>
      </c>
      <c r="H15" s="7">
        <f>ROUND(+ICU!F112,0)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+ICU!A11</f>
        <v>21</v>
      </c>
      <c r="C16" t="str">
        <f>+ICU!B11</f>
        <v>NEWPORT HOSPITAL AND HEALTH SERVICES</v>
      </c>
      <c r="D16" s="7">
        <f>ROUND(SUM(ICU!K11:L11),0)</f>
        <v>0</v>
      </c>
      <c r="E16" s="7">
        <f>ROUND(+ICU!F11,0)</f>
        <v>0</v>
      </c>
      <c r="F16" s="8" t="str">
        <f t="shared" si="0"/>
        <v/>
      </c>
      <c r="G16" s="7">
        <f>ROUND(SUM(ICU!K113:L113),0)</f>
        <v>0</v>
      </c>
      <c r="H16" s="7">
        <f>ROUND(+ICU!F113,0)</f>
        <v>0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+ICU!A12</f>
        <v>22</v>
      </c>
      <c r="C17" t="str">
        <f>+ICU!B12</f>
        <v>LOURDES MEDICAL CENTER</v>
      </c>
      <c r="D17" s="7">
        <f>ROUND(SUM(ICU!K12:L12),0)</f>
        <v>0</v>
      </c>
      <c r="E17" s="7">
        <f>ROUND(+ICU!F12,0)</f>
        <v>0</v>
      </c>
      <c r="F17" s="8" t="str">
        <f t="shared" si="0"/>
        <v/>
      </c>
      <c r="G17" s="7">
        <f>ROUND(SUM(ICU!K114:L114),0)</f>
        <v>0</v>
      </c>
      <c r="H17" s="7">
        <f>ROUND(+ICU!F114,0)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>
        <f>+ICU!A13</f>
        <v>23</v>
      </c>
      <c r="C18" t="str">
        <f>+ICU!B13</f>
        <v>THREE RIVERS HOSPITAL</v>
      </c>
      <c r="D18" s="7">
        <f>ROUND(SUM(ICU!K13:L13),0)</f>
        <v>0</v>
      </c>
      <c r="E18" s="7">
        <f>ROUND(+ICU!F13,0)</f>
        <v>0</v>
      </c>
      <c r="F18" s="8" t="str">
        <f t="shared" si="0"/>
        <v/>
      </c>
      <c r="G18" s="7">
        <f>ROUND(SUM(ICU!K115:L115),0)</f>
        <v>0</v>
      </c>
      <c r="H18" s="7">
        <f>ROUND(+ICU!F115,0)</f>
        <v>0</v>
      </c>
      <c r="I18" s="8" t="str">
        <f t="shared" si="1"/>
        <v/>
      </c>
      <c r="J18" s="8"/>
      <c r="K18" s="9" t="str">
        <f t="shared" si="2"/>
        <v/>
      </c>
    </row>
    <row r="19" spans="2:11" x14ac:dyDescent="0.2">
      <c r="B19">
        <f>+ICU!A14</f>
        <v>26</v>
      </c>
      <c r="C19" t="str">
        <f>+ICU!B14</f>
        <v>PEACEHEALTH ST JOHN MEDICAL CENTER</v>
      </c>
      <c r="D19" s="7">
        <f>ROUND(SUM(ICU!K14:L14),0)</f>
        <v>7840</v>
      </c>
      <c r="E19" s="7">
        <f>ROUND(+ICU!F14,0)</f>
        <v>7486</v>
      </c>
      <c r="F19" s="8">
        <f t="shared" si="0"/>
        <v>1.05</v>
      </c>
      <c r="G19" s="7">
        <f>ROUND(SUM(ICU!K116:L116),0)</f>
        <v>1491</v>
      </c>
      <c r="H19" s="7">
        <f>ROUND(+ICU!F116,0)</f>
        <v>8791</v>
      </c>
      <c r="I19" s="8">
        <f t="shared" si="1"/>
        <v>0.17</v>
      </c>
      <c r="J19" s="8"/>
      <c r="K19" s="9">
        <f t="shared" si="2"/>
        <v>-0.83809999999999996</v>
      </c>
    </row>
    <row r="20" spans="2:11" x14ac:dyDescent="0.2">
      <c r="B20">
        <f>+ICU!A15</f>
        <v>29</v>
      </c>
      <c r="C20" t="str">
        <f>+ICU!B15</f>
        <v>HARBORVIEW MEDICAL CENTER</v>
      </c>
      <c r="D20" s="7">
        <f>ROUND(SUM(ICU!K15:L15),0)</f>
        <v>456363</v>
      </c>
      <c r="E20" s="7">
        <f>ROUND(+ICU!F15,0)</f>
        <v>27615</v>
      </c>
      <c r="F20" s="8">
        <f t="shared" si="0"/>
        <v>16.53</v>
      </c>
      <c r="G20" s="7">
        <f>ROUND(SUM(ICU!K117:L117),0)</f>
        <v>445978</v>
      </c>
      <c r="H20" s="7">
        <f>ROUND(+ICU!F117,0)</f>
        <v>28181</v>
      </c>
      <c r="I20" s="8">
        <f t="shared" si="1"/>
        <v>15.83</v>
      </c>
      <c r="J20" s="8"/>
      <c r="K20" s="9">
        <f t="shared" si="2"/>
        <v>-4.2299999999999997E-2</v>
      </c>
    </row>
    <row r="21" spans="2:11" x14ac:dyDescent="0.2">
      <c r="B21">
        <f>+ICU!A16</f>
        <v>32</v>
      </c>
      <c r="C21" t="str">
        <f>+ICU!B16</f>
        <v>ST JOSEPH MEDICAL CENTER</v>
      </c>
      <c r="D21" s="7">
        <f>ROUND(SUM(ICU!K16:L16),0)</f>
        <v>56642</v>
      </c>
      <c r="E21" s="7">
        <f>ROUND(+ICU!F16,0)</f>
        <v>17806</v>
      </c>
      <c r="F21" s="8">
        <f t="shared" si="0"/>
        <v>3.18</v>
      </c>
      <c r="G21" s="7">
        <f>ROUND(SUM(ICU!K118:L118),0)</f>
        <v>76046</v>
      </c>
      <c r="H21" s="7">
        <f>ROUND(+ICU!F118,0)</f>
        <v>18398</v>
      </c>
      <c r="I21" s="8">
        <f t="shared" si="1"/>
        <v>4.13</v>
      </c>
      <c r="J21" s="8"/>
      <c r="K21" s="9">
        <f t="shared" si="2"/>
        <v>0.29870000000000002</v>
      </c>
    </row>
    <row r="22" spans="2:11" x14ac:dyDescent="0.2">
      <c r="B22">
        <f>+ICU!A17</f>
        <v>35</v>
      </c>
      <c r="C22" t="str">
        <f>+ICU!B17</f>
        <v>ST ELIZABETH HOSPITAL</v>
      </c>
      <c r="D22" s="7">
        <f>ROUND(SUM(ICU!K17:L17),0)</f>
        <v>0</v>
      </c>
      <c r="E22" s="7">
        <f>ROUND(+ICU!F17,0)</f>
        <v>0</v>
      </c>
      <c r="F22" s="8" t="str">
        <f t="shared" si="0"/>
        <v/>
      </c>
      <c r="G22" s="7">
        <f>ROUND(SUM(ICU!K119:L119),0)</f>
        <v>0</v>
      </c>
      <c r="H22" s="7">
        <f>ROUND(+ICU!F119,0)</f>
        <v>0</v>
      </c>
      <c r="I22" s="8" t="str">
        <f t="shared" si="1"/>
        <v/>
      </c>
      <c r="J22" s="8"/>
      <c r="K22" s="9" t="str">
        <f t="shared" si="2"/>
        <v/>
      </c>
    </row>
    <row r="23" spans="2:11" x14ac:dyDescent="0.2">
      <c r="B23">
        <f>+ICU!A18</f>
        <v>37</v>
      </c>
      <c r="C23" t="str">
        <f>+ICU!B18</f>
        <v>MULTICARE DEACONESS HOSPITAL</v>
      </c>
      <c r="D23" s="7">
        <f>ROUND(SUM(ICU!K18:L18),0)</f>
        <v>13775</v>
      </c>
      <c r="E23" s="7">
        <f>ROUND(+ICU!F18,0)</f>
        <v>13655</v>
      </c>
      <c r="F23" s="8">
        <f t="shared" si="0"/>
        <v>1.01</v>
      </c>
      <c r="G23" s="7">
        <f>ROUND(SUM(ICU!K120:L120),0)</f>
        <v>4507</v>
      </c>
      <c r="H23" s="7">
        <f>ROUND(+ICU!F120,0)</f>
        <v>11391</v>
      </c>
      <c r="I23" s="8">
        <f t="shared" si="1"/>
        <v>0.4</v>
      </c>
      <c r="J23" s="8"/>
      <c r="K23" s="9">
        <f t="shared" si="2"/>
        <v>-0.60399999999999998</v>
      </c>
    </row>
    <row r="24" spans="2:11" x14ac:dyDescent="0.2">
      <c r="B24">
        <f>+ICU!A19</f>
        <v>38</v>
      </c>
      <c r="C24" t="str">
        <f>+ICU!B19</f>
        <v>OLYMPIC MEDICAL CENTER</v>
      </c>
      <c r="D24" s="7">
        <f>ROUND(SUM(ICU!K19:L19),0)</f>
        <v>247</v>
      </c>
      <c r="E24" s="7">
        <f>ROUND(+ICU!F19,0)</f>
        <v>4230</v>
      </c>
      <c r="F24" s="8">
        <f t="shared" si="0"/>
        <v>0.06</v>
      </c>
      <c r="G24" s="7">
        <f>ROUND(SUM(ICU!K121:L121),0)</f>
        <v>104870</v>
      </c>
      <c r="H24" s="7">
        <f>ROUND(+ICU!F121,0)</f>
        <v>4264</v>
      </c>
      <c r="I24" s="8">
        <f t="shared" si="1"/>
        <v>24.59</v>
      </c>
      <c r="J24" s="8"/>
      <c r="K24" s="9">
        <f t="shared" si="2"/>
        <v>408.83330000000001</v>
      </c>
    </row>
    <row r="25" spans="2:11" x14ac:dyDescent="0.2">
      <c r="B25">
        <f>+ICU!A20</f>
        <v>39</v>
      </c>
      <c r="C25" t="str">
        <f>+ICU!B20</f>
        <v>TRIOS HEALTH</v>
      </c>
      <c r="D25" s="7">
        <f>ROUND(SUM(ICU!K20:L20),0)</f>
        <v>21247</v>
      </c>
      <c r="E25" s="7">
        <f>ROUND(+ICU!F20,0)</f>
        <v>1987</v>
      </c>
      <c r="F25" s="8">
        <f t="shared" si="0"/>
        <v>10.69</v>
      </c>
      <c r="G25" s="7">
        <f>ROUND(SUM(ICU!K122:L122),0)</f>
        <v>36271</v>
      </c>
      <c r="H25" s="7">
        <f>ROUND(+ICU!F122,0)</f>
        <v>2065</v>
      </c>
      <c r="I25" s="8">
        <f t="shared" si="1"/>
        <v>17.559999999999999</v>
      </c>
      <c r="J25" s="8"/>
      <c r="K25" s="9">
        <f t="shared" si="2"/>
        <v>0.64270000000000005</v>
      </c>
    </row>
    <row r="26" spans="2:11" x14ac:dyDescent="0.2">
      <c r="B26">
        <f>+ICU!A21</f>
        <v>42</v>
      </c>
      <c r="C26" t="str">
        <f>+ICU!B21</f>
        <v>SHRINERS HOSPITAL FOR CHILDREN</v>
      </c>
      <c r="D26" s="7">
        <f>ROUND(SUM(ICU!K21:L21),0)</f>
        <v>0</v>
      </c>
      <c r="E26" s="7">
        <f>ROUND(+ICU!F21,0)</f>
        <v>0</v>
      </c>
      <c r="F26" s="8" t="str">
        <f t="shared" si="0"/>
        <v/>
      </c>
      <c r="G26" s="7">
        <f>ROUND(SUM(ICU!K123:L123),0)</f>
        <v>0</v>
      </c>
      <c r="H26" s="7">
        <f>ROUND(+ICU!F123,0)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+ICU!A22</f>
        <v>45</v>
      </c>
      <c r="C27" t="str">
        <f>+ICU!B22</f>
        <v>COLUMBIA BASIN HOSPITAL</v>
      </c>
      <c r="D27" s="7">
        <f>ROUND(SUM(ICU!K22:L22),0)</f>
        <v>0</v>
      </c>
      <c r="E27" s="7">
        <f>ROUND(+ICU!F22,0)</f>
        <v>0</v>
      </c>
      <c r="F27" s="8" t="str">
        <f t="shared" si="0"/>
        <v/>
      </c>
      <c r="G27" s="7">
        <f>ROUND(SUM(ICU!K124:L124),0)</f>
        <v>0</v>
      </c>
      <c r="H27" s="7">
        <f>ROUND(+ICU!F124,0)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+ICU!A23</f>
        <v>46</v>
      </c>
      <c r="C28" t="str">
        <f>+ICU!B23</f>
        <v>PMH MEDICAL CENTER</v>
      </c>
      <c r="D28" s="7">
        <f>ROUND(SUM(ICU!K23:L23),0)</f>
        <v>0</v>
      </c>
      <c r="E28" s="7">
        <f>ROUND(+ICU!F23,0)</f>
        <v>0</v>
      </c>
      <c r="F28" s="8" t="str">
        <f t="shared" si="0"/>
        <v/>
      </c>
      <c r="G28" s="7">
        <f>ROUND(SUM(ICU!K125:L125),0)</f>
        <v>0</v>
      </c>
      <c r="H28" s="7">
        <f>ROUND(+ICU!F125,0)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+ICU!A24</f>
        <v>50</v>
      </c>
      <c r="C29" t="str">
        <f>+ICU!B24</f>
        <v>PROVIDENCE ST MARY MEDICAL CENTER</v>
      </c>
      <c r="D29" s="7">
        <f>ROUND(SUM(ICU!K24:L24),0)</f>
        <v>87568</v>
      </c>
      <c r="E29" s="7">
        <f>ROUND(+ICU!F24,0)</f>
        <v>3080</v>
      </c>
      <c r="F29" s="8">
        <f t="shared" si="0"/>
        <v>28.43</v>
      </c>
      <c r="G29" s="7">
        <f>ROUND(SUM(ICU!K126:L126),0)</f>
        <v>161607</v>
      </c>
      <c r="H29" s="7">
        <f>ROUND(+ICU!F126,0)</f>
        <v>5309</v>
      </c>
      <c r="I29" s="8">
        <f t="shared" si="1"/>
        <v>30.44</v>
      </c>
      <c r="J29" s="8"/>
      <c r="K29" s="9">
        <f t="shared" si="2"/>
        <v>7.0699999999999999E-2</v>
      </c>
    </row>
    <row r="30" spans="2:11" x14ac:dyDescent="0.2">
      <c r="B30">
        <f>+ICU!A25</f>
        <v>54</v>
      </c>
      <c r="C30" t="str">
        <f>+ICU!B25</f>
        <v>FORKS COMMUNITY HOSPITAL</v>
      </c>
      <c r="D30" s="7">
        <f>ROUND(SUM(ICU!K25:L25),0)</f>
        <v>0</v>
      </c>
      <c r="E30" s="7">
        <f>ROUND(+ICU!F25,0)</f>
        <v>0</v>
      </c>
      <c r="F30" s="8" t="str">
        <f t="shared" si="0"/>
        <v/>
      </c>
      <c r="G30" s="7">
        <f>ROUND(SUM(ICU!K127:L127),0)</f>
        <v>0</v>
      </c>
      <c r="H30" s="7">
        <f>ROUND(+ICU!F127,0)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>
        <f>+ICU!A26</f>
        <v>56</v>
      </c>
      <c r="C31" t="str">
        <f>+ICU!B26</f>
        <v>WILLAPA HARBOR HOSPITAL</v>
      </c>
      <c r="D31" s="7">
        <f>ROUND(SUM(ICU!K26:L26),0)</f>
        <v>0</v>
      </c>
      <c r="E31" s="7">
        <f>ROUND(+ICU!F26,0)</f>
        <v>0</v>
      </c>
      <c r="F31" s="8" t="str">
        <f t="shared" si="0"/>
        <v/>
      </c>
      <c r="G31" s="7">
        <f>ROUND(SUM(ICU!K128:L128),0)</f>
        <v>0</v>
      </c>
      <c r="H31" s="7">
        <f>ROUND(+ICU!F128,0)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>
        <f>+ICU!A27</f>
        <v>58</v>
      </c>
      <c r="C32" t="str">
        <f>+ICU!B27</f>
        <v>VIRGINIA MASON MEMORIAL</v>
      </c>
      <c r="D32" s="7">
        <f>ROUND(SUM(ICU!K27:L27),0)</f>
        <v>51740</v>
      </c>
      <c r="E32" s="7">
        <f>ROUND(+ICU!F27,0)</f>
        <v>5924</v>
      </c>
      <c r="F32" s="8">
        <f t="shared" si="0"/>
        <v>8.73</v>
      </c>
      <c r="G32" s="7">
        <f>ROUND(SUM(ICU!K129:L129),0)</f>
        <v>17206</v>
      </c>
      <c r="H32" s="7">
        <f>ROUND(+ICU!F129,0)</f>
        <v>7373</v>
      </c>
      <c r="I32" s="8">
        <f t="shared" si="1"/>
        <v>2.33</v>
      </c>
      <c r="J32" s="8"/>
      <c r="K32" s="9">
        <f t="shared" si="2"/>
        <v>-0.73309999999999997</v>
      </c>
    </row>
    <row r="33" spans="2:11" x14ac:dyDescent="0.2">
      <c r="B33">
        <f>+ICU!A28</f>
        <v>63</v>
      </c>
      <c r="C33" t="str">
        <f>+ICU!B28</f>
        <v>GRAYS HARBOR COMMUNITY HOSPITAL</v>
      </c>
      <c r="D33" s="7">
        <f>ROUND(SUM(ICU!K28:L28),0)</f>
        <v>47094</v>
      </c>
      <c r="E33" s="7">
        <f>ROUND(+ICU!F28,0)</f>
        <v>1570</v>
      </c>
      <c r="F33" s="8">
        <f t="shared" si="0"/>
        <v>30</v>
      </c>
      <c r="G33" s="7">
        <f>ROUND(SUM(ICU!K130:L130),0)</f>
        <v>161685</v>
      </c>
      <c r="H33" s="7">
        <f>ROUND(+ICU!F130,0)</f>
        <v>1543</v>
      </c>
      <c r="I33" s="8">
        <f t="shared" si="1"/>
        <v>104.79</v>
      </c>
      <c r="J33" s="8"/>
      <c r="K33" s="9">
        <f t="shared" si="2"/>
        <v>2.4929999999999999</v>
      </c>
    </row>
    <row r="34" spans="2:11" x14ac:dyDescent="0.2">
      <c r="B34">
        <f>+ICU!A29</f>
        <v>78</v>
      </c>
      <c r="C34" t="str">
        <f>+ICU!B29</f>
        <v>SAMARITAN HEALTHCARE</v>
      </c>
      <c r="D34" s="7">
        <f>ROUND(SUM(ICU!K29:L29),0)</f>
        <v>10272</v>
      </c>
      <c r="E34" s="7">
        <f>ROUND(+ICU!F29,0)</f>
        <v>1880</v>
      </c>
      <c r="F34" s="8">
        <f t="shared" si="0"/>
        <v>5.46</v>
      </c>
      <c r="G34" s="7">
        <f>ROUND(SUM(ICU!K131:L131),0)</f>
        <v>19672</v>
      </c>
      <c r="H34" s="7">
        <f>ROUND(+ICU!F131,0)</f>
        <v>2494</v>
      </c>
      <c r="I34" s="8">
        <f t="shared" si="1"/>
        <v>7.89</v>
      </c>
      <c r="J34" s="8"/>
      <c r="K34" s="9">
        <f t="shared" si="2"/>
        <v>0.4451</v>
      </c>
    </row>
    <row r="35" spans="2:11" x14ac:dyDescent="0.2">
      <c r="B35">
        <f>+ICU!A30</f>
        <v>79</v>
      </c>
      <c r="C35" t="str">
        <f>+ICU!B30</f>
        <v>OCEAN BEACH HOSPITAL</v>
      </c>
      <c r="D35" s="7">
        <f>ROUND(SUM(ICU!K30:L30),0)</f>
        <v>0</v>
      </c>
      <c r="E35" s="7">
        <f>ROUND(+ICU!F30,0)</f>
        <v>0</v>
      </c>
      <c r="F35" s="8" t="str">
        <f t="shared" si="0"/>
        <v/>
      </c>
      <c r="G35" s="7">
        <f>ROUND(SUM(ICU!K132:L132),0)</f>
        <v>0</v>
      </c>
      <c r="H35" s="7">
        <f>ROUND(+ICU!F132,0)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+ICU!A31</f>
        <v>80</v>
      </c>
      <c r="C36" t="str">
        <f>+ICU!B31</f>
        <v>ODESSA MEMORIAL HEALTHCARE CENTER</v>
      </c>
      <c r="D36" s="7">
        <f>ROUND(SUM(ICU!K31:L31),0)</f>
        <v>0</v>
      </c>
      <c r="E36" s="7">
        <f>ROUND(+ICU!F31,0)</f>
        <v>0</v>
      </c>
      <c r="F36" s="8" t="str">
        <f t="shared" si="0"/>
        <v/>
      </c>
      <c r="G36" s="7">
        <f>ROUND(SUM(ICU!K133:L133),0)</f>
        <v>0</v>
      </c>
      <c r="H36" s="7">
        <f>ROUND(+ICU!F133,0)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+ICU!A32</f>
        <v>81</v>
      </c>
      <c r="C37" t="str">
        <f>+ICU!B32</f>
        <v>MULTICARE GOOD SAMARITAN</v>
      </c>
      <c r="D37" s="7">
        <f>ROUND(SUM(ICU!K32:L32),0)</f>
        <v>253946</v>
      </c>
      <c r="E37" s="7">
        <f>ROUND(+ICU!F32,0)</f>
        <v>25395</v>
      </c>
      <c r="F37" s="8">
        <f t="shared" si="0"/>
        <v>10</v>
      </c>
      <c r="G37" s="7">
        <f>ROUND(SUM(ICU!K134:L134),0)</f>
        <v>319487</v>
      </c>
      <c r="H37" s="7">
        <f>ROUND(+ICU!F134,0)</f>
        <v>26420</v>
      </c>
      <c r="I37" s="8">
        <f t="shared" si="1"/>
        <v>12.09</v>
      </c>
      <c r="J37" s="8"/>
      <c r="K37" s="9">
        <f t="shared" si="2"/>
        <v>0.20899999999999999</v>
      </c>
    </row>
    <row r="38" spans="2:11" x14ac:dyDescent="0.2">
      <c r="B38">
        <f>+ICU!A33</f>
        <v>82</v>
      </c>
      <c r="C38" t="str">
        <f>+ICU!B33</f>
        <v>GARFIELD COUNTY MEMORIAL HOSPITAL</v>
      </c>
      <c r="D38" s="7">
        <f>ROUND(SUM(ICU!K33:L33),0)</f>
        <v>0</v>
      </c>
      <c r="E38" s="7">
        <f>ROUND(+ICU!F33,0)</f>
        <v>0</v>
      </c>
      <c r="F38" s="8" t="str">
        <f t="shared" si="0"/>
        <v/>
      </c>
      <c r="G38" s="7">
        <f>ROUND(SUM(ICU!K135:L135),0)</f>
        <v>0</v>
      </c>
      <c r="H38" s="7">
        <f>ROUND(+ICU!F135,0)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>
        <f>+ICU!A34</f>
        <v>84</v>
      </c>
      <c r="C39" t="str">
        <f>+ICU!B34</f>
        <v>PROVIDENCE REGIONAL MEDICAL CENTER EVERETT</v>
      </c>
      <c r="D39" s="7">
        <f>ROUND(SUM(ICU!K34:L34),0)</f>
        <v>42986</v>
      </c>
      <c r="E39" s="7">
        <f>ROUND(+ICU!F34,0)</f>
        <v>21294</v>
      </c>
      <c r="F39" s="8">
        <f t="shared" si="0"/>
        <v>2.02</v>
      </c>
      <c r="G39" s="7">
        <f>ROUND(SUM(ICU!K136:L136),0)</f>
        <v>658463</v>
      </c>
      <c r="H39" s="7">
        <f>ROUND(+ICU!F136,0)</f>
        <v>22462</v>
      </c>
      <c r="I39" s="8">
        <f t="shared" si="1"/>
        <v>29.31</v>
      </c>
      <c r="J39" s="8"/>
      <c r="K39" s="9">
        <f t="shared" si="2"/>
        <v>13.5099</v>
      </c>
    </row>
    <row r="40" spans="2:11" x14ac:dyDescent="0.2">
      <c r="B40">
        <f>+ICU!A35</f>
        <v>85</v>
      </c>
      <c r="C40" t="str">
        <f>+ICU!B35</f>
        <v>JEFFERSON HEALTHCARE</v>
      </c>
      <c r="D40" s="7">
        <f>ROUND(SUM(ICU!K35:L35),0)</f>
        <v>73</v>
      </c>
      <c r="E40" s="7">
        <f>ROUND(+ICU!F35,0)</f>
        <v>277</v>
      </c>
      <c r="F40" s="8">
        <f t="shared" si="0"/>
        <v>0.26</v>
      </c>
      <c r="G40" s="7">
        <f>ROUND(SUM(ICU!K137:L137),0)</f>
        <v>1114</v>
      </c>
      <c r="H40" s="7">
        <f>ROUND(+ICU!F137,0)</f>
        <v>312</v>
      </c>
      <c r="I40" s="8">
        <f t="shared" si="1"/>
        <v>3.57</v>
      </c>
      <c r="J40" s="8"/>
      <c r="K40" s="9">
        <f t="shared" si="2"/>
        <v>12.7308</v>
      </c>
    </row>
    <row r="41" spans="2:11" x14ac:dyDescent="0.2">
      <c r="B41">
        <f>+ICU!A36</f>
        <v>96</v>
      </c>
      <c r="C41" t="str">
        <f>+ICU!B36</f>
        <v>SKYLINE HOSPITAL</v>
      </c>
      <c r="D41" s="7">
        <f>ROUND(SUM(ICU!K36:L36),0)</f>
        <v>216</v>
      </c>
      <c r="E41" s="7">
        <f>ROUND(+ICU!F36,0)</f>
        <v>9</v>
      </c>
      <c r="F41" s="8">
        <f t="shared" si="0"/>
        <v>24</v>
      </c>
      <c r="G41" s="7">
        <f>ROUND(SUM(ICU!K138:L138),0)</f>
        <v>0</v>
      </c>
      <c r="H41" s="7">
        <f>ROUND(+ICU!F138,0)</f>
        <v>12</v>
      </c>
      <c r="I41" s="8" t="str">
        <f t="shared" si="1"/>
        <v/>
      </c>
      <c r="J41" s="8"/>
      <c r="K41" s="9" t="str">
        <f t="shared" si="2"/>
        <v/>
      </c>
    </row>
    <row r="42" spans="2:11" x14ac:dyDescent="0.2">
      <c r="B42">
        <f>+ICU!A37</f>
        <v>102</v>
      </c>
      <c r="C42" t="str">
        <f>+ICU!B37</f>
        <v>ASTRIA REGIONAL MEDICAL CENTER</v>
      </c>
      <c r="D42" s="7">
        <f>ROUND(SUM(ICU!K37:L37),0)</f>
        <v>102934</v>
      </c>
      <c r="E42" s="7">
        <f>ROUND(+ICU!F37,0)</f>
        <v>3028</v>
      </c>
      <c r="F42" s="8">
        <f t="shared" si="0"/>
        <v>33.99</v>
      </c>
      <c r="G42" s="7">
        <f>ROUND(SUM(ICU!K139:L139),0)</f>
        <v>1534</v>
      </c>
      <c r="H42" s="7">
        <f>ROUND(+ICU!F139,0)</f>
        <v>1842</v>
      </c>
      <c r="I42" s="8">
        <f t="shared" si="1"/>
        <v>0.83</v>
      </c>
      <c r="J42" s="8"/>
      <c r="K42" s="9">
        <f t="shared" si="2"/>
        <v>-0.97560000000000002</v>
      </c>
    </row>
    <row r="43" spans="2:11" x14ac:dyDescent="0.2">
      <c r="B43">
        <f>+ICU!A38</f>
        <v>104</v>
      </c>
      <c r="C43" t="str">
        <f>+ICU!B38</f>
        <v>VALLEY GENERAL HOSPITAL</v>
      </c>
      <c r="D43" s="7">
        <f>ROUND(SUM(ICU!K38:L38),0)</f>
        <v>0</v>
      </c>
      <c r="E43" s="7">
        <f>ROUND(+ICU!F38,0)</f>
        <v>0</v>
      </c>
      <c r="F43" s="8" t="str">
        <f t="shared" si="0"/>
        <v/>
      </c>
      <c r="G43" s="7">
        <f>ROUND(SUM(ICU!K140:L140),0)</f>
        <v>0</v>
      </c>
      <c r="H43" s="7">
        <f>ROUND(+ICU!F140,0)</f>
        <v>721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+ICU!A39</f>
        <v>106</v>
      </c>
      <c r="C44" t="str">
        <f>+ICU!B39</f>
        <v>CASCADE VALLEY HOSPITAL</v>
      </c>
      <c r="D44" s="7">
        <f>ROUND(SUM(ICU!K39:L39),0)</f>
        <v>0</v>
      </c>
      <c r="E44" s="7">
        <f>ROUND(+ICU!F39,0)</f>
        <v>0</v>
      </c>
      <c r="F44" s="8" t="str">
        <f t="shared" si="0"/>
        <v/>
      </c>
      <c r="G44" s="7">
        <f>ROUND(SUM(ICU!K141:L141),0)</f>
        <v>540</v>
      </c>
      <c r="H44" s="7">
        <f>ROUND(+ICU!F141,0)</f>
        <v>936</v>
      </c>
      <c r="I44" s="8">
        <f t="shared" si="1"/>
        <v>0.57999999999999996</v>
      </c>
      <c r="J44" s="8"/>
      <c r="K44" s="9" t="str">
        <f t="shared" si="2"/>
        <v/>
      </c>
    </row>
    <row r="45" spans="2:11" x14ac:dyDescent="0.2">
      <c r="B45">
        <f>+ICU!A40</f>
        <v>107</v>
      </c>
      <c r="C45" t="str">
        <f>+ICU!B40</f>
        <v>NORTH VALLEY HOSPITAL</v>
      </c>
      <c r="D45" s="7">
        <f>ROUND(SUM(ICU!K40:L40),0)</f>
        <v>0</v>
      </c>
      <c r="E45" s="7">
        <f>ROUND(+ICU!F40,0)</f>
        <v>0</v>
      </c>
      <c r="F45" s="8" t="str">
        <f t="shared" si="0"/>
        <v/>
      </c>
      <c r="G45" s="7">
        <f>ROUND(SUM(ICU!K142:L142),0)</f>
        <v>0</v>
      </c>
      <c r="H45" s="7">
        <f>ROUND(+ICU!F142,0)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>
        <f>+ICU!A41</f>
        <v>108</v>
      </c>
      <c r="C46" t="str">
        <f>+ICU!B41</f>
        <v>TRI-STATE MEMORIAL HOSPITAL</v>
      </c>
      <c r="D46" s="7">
        <f>ROUND(SUM(ICU!K41:L41),0)</f>
        <v>126467</v>
      </c>
      <c r="E46" s="7">
        <f>ROUND(+ICU!F41,0)</f>
        <v>1393</v>
      </c>
      <c r="F46" s="8">
        <f t="shared" si="0"/>
        <v>90.79</v>
      </c>
      <c r="G46" s="7">
        <f>ROUND(SUM(ICU!K143:L143),0)</f>
        <v>17612</v>
      </c>
      <c r="H46" s="7">
        <f>ROUND(+ICU!F143,0)</f>
        <v>1284</v>
      </c>
      <c r="I46" s="8">
        <f t="shared" si="1"/>
        <v>13.72</v>
      </c>
      <c r="J46" s="8"/>
      <c r="K46" s="9">
        <f t="shared" si="2"/>
        <v>-0.84889999999999999</v>
      </c>
    </row>
    <row r="47" spans="2:11" x14ac:dyDescent="0.2">
      <c r="B47">
        <f>+ICU!A42</f>
        <v>111</v>
      </c>
      <c r="C47" t="str">
        <f>+ICU!B42</f>
        <v>EAST ADAMS RURAL HEALTHCARE</v>
      </c>
      <c r="D47" s="7">
        <f>ROUND(SUM(ICU!K42:L42),0)</f>
        <v>0</v>
      </c>
      <c r="E47" s="7">
        <f>ROUND(+ICU!F42,0)</f>
        <v>0</v>
      </c>
      <c r="F47" s="8" t="str">
        <f t="shared" si="0"/>
        <v/>
      </c>
      <c r="G47" s="7">
        <f>ROUND(SUM(ICU!K144:L144),0)</f>
        <v>0</v>
      </c>
      <c r="H47" s="7">
        <f>ROUND(+ICU!F144,0)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>
        <f>+ICU!A43</f>
        <v>125</v>
      </c>
      <c r="C48" t="str">
        <f>+ICU!B43</f>
        <v>OTHELLO COMMUNITY HOSPITAL</v>
      </c>
      <c r="D48" s="7">
        <f>ROUND(SUM(ICU!K43:L43),0)</f>
        <v>0</v>
      </c>
      <c r="E48" s="7">
        <f>ROUND(+ICU!F43,0)</f>
        <v>0</v>
      </c>
      <c r="F48" s="8" t="str">
        <f t="shared" si="0"/>
        <v/>
      </c>
      <c r="G48" s="7">
        <f>ROUND(SUM(ICU!K145:L145),0)</f>
        <v>0</v>
      </c>
      <c r="H48" s="7">
        <f>ROUND(+ICU!F145,0)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+ICU!A44</f>
        <v>126</v>
      </c>
      <c r="C49" t="str">
        <f>+ICU!B44</f>
        <v>HIGHLINE MEDICAL CENTER</v>
      </c>
      <c r="D49" s="7">
        <f>ROUND(SUM(ICU!K44:L44),0)</f>
        <v>31789</v>
      </c>
      <c r="E49" s="7">
        <f>ROUND(+ICU!F44,0)</f>
        <v>9060</v>
      </c>
      <c r="F49" s="8">
        <f t="shared" si="0"/>
        <v>3.51</v>
      </c>
      <c r="G49" s="7">
        <f>ROUND(SUM(ICU!K146:L146),0)</f>
        <v>30348</v>
      </c>
      <c r="H49" s="7">
        <f>ROUND(+ICU!F146,0)</f>
        <v>8841</v>
      </c>
      <c r="I49" s="8">
        <f t="shared" si="1"/>
        <v>3.43</v>
      </c>
      <c r="J49" s="8"/>
      <c r="K49" s="9">
        <f t="shared" si="2"/>
        <v>-2.2800000000000001E-2</v>
      </c>
    </row>
    <row r="50" spans="2:11" x14ac:dyDescent="0.2">
      <c r="B50">
        <f>+ICU!A45</f>
        <v>128</v>
      </c>
      <c r="C50" t="str">
        <f>+ICU!B45</f>
        <v>UNIVERSITY OF WASHINGTON MEDICAL CENTER</v>
      </c>
      <c r="D50" s="7">
        <f>ROUND(SUM(ICU!K45:L45),0)</f>
        <v>3518354</v>
      </c>
      <c r="E50" s="7">
        <f>ROUND(+ICU!F45,0)</f>
        <v>36195</v>
      </c>
      <c r="F50" s="8">
        <f t="shared" si="0"/>
        <v>97.21</v>
      </c>
      <c r="G50" s="7">
        <f>ROUND(SUM(ICU!K147:L147),0)</f>
        <v>3907342</v>
      </c>
      <c r="H50" s="7">
        <f>ROUND(+ICU!F147,0)</f>
        <v>38387</v>
      </c>
      <c r="I50" s="8">
        <f t="shared" si="1"/>
        <v>101.79</v>
      </c>
      <c r="J50" s="8"/>
      <c r="K50" s="9">
        <f t="shared" si="2"/>
        <v>4.7100000000000003E-2</v>
      </c>
    </row>
    <row r="51" spans="2:11" x14ac:dyDescent="0.2">
      <c r="B51">
        <f>+ICU!A46</f>
        <v>129</v>
      </c>
      <c r="C51" t="str">
        <f>+ICU!B46</f>
        <v>QUINCY VALLEY MEDICAL CENTER</v>
      </c>
      <c r="D51" s="7">
        <f>ROUND(SUM(ICU!K46:L46),0)</f>
        <v>0</v>
      </c>
      <c r="E51" s="7">
        <f>ROUND(+ICU!F46,0)</f>
        <v>0</v>
      </c>
      <c r="F51" s="8" t="str">
        <f t="shared" si="0"/>
        <v/>
      </c>
      <c r="G51" s="7">
        <f>ROUND(SUM(ICU!K148:L148),0)</f>
        <v>0</v>
      </c>
      <c r="H51" s="7">
        <f>ROUND(+ICU!F148,0)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+ICU!A47</f>
        <v>130</v>
      </c>
      <c r="C52" t="str">
        <f>+ICU!B47</f>
        <v>UW MEDICINE/NORTHWEST HOSPITAL</v>
      </c>
      <c r="D52" s="7">
        <f>ROUND(SUM(ICU!K47:L47),0)</f>
        <v>268427</v>
      </c>
      <c r="E52" s="7">
        <f>ROUND(+ICU!F47,0)</f>
        <v>3696</v>
      </c>
      <c r="F52" s="8">
        <f t="shared" si="0"/>
        <v>72.63</v>
      </c>
      <c r="G52" s="7">
        <f>ROUND(SUM(ICU!K149:L149),0)</f>
        <v>319090</v>
      </c>
      <c r="H52" s="7">
        <f>ROUND(+ICU!F149,0)</f>
        <v>3732</v>
      </c>
      <c r="I52" s="8">
        <f t="shared" si="1"/>
        <v>85.5</v>
      </c>
      <c r="J52" s="8"/>
      <c r="K52" s="9">
        <f t="shared" si="2"/>
        <v>0.1772</v>
      </c>
    </row>
    <row r="53" spans="2:11" x14ac:dyDescent="0.2">
      <c r="B53">
        <f>+ICU!A48</f>
        <v>131</v>
      </c>
      <c r="C53" t="str">
        <f>+ICU!B48</f>
        <v>OVERLAKE HOSPITAL MEDICAL CENTER</v>
      </c>
      <c r="D53" s="7">
        <f>ROUND(SUM(ICU!K48:L48),0)</f>
        <v>550984</v>
      </c>
      <c r="E53" s="7">
        <f>ROUND(+ICU!F48,0)</f>
        <v>10777</v>
      </c>
      <c r="F53" s="8">
        <f t="shared" si="0"/>
        <v>51.13</v>
      </c>
      <c r="G53" s="7">
        <f>ROUND(SUM(ICU!K150:L150),0)</f>
        <v>562677</v>
      </c>
      <c r="H53" s="7">
        <f>ROUND(+ICU!F150,0)</f>
        <v>11529</v>
      </c>
      <c r="I53" s="8">
        <f t="shared" si="1"/>
        <v>48.81</v>
      </c>
      <c r="J53" s="8"/>
      <c r="K53" s="9">
        <f t="shared" si="2"/>
        <v>-4.5400000000000003E-2</v>
      </c>
    </row>
    <row r="54" spans="2:11" x14ac:dyDescent="0.2">
      <c r="B54">
        <f>+ICU!A49</f>
        <v>132</v>
      </c>
      <c r="C54" t="str">
        <f>+ICU!B49</f>
        <v>ST CLARE HOSPITAL</v>
      </c>
      <c r="D54" s="7">
        <f>ROUND(SUM(ICU!K49:L49),0)</f>
        <v>7633</v>
      </c>
      <c r="E54" s="7">
        <f>ROUND(+ICU!F49,0)</f>
        <v>2778</v>
      </c>
      <c r="F54" s="8">
        <f t="shared" si="0"/>
        <v>2.75</v>
      </c>
      <c r="G54" s="7">
        <f>ROUND(SUM(ICU!K151:L151),0)</f>
        <v>5547</v>
      </c>
      <c r="H54" s="7">
        <f>ROUND(+ICU!F151,0)</f>
        <v>2595</v>
      </c>
      <c r="I54" s="8">
        <f t="shared" si="1"/>
        <v>2.14</v>
      </c>
      <c r="J54" s="8"/>
      <c r="K54" s="9">
        <f t="shared" si="2"/>
        <v>-0.2218</v>
      </c>
    </row>
    <row r="55" spans="2:11" x14ac:dyDescent="0.2">
      <c r="B55">
        <f>+ICU!A50</f>
        <v>134</v>
      </c>
      <c r="C55" t="str">
        <f>+ICU!B50</f>
        <v>ISLAND HOSPITAL</v>
      </c>
      <c r="D55" s="7">
        <f>ROUND(SUM(ICU!K50:L50),0)</f>
        <v>3164</v>
      </c>
      <c r="E55" s="7">
        <f>ROUND(+ICU!F50,0)</f>
        <v>1038</v>
      </c>
      <c r="F55" s="8">
        <f t="shared" si="0"/>
        <v>3.05</v>
      </c>
      <c r="G55" s="7">
        <f>ROUND(SUM(ICU!K152:L152),0)</f>
        <v>44387</v>
      </c>
      <c r="H55" s="7">
        <f>ROUND(+ICU!F152,0)</f>
        <v>896</v>
      </c>
      <c r="I55" s="8">
        <f t="shared" si="1"/>
        <v>49.54</v>
      </c>
      <c r="J55" s="8"/>
      <c r="K55" s="9">
        <f t="shared" si="2"/>
        <v>15.242599999999999</v>
      </c>
    </row>
    <row r="56" spans="2:11" x14ac:dyDescent="0.2">
      <c r="B56">
        <f>+ICU!A51</f>
        <v>137</v>
      </c>
      <c r="C56" t="str">
        <f>+ICU!B51</f>
        <v>LINCOLN HOSPITAL</v>
      </c>
      <c r="D56" s="7">
        <f>ROUND(SUM(ICU!K51:L51),0)</f>
        <v>0</v>
      </c>
      <c r="E56" s="7">
        <f>ROUND(+ICU!F51,0)</f>
        <v>0</v>
      </c>
      <c r="F56" s="8" t="str">
        <f t="shared" si="0"/>
        <v/>
      </c>
      <c r="G56" s="7">
        <f>ROUND(SUM(ICU!K153:L153),0)</f>
        <v>0</v>
      </c>
      <c r="H56" s="7">
        <f>ROUND(+ICU!F153,0)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>
        <f>+ICU!A52</f>
        <v>138</v>
      </c>
      <c r="C57" t="str">
        <f>+ICU!B52</f>
        <v>SWEDISH EDMONDS</v>
      </c>
      <c r="D57" s="7">
        <f>ROUND(SUM(ICU!K52:L52),0)</f>
        <v>61214</v>
      </c>
      <c r="E57" s="7">
        <f>ROUND(+ICU!F52,0)</f>
        <v>0</v>
      </c>
      <c r="F57" s="8" t="str">
        <f t="shared" si="0"/>
        <v/>
      </c>
      <c r="G57" s="7">
        <f>ROUND(SUM(ICU!K154:L154),0)</f>
        <v>45580</v>
      </c>
      <c r="H57" s="7">
        <f>ROUND(+ICU!F154,0)</f>
        <v>4282</v>
      </c>
      <c r="I57" s="8">
        <f t="shared" si="1"/>
        <v>10.64</v>
      </c>
      <c r="J57" s="8"/>
      <c r="K57" s="9" t="str">
        <f t="shared" si="2"/>
        <v/>
      </c>
    </row>
    <row r="58" spans="2:11" x14ac:dyDescent="0.2">
      <c r="B58">
        <f>+ICU!A53</f>
        <v>139</v>
      </c>
      <c r="C58" t="str">
        <f>+ICU!B53</f>
        <v>PROVIDENCE HOLY FAMILY HOSPITAL</v>
      </c>
      <c r="D58" s="7">
        <f>ROUND(SUM(ICU!K53:L53),0)</f>
        <v>199524</v>
      </c>
      <c r="E58" s="7">
        <f>ROUND(+ICU!F53,0)</f>
        <v>3627</v>
      </c>
      <c r="F58" s="8">
        <f t="shared" si="0"/>
        <v>55.01</v>
      </c>
      <c r="G58" s="7">
        <f>ROUND(SUM(ICU!K155:L155),0)</f>
        <v>276481</v>
      </c>
      <c r="H58" s="7">
        <f>ROUND(+ICU!F155,0)</f>
        <v>2770</v>
      </c>
      <c r="I58" s="8">
        <f t="shared" si="1"/>
        <v>99.81</v>
      </c>
      <c r="J58" s="8"/>
      <c r="K58" s="9">
        <f t="shared" si="2"/>
        <v>0.81440000000000001</v>
      </c>
    </row>
    <row r="59" spans="2:11" x14ac:dyDescent="0.2">
      <c r="B59">
        <f>+ICU!A54</f>
        <v>140</v>
      </c>
      <c r="C59" t="str">
        <f>+ICU!B54</f>
        <v>KITTITAS VALLEY HEALTHCARE</v>
      </c>
      <c r="D59" s="7">
        <f>ROUND(SUM(ICU!K54:L54),0)</f>
        <v>127399</v>
      </c>
      <c r="E59" s="7">
        <f>ROUND(+ICU!F54,0)</f>
        <v>576</v>
      </c>
      <c r="F59" s="8">
        <f t="shared" si="0"/>
        <v>221.18</v>
      </c>
      <c r="G59" s="7">
        <f>ROUND(SUM(ICU!K156:L156),0)</f>
        <v>53449</v>
      </c>
      <c r="H59" s="7">
        <f>ROUND(+ICU!F156,0)</f>
        <v>300</v>
      </c>
      <c r="I59" s="8">
        <f t="shared" si="1"/>
        <v>178.16</v>
      </c>
      <c r="J59" s="8"/>
      <c r="K59" s="9">
        <f t="shared" si="2"/>
        <v>-0.19450000000000001</v>
      </c>
    </row>
    <row r="60" spans="2:11" x14ac:dyDescent="0.2">
      <c r="B60">
        <f>+ICU!A55</f>
        <v>141</v>
      </c>
      <c r="C60" t="str">
        <f>+ICU!B55</f>
        <v>DAYTON GENERAL HOSPITAL</v>
      </c>
      <c r="D60" s="7">
        <f>ROUND(SUM(ICU!K55:L55),0)</f>
        <v>0</v>
      </c>
      <c r="E60" s="7">
        <f>ROUND(+ICU!F55,0)</f>
        <v>0</v>
      </c>
      <c r="F60" s="8" t="str">
        <f t="shared" si="0"/>
        <v/>
      </c>
      <c r="G60" s="7">
        <f>ROUND(SUM(ICU!K157:L157),0)</f>
        <v>0</v>
      </c>
      <c r="H60" s="7">
        <f>ROUND(+ICU!F157,0)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+ICU!A56</f>
        <v>142</v>
      </c>
      <c r="C61" t="str">
        <f>+ICU!B56</f>
        <v>HARRISON MEDICAL CENTER</v>
      </c>
      <c r="D61" s="7">
        <f>ROUND(SUM(ICU!K56:L56),0)</f>
        <v>3232</v>
      </c>
      <c r="E61" s="7">
        <f>ROUND(+ICU!F56,0)</f>
        <v>5079</v>
      </c>
      <c r="F61" s="8">
        <f t="shared" si="0"/>
        <v>0.64</v>
      </c>
      <c r="G61" s="7">
        <f>ROUND(SUM(ICU!K158:L158),0)</f>
        <v>6932</v>
      </c>
      <c r="H61" s="7">
        <f>ROUND(+ICU!F158,0)</f>
        <v>4843</v>
      </c>
      <c r="I61" s="8">
        <f t="shared" si="1"/>
        <v>1.43</v>
      </c>
      <c r="J61" s="8"/>
      <c r="K61" s="9">
        <f t="shared" si="2"/>
        <v>1.2343999999999999</v>
      </c>
    </row>
    <row r="62" spans="2:11" x14ac:dyDescent="0.2">
      <c r="B62">
        <f>+ICU!A57</f>
        <v>145</v>
      </c>
      <c r="C62" t="str">
        <f>+ICU!B57</f>
        <v>PEACEHEALTH ST JOSEPH MEDICAL CENTER</v>
      </c>
      <c r="D62" s="7">
        <f>ROUND(SUM(ICU!K57:L57),0)</f>
        <v>699101</v>
      </c>
      <c r="E62" s="7">
        <f>ROUND(+ICU!F57,0)</f>
        <v>5906</v>
      </c>
      <c r="F62" s="8">
        <f t="shared" si="0"/>
        <v>118.37</v>
      </c>
      <c r="G62" s="7">
        <f>ROUND(SUM(ICU!K159:L159),0)</f>
        <v>941874</v>
      </c>
      <c r="H62" s="7">
        <f>ROUND(+ICU!F159,0)</f>
        <v>5747</v>
      </c>
      <c r="I62" s="8">
        <f t="shared" si="1"/>
        <v>163.89</v>
      </c>
      <c r="J62" s="8"/>
      <c r="K62" s="9">
        <f t="shared" si="2"/>
        <v>0.3846</v>
      </c>
    </row>
    <row r="63" spans="2:11" x14ac:dyDescent="0.2">
      <c r="B63">
        <f>+ICU!A58</f>
        <v>147</v>
      </c>
      <c r="C63" t="str">
        <f>+ICU!B58</f>
        <v>MID VALLEY HOSPITAL</v>
      </c>
      <c r="D63" s="7">
        <f>ROUND(SUM(ICU!K58:L58),0)</f>
        <v>2660</v>
      </c>
      <c r="E63" s="7">
        <f>ROUND(+ICU!F58,0)</f>
        <v>65</v>
      </c>
      <c r="F63" s="8">
        <f t="shared" si="0"/>
        <v>40.92</v>
      </c>
      <c r="G63" s="7">
        <f>ROUND(SUM(ICU!K160:L160),0)</f>
        <v>3554</v>
      </c>
      <c r="H63" s="7">
        <f>ROUND(+ICU!F160,0)</f>
        <v>37</v>
      </c>
      <c r="I63" s="8">
        <f t="shared" si="1"/>
        <v>96.05</v>
      </c>
      <c r="J63" s="8"/>
      <c r="K63" s="9">
        <f t="shared" si="2"/>
        <v>1.3472999999999999</v>
      </c>
    </row>
    <row r="64" spans="2:11" x14ac:dyDescent="0.2">
      <c r="B64">
        <f>+ICU!A59</f>
        <v>148</v>
      </c>
      <c r="C64" t="str">
        <f>+ICU!B59</f>
        <v>KINDRED HOSPITAL SEATTLE - NORTHGATE</v>
      </c>
      <c r="D64" s="7">
        <f>ROUND(SUM(ICU!K59:L59),0)</f>
        <v>254200</v>
      </c>
      <c r="E64" s="7">
        <f>ROUND(+ICU!F59,0)</f>
        <v>1213</v>
      </c>
      <c r="F64" s="8">
        <f t="shared" si="0"/>
        <v>209.56</v>
      </c>
      <c r="G64" s="7">
        <f>ROUND(SUM(ICU!K161:L161),0)</f>
        <v>313584</v>
      </c>
      <c r="H64" s="7">
        <f>ROUND(+ICU!F161,0)</f>
        <v>887</v>
      </c>
      <c r="I64" s="8">
        <f t="shared" si="1"/>
        <v>353.53</v>
      </c>
      <c r="J64" s="8"/>
      <c r="K64" s="9">
        <f t="shared" si="2"/>
        <v>0.68700000000000006</v>
      </c>
    </row>
    <row r="65" spans="2:11" x14ac:dyDescent="0.2">
      <c r="B65">
        <f>+ICU!A60</f>
        <v>150</v>
      </c>
      <c r="C65" t="str">
        <f>+ICU!B60</f>
        <v>COULEE MEDICAL CENTER</v>
      </c>
      <c r="D65" s="7">
        <f>ROUND(SUM(ICU!K60:L60),0)</f>
        <v>0</v>
      </c>
      <c r="E65" s="7">
        <f>ROUND(+ICU!F60,0)</f>
        <v>0</v>
      </c>
      <c r="F65" s="8" t="str">
        <f t="shared" si="0"/>
        <v/>
      </c>
      <c r="G65" s="7">
        <f>ROUND(SUM(ICU!K162:L162),0)</f>
        <v>0</v>
      </c>
      <c r="H65" s="7">
        <f>ROUND(+ICU!F162,0)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+ICU!A61</f>
        <v>152</v>
      </c>
      <c r="C66" t="str">
        <f>+ICU!B61</f>
        <v>MASON GENERAL HOSPITAL</v>
      </c>
      <c r="D66" s="7">
        <f>ROUND(SUM(ICU!K61:L61),0)</f>
        <v>10395</v>
      </c>
      <c r="E66" s="7">
        <f>ROUND(+ICU!F61,0)</f>
        <v>1170</v>
      </c>
      <c r="F66" s="8">
        <f t="shared" si="0"/>
        <v>8.8800000000000008</v>
      </c>
      <c r="G66" s="7">
        <f>ROUND(SUM(ICU!K163:L163),0)</f>
        <v>11916</v>
      </c>
      <c r="H66" s="7">
        <f>ROUND(+ICU!F163,0)</f>
        <v>1115</v>
      </c>
      <c r="I66" s="8">
        <f t="shared" si="1"/>
        <v>10.69</v>
      </c>
      <c r="J66" s="8"/>
      <c r="K66" s="9">
        <f t="shared" si="2"/>
        <v>0.20380000000000001</v>
      </c>
    </row>
    <row r="67" spans="2:11" x14ac:dyDescent="0.2">
      <c r="B67">
        <f>+ICU!A62</f>
        <v>153</v>
      </c>
      <c r="C67" t="str">
        <f>+ICU!B62</f>
        <v>WHITMAN HOSPITAL AND MEDICAL CENTER</v>
      </c>
      <c r="D67" s="7">
        <f>ROUND(SUM(ICU!K62:L62),0)</f>
        <v>0</v>
      </c>
      <c r="E67" s="7">
        <f>ROUND(+ICU!F62,0)</f>
        <v>0</v>
      </c>
      <c r="F67" s="8" t="str">
        <f t="shared" si="0"/>
        <v/>
      </c>
      <c r="G67" s="7">
        <f>ROUND(SUM(ICU!K164:L164),0)</f>
        <v>0</v>
      </c>
      <c r="H67" s="7">
        <f>ROUND(+ICU!F164,0)</f>
        <v>0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+ICU!A63</f>
        <v>155</v>
      </c>
      <c r="C68" t="str">
        <f>+ICU!B63</f>
        <v>UW MEDICINE/VALLEY MEDICAL CENTER</v>
      </c>
      <c r="D68" s="7">
        <f>ROUND(SUM(ICU!K63:L63),0)</f>
        <v>104912</v>
      </c>
      <c r="E68" s="7">
        <f>ROUND(+ICU!F63,0)</f>
        <v>12049</v>
      </c>
      <c r="F68" s="8">
        <f t="shared" si="0"/>
        <v>8.7100000000000009</v>
      </c>
      <c r="G68" s="7">
        <f>ROUND(SUM(ICU!K165:L165),0)</f>
        <v>144068</v>
      </c>
      <c r="H68" s="7">
        <f>ROUND(+ICU!F165,0)</f>
        <v>12870</v>
      </c>
      <c r="I68" s="8">
        <f t="shared" si="1"/>
        <v>11.19</v>
      </c>
      <c r="J68" s="8"/>
      <c r="K68" s="9">
        <f t="shared" si="2"/>
        <v>0.28470000000000001</v>
      </c>
    </row>
    <row r="69" spans="2:11" x14ac:dyDescent="0.2">
      <c r="B69">
        <f>+ICU!A64</f>
        <v>156</v>
      </c>
      <c r="C69" t="str">
        <f>+ICU!B64</f>
        <v>WHIDBEYHEALTH MEDICAL CENTER</v>
      </c>
      <c r="D69" s="7">
        <f>ROUND(SUM(ICU!K64:L64),0)</f>
        <v>1204</v>
      </c>
      <c r="E69" s="7">
        <f>ROUND(+ICU!F64,0)</f>
        <v>707</v>
      </c>
      <c r="F69" s="8">
        <f t="shared" si="0"/>
        <v>1.7</v>
      </c>
      <c r="G69" s="7">
        <f>ROUND(SUM(ICU!K166:L166),0)</f>
        <v>51043</v>
      </c>
      <c r="H69" s="7">
        <f>ROUND(+ICU!F166,0)</f>
        <v>617</v>
      </c>
      <c r="I69" s="8">
        <f t="shared" si="1"/>
        <v>82.73</v>
      </c>
      <c r="J69" s="8"/>
      <c r="K69" s="9">
        <f t="shared" si="2"/>
        <v>47.664700000000003</v>
      </c>
    </row>
    <row r="70" spans="2:11" x14ac:dyDescent="0.2">
      <c r="B70">
        <f>+ICU!A65</f>
        <v>157</v>
      </c>
      <c r="C70" t="str">
        <f>+ICU!B65</f>
        <v>ST LUKES REHABILIATION INSTITUTE</v>
      </c>
      <c r="D70" s="7">
        <f>ROUND(SUM(ICU!K65:L65),0)</f>
        <v>0</v>
      </c>
      <c r="E70" s="7">
        <f>ROUND(+ICU!F65,0)</f>
        <v>0</v>
      </c>
      <c r="F70" s="8" t="str">
        <f t="shared" si="0"/>
        <v/>
      </c>
      <c r="G70" s="7">
        <f>ROUND(SUM(ICU!K167:L167),0)</f>
        <v>0</v>
      </c>
      <c r="H70" s="7">
        <f>ROUND(+ICU!F167,0)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+ICU!A66</f>
        <v>158</v>
      </c>
      <c r="C71" t="str">
        <f>+ICU!B66</f>
        <v>CASCADE MEDICAL CENTER</v>
      </c>
      <c r="D71" s="7">
        <f>ROUND(SUM(ICU!K66:L66),0)</f>
        <v>0</v>
      </c>
      <c r="E71" s="7">
        <f>ROUND(+ICU!F66,0)</f>
        <v>0</v>
      </c>
      <c r="F71" s="8" t="str">
        <f t="shared" si="0"/>
        <v/>
      </c>
      <c r="G71" s="7">
        <f>ROUND(SUM(ICU!K168:L168),0)</f>
        <v>0</v>
      </c>
      <c r="H71" s="7">
        <f>ROUND(+ICU!F168,0)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+ICU!A67</f>
        <v>159</v>
      </c>
      <c r="C72" t="str">
        <f>+ICU!B67</f>
        <v>PROVIDENCE ST PETER HOSPITAL</v>
      </c>
      <c r="D72" s="7">
        <f>ROUND(SUM(ICU!K67:L67),0)</f>
        <v>-120261</v>
      </c>
      <c r="E72" s="7">
        <f>ROUND(+ICU!F67,0)</f>
        <v>7669</v>
      </c>
      <c r="F72" s="8">
        <f t="shared" si="0"/>
        <v>-15.68</v>
      </c>
      <c r="G72" s="7">
        <f>ROUND(SUM(ICU!K169:L169),0)</f>
        <v>105251</v>
      </c>
      <c r="H72" s="7">
        <f>ROUND(+ICU!F169,0)</f>
        <v>8774</v>
      </c>
      <c r="I72" s="8">
        <f t="shared" si="1"/>
        <v>12</v>
      </c>
      <c r="J72" s="8"/>
      <c r="K72" s="9">
        <f t="shared" si="2"/>
        <v>-1.7653000000000001</v>
      </c>
    </row>
    <row r="73" spans="2:11" x14ac:dyDescent="0.2">
      <c r="B73">
        <f>+ICU!A68</f>
        <v>161</v>
      </c>
      <c r="C73" t="str">
        <f>+ICU!B68</f>
        <v>KADLEC REGIONAL MEDICAL CENTER</v>
      </c>
      <c r="D73" s="7">
        <f>ROUND(SUM(ICU!K68:L68),0)</f>
        <v>415313</v>
      </c>
      <c r="E73" s="7">
        <f>ROUND(+ICU!F68,0)</f>
        <v>12133</v>
      </c>
      <c r="F73" s="8">
        <f t="shared" si="0"/>
        <v>34.229999999999997</v>
      </c>
      <c r="G73" s="7">
        <f>ROUND(SUM(ICU!K170:L170),0)</f>
        <v>476518</v>
      </c>
      <c r="H73" s="7">
        <f>ROUND(+ICU!F170,0)</f>
        <v>6590</v>
      </c>
      <c r="I73" s="8">
        <f t="shared" si="1"/>
        <v>72.31</v>
      </c>
      <c r="J73" s="8"/>
      <c r="K73" s="9">
        <f t="shared" si="2"/>
        <v>1.1125</v>
      </c>
    </row>
    <row r="74" spans="2:11" x14ac:dyDescent="0.2">
      <c r="B74">
        <f>+ICU!A69</f>
        <v>162</v>
      </c>
      <c r="C74" t="str">
        <f>+ICU!B69</f>
        <v>PROVIDENCE SACRED HEART MEDICAL CENTER</v>
      </c>
      <c r="D74" s="7">
        <f>ROUND(SUM(ICU!K69:L69),0)</f>
        <v>739356</v>
      </c>
      <c r="E74" s="7">
        <f>ROUND(+ICU!F69,0)</f>
        <v>35775</v>
      </c>
      <c r="F74" s="8">
        <f t="shared" si="0"/>
        <v>20.67</v>
      </c>
      <c r="G74" s="7">
        <f>ROUND(SUM(ICU!K171:L171),0)</f>
        <v>918292</v>
      </c>
      <c r="H74" s="7">
        <f>ROUND(+ICU!F171,0)</f>
        <v>28790</v>
      </c>
      <c r="I74" s="8">
        <f t="shared" si="1"/>
        <v>31.9</v>
      </c>
      <c r="J74" s="8"/>
      <c r="K74" s="9">
        <f t="shared" si="2"/>
        <v>0.54330000000000001</v>
      </c>
    </row>
    <row r="75" spans="2:11" x14ac:dyDescent="0.2">
      <c r="B75">
        <f>+ICU!A70</f>
        <v>164</v>
      </c>
      <c r="C75" t="str">
        <f>+ICU!B70</f>
        <v>EVERGREENHEALTH MEDICAL CENTER</v>
      </c>
      <c r="D75" s="7">
        <f>ROUND(SUM(ICU!K70:L70),0)</f>
        <v>1701419</v>
      </c>
      <c r="E75" s="7">
        <f>ROUND(+ICU!F70,0)</f>
        <v>6268</v>
      </c>
      <c r="F75" s="8">
        <f t="shared" ref="F75:F107" si="3">IF(D75=0,"",IF(E75=0,"",ROUND(D75/E75,2)))</f>
        <v>271.45</v>
      </c>
      <c r="G75" s="7">
        <f>ROUND(SUM(ICU!K172:L172),0)</f>
        <v>2571296</v>
      </c>
      <c r="H75" s="7">
        <f>ROUND(+ICU!F172,0)</f>
        <v>5971</v>
      </c>
      <c r="I75" s="8">
        <f t="shared" ref="I75:I107" si="4">IF(G75=0,"",IF(H75=0,"",ROUND(G75/H75,2)))</f>
        <v>430.63</v>
      </c>
      <c r="J75" s="8"/>
      <c r="K75" s="9">
        <f t="shared" ref="K75:K107" si="5">IF(D75=0,"",IF(E75=0,"",IF(G75=0,"",IF(H75=0,"",ROUND(I75/F75-1,4)))))</f>
        <v>0.58640000000000003</v>
      </c>
    </row>
    <row r="76" spans="2:11" x14ac:dyDescent="0.2">
      <c r="B76">
        <f>+ICU!A71</f>
        <v>165</v>
      </c>
      <c r="C76" t="str">
        <f>+ICU!B71</f>
        <v>LAKE CHELAN COMMUNITY HOSPITAL</v>
      </c>
      <c r="D76" s="7">
        <f>ROUND(SUM(ICU!K71:L71),0)</f>
        <v>0</v>
      </c>
      <c r="E76" s="7">
        <f>ROUND(+ICU!F71,0)</f>
        <v>0</v>
      </c>
      <c r="F76" s="8" t="str">
        <f t="shared" si="3"/>
        <v/>
      </c>
      <c r="G76" s="7">
        <f>ROUND(SUM(ICU!K173:L173),0)</f>
        <v>0</v>
      </c>
      <c r="H76" s="7">
        <f>ROUND(+ICU!F173,0)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>
        <f>+ICU!A72</f>
        <v>167</v>
      </c>
      <c r="C77" t="str">
        <f>+ICU!B72</f>
        <v>FERRY COUNTY MEMORIAL HOSPITAL</v>
      </c>
      <c r="D77" s="7">
        <f>ROUND(SUM(ICU!K72:L72),0)</f>
        <v>0</v>
      </c>
      <c r="E77" s="7">
        <f>ROUND(+ICU!F72,0)</f>
        <v>0</v>
      </c>
      <c r="F77" s="8" t="str">
        <f t="shared" si="3"/>
        <v/>
      </c>
      <c r="G77" s="7">
        <f>ROUND(SUM(ICU!K174:L174),0)</f>
        <v>0</v>
      </c>
      <c r="H77" s="7">
        <f>ROUND(+ICU!F174,0)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+ICU!A73</f>
        <v>168</v>
      </c>
      <c r="C78" t="str">
        <f>+ICU!B73</f>
        <v>CENTRAL WASHINGTON HOSPITAL</v>
      </c>
      <c r="D78" s="7">
        <f>ROUND(SUM(ICU!K73:L73),0)</f>
        <v>28814</v>
      </c>
      <c r="E78" s="7">
        <f>ROUND(+ICU!F73,0)</f>
        <v>4989</v>
      </c>
      <c r="F78" s="8">
        <f t="shared" si="3"/>
        <v>5.78</v>
      </c>
      <c r="G78" s="7">
        <f>ROUND(SUM(ICU!K175:L175),0)</f>
        <v>33360</v>
      </c>
      <c r="H78" s="7">
        <f>ROUND(+ICU!F175,0)</f>
        <v>4915</v>
      </c>
      <c r="I78" s="8">
        <f t="shared" si="4"/>
        <v>6.79</v>
      </c>
      <c r="J78" s="8"/>
      <c r="K78" s="9">
        <f t="shared" si="5"/>
        <v>0.17469999999999999</v>
      </c>
    </row>
    <row r="79" spans="2:11" x14ac:dyDescent="0.2">
      <c r="B79">
        <f>+ICU!A74</f>
        <v>170</v>
      </c>
      <c r="C79" t="str">
        <f>+ICU!B74</f>
        <v>PEACEHEALTH SOUTHWEST MEDICAL CENTER</v>
      </c>
      <c r="D79" s="7">
        <f>ROUND(SUM(ICU!K74:L74),0)</f>
        <v>130954</v>
      </c>
      <c r="E79" s="7">
        <f>ROUND(+ICU!F74,0)</f>
        <v>15186</v>
      </c>
      <c r="F79" s="8">
        <f t="shared" si="3"/>
        <v>8.6199999999999992</v>
      </c>
      <c r="G79" s="7">
        <f>ROUND(SUM(ICU!K176:L176),0)</f>
        <v>135577</v>
      </c>
      <c r="H79" s="7">
        <f>ROUND(+ICU!F176,0)</f>
        <v>16354</v>
      </c>
      <c r="I79" s="8">
        <f t="shared" si="4"/>
        <v>8.2899999999999991</v>
      </c>
      <c r="J79" s="8"/>
      <c r="K79" s="9">
        <f t="shared" si="5"/>
        <v>-3.8300000000000001E-2</v>
      </c>
    </row>
    <row r="80" spans="2:11" x14ac:dyDescent="0.2">
      <c r="B80">
        <f>+ICU!A75</f>
        <v>172</v>
      </c>
      <c r="C80" t="str">
        <f>+ICU!B75</f>
        <v>PULLMAN REGIONAL HOSPITAL</v>
      </c>
      <c r="D80" s="7">
        <f>ROUND(SUM(ICU!K75:L75),0)</f>
        <v>13948</v>
      </c>
      <c r="E80" s="7">
        <f>ROUND(+ICU!F75,0)</f>
        <v>423</v>
      </c>
      <c r="F80" s="8">
        <f t="shared" si="3"/>
        <v>32.97</v>
      </c>
      <c r="G80" s="7">
        <f>ROUND(SUM(ICU!K177:L177),0)</f>
        <v>14499</v>
      </c>
      <c r="H80" s="7">
        <f>ROUND(+ICU!F177,0)</f>
        <v>414</v>
      </c>
      <c r="I80" s="8">
        <f t="shared" si="4"/>
        <v>35.020000000000003</v>
      </c>
      <c r="J80" s="8"/>
      <c r="K80" s="9">
        <f t="shared" si="5"/>
        <v>6.2199999999999998E-2</v>
      </c>
    </row>
    <row r="81" spans="2:11" x14ac:dyDescent="0.2">
      <c r="B81">
        <f>+ICU!A76</f>
        <v>173</v>
      </c>
      <c r="C81" t="str">
        <f>+ICU!B76</f>
        <v>MORTON GENERAL HOSPITAL</v>
      </c>
      <c r="D81" s="7">
        <f>ROUND(SUM(ICU!K76:L76),0)</f>
        <v>0</v>
      </c>
      <c r="E81" s="7">
        <f>ROUND(+ICU!F76,0)</f>
        <v>0</v>
      </c>
      <c r="F81" s="8" t="str">
        <f t="shared" si="3"/>
        <v/>
      </c>
      <c r="G81" s="7">
        <f>ROUND(SUM(ICU!K178:L178),0)</f>
        <v>0</v>
      </c>
      <c r="H81" s="7">
        <f>ROUND(+ICU!F178,0)</f>
        <v>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+ICU!A77</f>
        <v>175</v>
      </c>
      <c r="C82" t="str">
        <f>+ICU!B77</f>
        <v>MARY BRIDGE CHILDRENS HEALTH CENTER</v>
      </c>
      <c r="D82" s="7">
        <f>ROUND(SUM(ICU!K77:L77),0)</f>
        <v>66493</v>
      </c>
      <c r="E82" s="7">
        <f>ROUND(+ICU!F77,0)</f>
        <v>2481</v>
      </c>
      <c r="F82" s="8">
        <f t="shared" si="3"/>
        <v>26.8</v>
      </c>
      <c r="G82" s="7">
        <f>ROUND(SUM(ICU!K179:L179),0)</f>
        <v>71297</v>
      </c>
      <c r="H82" s="7">
        <f>ROUND(+ICU!F179,0)</f>
        <v>2741</v>
      </c>
      <c r="I82" s="8">
        <f t="shared" si="4"/>
        <v>26.01</v>
      </c>
      <c r="J82" s="8"/>
      <c r="K82" s="9">
        <f t="shared" si="5"/>
        <v>-2.9499999999999998E-2</v>
      </c>
    </row>
    <row r="83" spans="2:11" x14ac:dyDescent="0.2">
      <c r="B83">
        <f>+ICU!A78</f>
        <v>176</v>
      </c>
      <c r="C83" t="str">
        <f>+ICU!B78</f>
        <v>TACOMA GENERAL/ALLENMORE HOSPITAL</v>
      </c>
      <c r="D83" s="7">
        <f>ROUND(SUM(ICU!K78:L78),0)</f>
        <v>396140</v>
      </c>
      <c r="E83" s="7">
        <f>ROUND(+ICU!F78,0)</f>
        <v>43805</v>
      </c>
      <c r="F83" s="8">
        <f t="shared" si="3"/>
        <v>9.0399999999999991</v>
      </c>
      <c r="G83" s="7">
        <f>ROUND(SUM(ICU!K180:L180),0)</f>
        <v>406850</v>
      </c>
      <c r="H83" s="7">
        <f>ROUND(+ICU!F180,0)</f>
        <v>45378</v>
      </c>
      <c r="I83" s="8">
        <f t="shared" si="4"/>
        <v>8.9700000000000006</v>
      </c>
      <c r="J83" s="8"/>
      <c r="K83" s="9">
        <f t="shared" si="5"/>
        <v>-7.7000000000000002E-3</v>
      </c>
    </row>
    <row r="84" spans="2:11" x14ac:dyDescent="0.2">
      <c r="B84">
        <f>+ICU!A79</f>
        <v>180</v>
      </c>
      <c r="C84" t="str">
        <f>+ICU!B79</f>
        <v>MULTICARE VALLEY HOSPITAL</v>
      </c>
      <c r="D84" s="7">
        <f>ROUND(SUM(ICU!K79:L79),0)</f>
        <v>170</v>
      </c>
      <c r="E84" s="7">
        <f>ROUND(+ICU!F79,0)</f>
        <v>2329</v>
      </c>
      <c r="F84" s="8">
        <f t="shared" si="3"/>
        <v>7.0000000000000007E-2</v>
      </c>
      <c r="G84" s="7">
        <f>ROUND(SUM(ICU!K181:L181),0)</f>
        <v>0</v>
      </c>
      <c r="H84" s="7">
        <f>ROUND(+ICU!F181,0)</f>
        <v>3224</v>
      </c>
      <c r="I84" s="8" t="str">
        <f t="shared" si="4"/>
        <v/>
      </c>
      <c r="J84" s="8"/>
      <c r="K84" s="9" t="str">
        <f t="shared" si="5"/>
        <v/>
      </c>
    </row>
    <row r="85" spans="2:11" x14ac:dyDescent="0.2">
      <c r="B85">
        <f>+ICU!A80</f>
        <v>183</v>
      </c>
      <c r="C85" t="str">
        <f>+ICU!B80</f>
        <v>MULTICARE AUBURN MEDICAL CENTER</v>
      </c>
      <c r="D85" s="7">
        <f>ROUND(SUM(ICU!K80:L80),0)</f>
        <v>34582</v>
      </c>
      <c r="E85" s="7">
        <f>ROUND(+ICU!F80,0)</f>
        <v>4192</v>
      </c>
      <c r="F85" s="8">
        <f t="shared" si="3"/>
        <v>8.25</v>
      </c>
      <c r="G85" s="7">
        <f>ROUND(SUM(ICU!K182:L182),0)</f>
        <v>41454</v>
      </c>
      <c r="H85" s="7">
        <f>ROUND(+ICU!F182,0)</f>
        <v>5535</v>
      </c>
      <c r="I85" s="8">
        <f t="shared" si="4"/>
        <v>7.49</v>
      </c>
      <c r="J85" s="8"/>
      <c r="K85" s="9">
        <f t="shared" si="5"/>
        <v>-9.2100000000000001E-2</v>
      </c>
    </row>
    <row r="86" spans="2:11" x14ac:dyDescent="0.2">
      <c r="B86">
        <f>+ICU!A81</f>
        <v>186</v>
      </c>
      <c r="C86" t="str">
        <f>+ICU!B81</f>
        <v>SUMMIT PACIFIC MEDICAL CENTER</v>
      </c>
      <c r="D86" s="7">
        <f>ROUND(SUM(ICU!K81:L81),0)</f>
        <v>0</v>
      </c>
      <c r="E86" s="7">
        <f>ROUND(+ICU!F81,0)</f>
        <v>0</v>
      </c>
      <c r="F86" s="8" t="str">
        <f t="shared" si="3"/>
        <v/>
      </c>
      <c r="G86" s="7">
        <f>ROUND(SUM(ICU!K183:L183),0)</f>
        <v>0</v>
      </c>
      <c r="H86" s="7">
        <f>ROUND(+ICU!F183,0)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>
        <f>+ICU!A82</f>
        <v>191</v>
      </c>
      <c r="C87" t="str">
        <f>+ICU!B82</f>
        <v>PROVIDENCE CENTRALIA HOSPITAL</v>
      </c>
      <c r="D87" s="7">
        <f>ROUND(SUM(ICU!K82:L82),0)</f>
        <v>12751</v>
      </c>
      <c r="E87" s="7">
        <f>ROUND(+ICU!F82,0)</f>
        <v>1366</v>
      </c>
      <c r="F87" s="8">
        <f t="shared" si="3"/>
        <v>9.33</v>
      </c>
      <c r="G87" s="7">
        <f>ROUND(SUM(ICU!K184:L184),0)</f>
        <v>23383</v>
      </c>
      <c r="H87" s="7">
        <f>ROUND(+ICU!F184,0)</f>
        <v>1477</v>
      </c>
      <c r="I87" s="8">
        <f t="shared" si="4"/>
        <v>15.83</v>
      </c>
      <c r="J87" s="8"/>
      <c r="K87" s="9">
        <f t="shared" si="5"/>
        <v>0.69669999999999999</v>
      </c>
    </row>
    <row r="88" spans="2:11" x14ac:dyDescent="0.2">
      <c r="B88">
        <f>+ICU!A83</f>
        <v>193</v>
      </c>
      <c r="C88" t="str">
        <f>+ICU!B83</f>
        <v>PROVIDENCE MOUNT CARMEL HOSPITAL</v>
      </c>
      <c r="D88" s="7">
        <f>ROUND(SUM(ICU!K83:L83),0)</f>
        <v>5020</v>
      </c>
      <c r="E88" s="7">
        <f>ROUND(+ICU!F83,0)</f>
        <v>502</v>
      </c>
      <c r="F88" s="8">
        <f t="shared" si="3"/>
        <v>10</v>
      </c>
      <c r="G88" s="7">
        <f>ROUND(SUM(ICU!K185:L185),0)</f>
        <v>0</v>
      </c>
      <c r="H88" s="7">
        <f>ROUND(+ICU!F185,0)</f>
        <v>0</v>
      </c>
      <c r="I88" s="8" t="str">
        <f t="shared" si="4"/>
        <v/>
      </c>
      <c r="J88" s="8"/>
      <c r="K88" s="9" t="str">
        <f t="shared" si="5"/>
        <v/>
      </c>
    </row>
    <row r="89" spans="2:11" x14ac:dyDescent="0.2">
      <c r="B89">
        <f>+ICU!A84</f>
        <v>194</v>
      </c>
      <c r="C89" t="str">
        <f>+ICU!B84</f>
        <v>PROVIDENCE ST JOSEPHS HOSPITAL</v>
      </c>
      <c r="D89" s="7">
        <f>ROUND(SUM(ICU!K84:L84),0)</f>
        <v>0</v>
      </c>
      <c r="E89" s="7">
        <f>ROUND(+ICU!F84,0)</f>
        <v>0</v>
      </c>
      <c r="F89" s="8" t="str">
        <f t="shared" si="3"/>
        <v/>
      </c>
      <c r="G89" s="7">
        <f>ROUND(SUM(ICU!K186:L186),0)</f>
        <v>0</v>
      </c>
      <c r="H89" s="7">
        <f>ROUND(+ICU!F186,0)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+ICU!A85</f>
        <v>195</v>
      </c>
      <c r="C90" t="str">
        <f>+ICU!B85</f>
        <v>SNOQUALMIE VALLEY HOSPITAL</v>
      </c>
      <c r="D90" s="7">
        <f>ROUND(SUM(ICU!K85:L85),0)</f>
        <v>0</v>
      </c>
      <c r="E90" s="7">
        <f>ROUND(+ICU!F85,0)</f>
        <v>0</v>
      </c>
      <c r="F90" s="8" t="str">
        <f t="shared" si="3"/>
        <v/>
      </c>
      <c r="G90" s="7">
        <f>ROUND(SUM(ICU!K187:L187),0)</f>
        <v>0</v>
      </c>
      <c r="H90" s="7">
        <f>ROUND(+ICU!F187,0)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>
        <f>+ICU!A86</f>
        <v>197</v>
      </c>
      <c r="C91" t="str">
        <f>+ICU!B86</f>
        <v>CAPITAL MEDICAL CENTER</v>
      </c>
      <c r="D91" s="7">
        <f>ROUND(SUM(ICU!K86:L86),0)</f>
        <v>6894</v>
      </c>
      <c r="E91" s="7">
        <f>ROUND(+ICU!F86,0)</f>
        <v>6078</v>
      </c>
      <c r="F91" s="8">
        <f t="shared" si="3"/>
        <v>1.1299999999999999</v>
      </c>
      <c r="G91" s="7">
        <f>ROUND(SUM(ICU!K188:L188),0)</f>
        <v>2316</v>
      </c>
      <c r="H91" s="7">
        <f>ROUND(+ICU!F188,0)</f>
        <v>6131</v>
      </c>
      <c r="I91" s="8">
        <f t="shared" si="4"/>
        <v>0.38</v>
      </c>
      <c r="J91" s="8"/>
      <c r="K91" s="9">
        <f t="shared" si="5"/>
        <v>-0.66369999999999996</v>
      </c>
    </row>
    <row r="92" spans="2:11" x14ac:dyDescent="0.2">
      <c r="B92">
        <f>+ICU!A87</f>
        <v>198</v>
      </c>
      <c r="C92" t="str">
        <f>+ICU!B87</f>
        <v>ASTRIA SUNNYSIDE HOSPITAL</v>
      </c>
      <c r="D92" s="7">
        <f>ROUND(SUM(ICU!K87:L87),0)</f>
        <v>300</v>
      </c>
      <c r="E92" s="7">
        <f>ROUND(+ICU!F87,0)</f>
        <v>1117</v>
      </c>
      <c r="F92" s="8">
        <f t="shared" si="3"/>
        <v>0.27</v>
      </c>
      <c r="G92" s="7">
        <f>ROUND(SUM(ICU!K189:L189),0)</f>
        <v>0</v>
      </c>
      <c r="H92" s="7">
        <f>ROUND(+ICU!F189,0)</f>
        <v>1447</v>
      </c>
      <c r="I92" s="8" t="str">
        <f t="shared" si="4"/>
        <v/>
      </c>
      <c r="J92" s="8"/>
      <c r="K92" s="9" t="str">
        <f t="shared" si="5"/>
        <v/>
      </c>
    </row>
    <row r="93" spans="2:11" x14ac:dyDescent="0.2">
      <c r="B93">
        <f>+ICU!A88</f>
        <v>199</v>
      </c>
      <c r="C93" t="str">
        <f>+ICU!B88</f>
        <v>ASTRIA TOPPENISH HOSPITAL</v>
      </c>
      <c r="D93" s="7">
        <f>ROUND(SUM(ICU!K88:L88),0)</f>
        <v>115</v>
      </c>
      <c r="E93" s="7">
        <f>ROUND(+ICU!F88,0)</f>
        <v>266</v>
      </c>
      <c r="F93" s="8">
        <f t="shared" si="3"/>
        <v>0.43</v>
      </c>
      <c r="G93" s="7">
        <f>ROUND(SUM(ICU!K190:L190),0)</f>
        <v>0</v>
      </c>
      <c r="H93" s="7">
        <f>ROUND(+ICU!F190,0)</f>
        <v>138</v>
      </c>
      <c r="I93" s="8" t="str">
        <f t="shared" si="4"/>
        <v/>
      </c>
      <c r="J93" s="8"/>
      <c r="K93" s="9" t="str">
        <f t="shared" si="5"/>
        <v/>
      </c>
    </row>
    <row r="94" spans="2:11" x14ac:dyDescent="0.2">
      <c r="B94">
        <f>+ICU!A89</f>
        <v>201</v>
      </c>
      <c r="C94" t="str">
        <f>+ICU!B89</f>
        <v>ST FRANCIS COMMUNITY HOSPITAL</v>
      </c>
      <c r="D94" s="7">
        <f>ROUND(SUM(ICU!K89:L89),0)</f>
        <v>15860</v>
      </c>
      <c r="E94" s="7">
        <f>ROUND(+ICU!F89,0)</f>
        <v>4029</v>
      </c>
      <c r="F94" s="8">
        <f t="shared" si="3"/>
        <v>3.94</v>
      </c>
      <c r="G94" s="7">
        <f>ROUND(SUM(ICU!K191:L191),0)</f>
        <v>9461</v>
      </c>
      <c r="H94" s="7">
        <f>ROUND(+ICU!F191,0)</f>
        <v>4250</v>
      </c>
      <c r="I94" s="8">
        <f t="shared" si="4"/>
        <v>2.23</v>
      </c>
      <c r="J94" s="8"/>
      <c r="K94" s="9">
        <f t="shared" si="5"/>
        <v>-0.434</v>
      </c>
    </row>
    <row r="95" spans="2:11" x14ac:dyDescent="0.2">
      <c r="B95">
        <f>+ICU!A90</f>
        <v>202</v>
      </c>
      <c r="C95" t="str">
        <f>+ICU!B90</f>
        <v>REGIONAL HOSPITAL</v>
      </c>
      <c r="D95" s="7">
        <f>ROUND(SUM(ICU!K90:L90),0)</f>
        <v>0</v>
      </c>
      <c r="E95" s="7">
        <f>ROUND(+ICU!F90,0)</f>
        <v>0</v>
      </c>
      <c r="F95" s="8" t="str">
        <f t="shared" si="3"/>
        <v/>
      </c>
      <c r="G95" s="7">
        <f>ROUND(SUM(ICU!K192:L192),0)</f>
        <v>0</v>
      </c>
      <c r="H95" s="7">
        <f>ROUND(+ICU!F192,0)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+ICU!A91</f>
        <v>204</v>
      </c>
      <c r="C96" t="str">
        <f>+ICU!B91</f>
        <v>SEATTLE CANCER CARE ALLIANCE</v>
      </c>
      <c r="D96" s="7">
        <f>ROUND(SUM(ICU!K91:L91),0)</f>
        <v>43648217</v>
      </c>
      <c r="E96" s="7">
        <f>ROUND(+ICU!F91,0)</f>
        <v>5979</v>
      </c>
      <c r="F96" s="8">
        <f t="shared" si="3"/>
        <v>7300.25</v>
      </c>
      <c r="G96" s="7">
        <f>ROUND(SUM(ICU!K193:L193),0)</f>
        <v>47232874</v>
      </c>
      <c r="H96" s="7">
        <f>ROUND(+ICU!F193,0)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+ICU!A92</f>
        <v>205</v>
      </c>
      <c r="C97" t="str">
        <f>+ICU!B92</f>
        <v>WENATCHEE VALLEY HOSPITAL</v>
      </c>
      <c r="D97" s="7">
        <f>ROUND(SUM(ICU!K92:L92),0)</f>
        <v>0</v>
      </c>
      <c r="E97" s="7">
        <f>ROUND(+ICU!F92,0)</f>
        <v>0</v>
      </c>
      <c r="F97" s="8" t="str">
        <f t="shared" si="3"/>
        <v/>
      </c>
      <c r="G97" s="7">
        <f>ROUND(SUM(ICU!K194:L194),0)</f>
        <v>0</v>
      </c>
      <c r="H97" s="7">
        <f>ROUND(+ICU!F194,0)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+ICU!A93</f>
        <v>206</v>
      </c>
      <c r="C98" t="str">
        <f>+ICU!B93</f>
        <v>PEACEHEALTH UNITED GENERAL MEDICAL CENTER</v>
      </c>
      <c r="D98" s="7">
        <f>ROUND(SUM(ICU!K93:L93),0)</f>
        <v>0</v>
      </c>
      <c r="E98" s="7">
        <f>ROUND(+ICU!F93,0)</f>
        <v>0</v>
      </c>
      <c r="F98" s="8" t="str">
        <f t="shared" si="3"/>
        <v/>
      </c>
      <c r="G98" s="7">
        <f>ROUND(SUM(ICU!K195:L195),0)</f>
        <v>0</v>
      </c>
      <c r="H98" s="7">
        <f>ROUND(+ICU!F195,0)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>
        <f>+ICU!A94</f>
        <v>207</v>
      </c>
      <c r="C99" t="str">
        <f>+ICU!B94</f>
        <v>SKAGIT REGIONAL HEALTH</v>
      </c>
      <c r="D99" s="7">
        <f>ROUND(SUM(ICU!K94:L94),0)</f>
        <v>2062</v>
      </c>
      <c r="E99" s="7">
        <f>ROUND(+ICU!F94,0)</f>
        <v>0</v>
      </c>
      <c r="F99" s="8" t="str">
        <f t="shared" si="3"/>
        <v/>
      </c>
      <c r="G99" s="7">
        <f>ROUND(SUM(ICU!K196:L196),0)</f>
        <v>1356</v>
      </c>
      <c r="H99" s="7">
        <f>ROUND(+ICU!F196,0)</f>
        <v>2630</v>
      </c>
      <c r="I99" s="8">
        <f t="shared" si="4"/>
        <v>0.52</v>
      </c>
      <c r="J99" s="8"/>
      <c r="K99" s="9" t="str">
        <f t="shared" si="5"/>
        <v/>
      </c>
    </row>
    <row r="100" spans="2:11" x14ac:dyDescent="0.2">
      <c r="B100">
        <f>+ICU!A95</f>
        <v>208</v>
      </c>
      <c r="C100" t="str">
        <f>+ICU!B95</f>
        <v>LEGACY SALMON CREEK HOSPITAL</v>
      </c>
      <c r="D100" s="7">
        <f>ROUND(SUM(ICU!K95:L95),0)</f>
        <v>194056</v>
      </c>
      <c r="E100" s="7">
        <f>ROUND(+ICU!F95,0)</f>
        <v>11826</v>
      </c>
      <c r="F100" s="8">
        <f t="shared" si="3"/>
        <v>16.41</v>
      </c>
      <c r="G100" s="7">
        <f>ROUND(SUM(ICU!K197:L197),0)</f>
        <v>176000</v>
      </c>
      <c r="H100" s="7">
        <f>ROUND(+ICU!F197,0)</f>
        <v>11992</v>
      </c>
      <c r="I100" s="8">
        <f t="shared" si="4"/>
        <v>14.68</v>
      </c>
      <c r="J100" s="8"/>
      <c r="K100" s="9">
        <f t="shared" si="5"/>
        <v>-0.10539999999999999</v>
      </c>
    </row>
    <row r="101" spans="2:11" x14ac:dyDescent="0.2">
      <c r="B101">
        <f>+ICU!A96</f>
        <v>209</v>
      </c>
      <c r="C101" t="str">
        <f>+ICU!B96</f>
        <v>ST ANTHONY HOSPITAL</v>
      </c>
      <c r="D101" s="7">
        <f>ROUND(SUM(ICU!K96:L96),0)</f>
        <v>1713</v>
      </c>
      <c r="E101" s="7">
        <f>ROUND(+ICU!F96,0)</f>
        <v>4883</v>
      </c>
      <c r="F101" s="8">
        <f t="shared" si="3"/>
        <v>0.35</v>
      </c>
      <c r="G101" s="7">
        <f>ROUND(SUM(ICU!K198:L198),0)</f>
        <v>2040</v>
      </c>
      <c r="H101" s="7">
        <f>ROUND(+ICU!F198,0)</f>
        <v>4715</v>
      </c>
      <c r="I101" s="8">
        <f t="shared" si="4"/>
        <v>0.43</v>
      </c>
      <c r="J101" s="8"/>
      <c r="K101" s="9">
        <f t="shared" si="5"/>
        <v>0.2286</v>
      </c>
    </row>
    <row r="102" spans="2:11" x14ac:dyDescent="0.2">
      <c r="B102">
        <f>+ICU!A97</f>
        <v>210</v>
      </c>
      <c r="C102" t="str">
        <f>+ICU!B97</f>
        <v>SWEDISH MEDICAL CENTER - ISSAQUAH CAMPUS</v>
      </c>
      <c r="D102" s="7">
        <f>ROUND(SUM(ICU!K97:L97),0)</f>
        <v>31006</v>
      </c>
      <c r="E102" s="7">
        <f>ROUND(+ICU!F97,0)</f>
        <v>5610</v>
      </c>
      <c r="F102" s="8">
        <f t="shared" si="3"/>
        <v>5.53</v>
      </c>
      <c r="G102" s="7">
        <f>ROUND(SUM(ICU!K199:L199),0)</f>
        <v>259289</v>
      </c>
      <c r="H102" s="7">
        <f>ROUND(+ICU!F199,0)</f>
        <v>5025</v>
      </c>
      <c r="I102" s="8">
        <f t="shared" si="4"/>
        <v>51.6</v>
      </c>
      <c r="J102" s="8"/>
      <c r="K102" s="9">
        <f t="shared" si="5"/>
        <v>8.3308999999999997</v>
      </c>
    </row>
    <row r="103" spans="2:11" x14ac:dyDescent="0.2">
      <c r="B103">
        <f>+ICU!A98</f>
        <v>211</v>
      </c>
      <c r="C103" t="str">
        <f>+ICU!B98</f>
        <v>PEACEHEALTH PEACE ISLAND MEDICAL CENTER</v>
      </c>
      <c r="D103" s="7">
        <f>ROUND(SUM(ICU!K98:L98),0)</f>
        <v>0</v>
      </c>
      <c r="E103" s="7">
        <f>ROUND(+ICU!F98,0)</f>
        <v>0</v>
      </c>
      <c r="F103" s="8" t="str">
        <f t="shared" si="3"/>
        <v/>
      </c>
      <c r="G103" s="7">
        <f>ROUND(SUM(ICU!K200:L200),0)</f>
        <v>0</v>
      </c>
      <c r="H103" s="7">
        <f>ROUND(+ICU!F200,0)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+ICU!A99</f>
        <v>904</v>
      </c>
      <c r="C104" t="str">
        <f>+ICU!B99</f>
        <v>BHC FAIRFAX HOSPITAL</v>
      </c>
      <c r="D104" s="7">
        <f>ROUND(SUM(ICU!K99:L99),0)</f>
        <v>0</v>
      </c>
      <c r="E104" s="7">
        <f>ROUND(+ICU!F99,0)</f>
        <v>0</v>
      </c>
      <c r="F104" s="8" t="str">
        <f t="shared" si="3"/>
        <v/>
      </c>
      <c r="G104" s="7">
        <f>ROUND(SUM(ICU!K201:L201),0)</f>
        <v>0</v>
      </c>
      <c r="H104" s="7">
        <f>ROUND(+ICU!F201,0)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+ICU!A100</f>
        <v>915</v>
      </c>
      <c r="C105" t="str">
        <f>+ICU!B100</f>
        <v>LOURDES COUNSELING CENTER</v>
      </c>
      <c r="D105" s="7">
        <f>ROUND(SUM(ICU!K100:L100),0)</f>
        <v>0</v>
      </c>
      <c r="E105" s="7">
        <f>ROUND(+ICU!F100,0)</f>
        <v>0</v>
      </c>
      <c r="F105" s="8" t="str">
        <f t="shared" si="3"/>
        <v/>
      </c>
      <c r="G105" s="7">
        <f>ROUND(SUM(ICU!K202:L202),0)</f>
        <v>0</v>
      </c>
      <c r="H105" s="7">
        <f>ROUND(+ICU!F202,0)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+ICU!A101</f>
        <v>919</v>
      </c>
      <c r="C106" t="str">
        <f>+ICU!B101</f>
        <v>NAVOS</v>
      </c>
      <c r="D106" s="7">
        <f>ROUND(SUM(ICU!K101:L101),0)</f>
        <v>0</v>
      </c>
      <c r="E106" s="7">
        <f>ROUND(+ICU!F101,0)</f>
        <v>0</v>
      </c>
      <c r="F106" s="8" t="str">
        <f t="shared" si="3"/>
        <v/>
      </c>
      <c r="G106" s="7">
        <f>ROUND(SUM(ICU!K203:L203),0)</f>
        <v>0</v>
      </c>
      <c r="H106" s="7">
        <f>ROUND(+ICU!F203,0)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+ICU!A102</f>
        <v>921</v>
      </c>
      <c r="C107" t="str">
        <f>+ICU!B102</f>
        <v>CASCADE BEHAVIORAL HOSPITAL</v>
      </c>
      <c r="D107" s="7">
        <f>ROUND(SUM(ICU!K102:L102),0)</f>
        <v>0</v>
      </c>
      <c r="E107" s="7">
        <f>ROUND(+ICU!F102,0)</f>
        <v>0</v>
      </c>
      <c r="F107" s="8" t="str">
        <f t="shared" si="3"/>
        <v/>
      </c>
      <c r="G107" s="7">
        <f>ROUND(SUM(ICU!K204:L204),0)</f>
        <v>0</v>
      </c>
      <c r="H107" s="7">
        <f>ROUND(+ICU!F204,0)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+ICU!A103</f>
        <v>922</v>
      </c>
      <c r="C108" t="str">
        <f>+ICU!B103</f>
        <v>BHC FAIRFAX HOSPITAL NORTH</v>
      </c>
      <c r="D108" s="7">
        <f>ROUND(SUM(ICU!K103:L103),0)</f>
        <v>0</v>
      </c>
      <c r="E108" s="7">
        <f>ROUND(+ICU!F103,0)</f>
        <v>0</v>
      </c>
      <c r="F108" s="8" t="str">
        <f t="shared" ref="F108" si="6">IF(D108=0,"",IF(E108=0,"",ROUND(D108/E108,2)))</f>
        <v/>
      </c>
      <c r="G108" s="7">
        <f>ROUND(SUM(ICU!K205:L205),0)</f>
        <v>0</v>
      </c>
      <c r="H108" s="7">
        <f>ROUND(+ICU!F205,0)</f>
        <v>0</v>
      </c>
      <c r="I108" s="8" t="str">
        <f t="shared" ref="I108" si="7">IF(G108=0,"",IF(H108=0,"",ROUND(G108/H108,2)))</f>
        <v/>
      </c>
      <c r="J108" s="8"/>
      <c r="K108" s="9" t="str">
        <f t="shared" ref="K108" si="8">IF(D108=0,"",IF(E108=0,"",IF(G108=0,"",IF(H108=0,"",ROUND(I108/F108-1,4)))))</f>
        <v/>
      </c>
    </row>
    <row r="109" spans="2:11" x14ac:dyDescent="0.2">
      <c r="B109">
        <f>+ICU!A104</f>
        <v>923</v>
      </c>
      <c r="C109" t="str">
        <f>+ICU!B104</f>
        <v>FAIRFAX BEHAVIORAL HEALTH MONROE</v>
      </c>
      <c r="D109" s="7">
        <f>ROUND(SUM(ICU!K104:L104),0)</f>
        <v>0</v>
      </c>
      <c r="E109" s="7">
        <f>ROUND(+ICU!F104,0)</f>
        <v>0</v>
      </c>
      <c r="F109" s="8" t="str">
        <f t="shared" ref="F109" si="9">IF(D109=0,"",IF(E109=0,"",ROUND(D109/E109,2)))</f>
        <v/>
      </c>
      <c r="G109" s="7">
        <f>ROUND(SUM(ICU!K206:L206),0)</f>
        <v>0</v>
      </c>
      <c r="H109" s="7">
        <f>ROUND(+ICU!F206,0)</f>
        <v>0</v>
      </c>
      <c r="I109" s="8" t="str">
        <f t="shared" ref="I109" si="10">IF(G109=0,"",IF(H109=0,"",ROUND(G109/H109,2)))</f>
        <v/>
      </c>
      <c r="J109" s="8"/>
      <c r="K109" s="9" t="str">
        <f t="shared" ref="K109" si="11">IF(D109=0,"",IF(E109=0,"",IF(G109=0,"",IF(H109=0,"",ROUND(I109/F109-1,4)))))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6" width="6.88671875" bestFit="1" customWidth="1"/>
    <col min="7" max="7" width="11.44140625" bestFit="1" customWidth="1"/>
    <col min="8" max="8" width="7.44140625" customWidth="1"/>
    <col min="9" max="9" width="6.88671875" bestFit="1" customWidth="1"/>
    <col min="10" max="10" width="2.6640625" customWidth="1"/>
    <col min="11" max="11" width="10" bestFit="1" customWidth="1"/>
  </cols>
  <sheetData>
    <row r="1" spans="1:11" x14ac:dyDescent="0.2">
      <c r="A1" s="4" t="s">
        <v>20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50</v>
      </c>
    </row>
    <row r="4" spans="1:11" x14ac:dyDescent="0.2">
      <c r="A4" s="4" t="s">
        <v>70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45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7">
        <f>ROUND(+ICU!D5,0)</f>
        <v>2015</v>
      </c>
      <c r="F7" s="17">
        <f>E7</f>
        <v>2015</v>
      </c>
      <c r="G7" s="3"/>
      <c r="H7" s="2">
        <f>+F7+1</f>
        <v>2016</v>
      </c>
      <c r="I7" s="3">
        <f>+H7</f>
        <v>2016</v>
      </c>
    </row>
    <row r="8" spans="1:11" x14ac:dyDescent="0.2">
      <c r="A8" s="3"/>
      <c r="B8" s="3"/>
      <c r="C8" s="3"/>
      <c r="D8" s="1" t="s">
        <v>21</v>
      </c>
      <c r="F8" s="2" t="s">
        <v>1</v>
      </c>
      <c r="G8" s="1" t="s">
        <v>21</v>
      </c>
      <c r="I8" s="2" t="s">
        <v>1</v>
      </c>
      <c r="J8" s="2"/>
      <c r="K8" s="3" t="s">
        <v>75</v>
      </c>
    </row>
    <row r="9" spans="1:11" x14ac:dyDescent="0.2">
      <c r="A9" s="3"/>
      <c r="B9" s="3" t="s">
        <v>36</v>
      </c>
      <c r="C9" s="3" t="s">
        <v>37</v>
      </c>
      <c r="D9" s="2" t="s">
        <v>22</v>
      </c>
      <c r="E9" s="2" t="s">
        <v>3</v>
      </c>
      <c r="F9" s="2" t="s">
        <v>3</v>
      </c>
      <c r="G9" s="2" t="s">
        <v>22</v>
      </c>
      <c r="H9" s="2" t="s">
        <v>3</v>
      </c>
      <c r="I9" s="2" t="s">
        <v>3</v>
      </c>
      <c r="J9" s="2"/>
      <c r="K9" s="3" t="s">
        <v>77</v>
      </c>
    </row>
    <row r="10" spans="1:11" x14ac:dyDescent="0.2">
      <c r="B10">
        <f>+ICU!A5</f>
        <v>1</v>
      </c>
      <c r="C10" t="str">
        <f>+ICU!B5</f>
        <v>SWEDISH MEDICAL CENTER - FIRST HILL</v>
      </c>
      <c r="D10" s="7">
        <f>ROUND(SUM(ICU!M5:N5),0)</f>
        <v>100153</v>
      </c>
      <c r="E10" s="7">
        <f>ROUND(+ICU!F5,0)</f>
        <v>40978</v>
      </c>
      <c r="F10" s="8">
        <f>IF(D10=0,"",IF(E10=0,"",ROUND(D10/E10,2)))</f>
        <v>2.44</v>
      </c>
      <c r="G10" s="7">
        <f>ROUND(SUM(ICU!M107:N107),0)</f>
        <v>1094813</v>
      </c>
      <c r="H10" s="7">
        <f>ROUND(+ICU!F107,0)</f>
        <v>30743</v>
      </c>
      <c r="I10" s="8">
        <f>IF(G10=0,"",IF(H10=0,"",ROUND(G10/H10,2)))</f>
        <v>35.61</v>
      </c>
      <c r="J10" s="8"/>
      <c r="K10" s="9">
        <f>IF(D10=0,"",IF(E10=0,"",IF(G10=0,"",IF(H10=0,"",ROUND(I10/F10-1,4)))))</f>
        <v>13.5943</v>
      </c>
    </row>
    <row r="11" spans="1:11" x14ac:dyDescent="0.2">
      <c r="B11">
        <f>+ICU!A6</f>
        <v>3</v>
      </c>
      <c r="C11" t="str">
        <f>+ICU!B6</f>
        <v>SWEDISH MEDICAL CENTER - CHERRY HILL</v>
      </c>
      <c r="D11" s="7">
        <f>ROUND(SUM(ICU!M6:N6),0)</f>
        <v>369773</v>
      </c>
      <c r="E11" s="7">
        <f>ROUND(+ICU!F6,0)</f>
        <v>22059</v>
      </c>
      <c r="F11" s="8">
        <f t="shared" ref="F11:F74" si="0">IF(D11=0,"",IF(E11=0,"",ROUND(D11/E11,2)))</f>
        <v>16.760000000000002</v>
      </c>
      <c r="G11" s="7">
        <f>ROUND(SUM(ICU!M108:N108),0)</f>
        <v>1272196</v>
      </c>
      <c r="H11" s="7">
        <f>ROUND(+ICU!F108,0)</f>
        <v>14018</v>
      </c>
      <c r="I11" s="8">
        <f t="shared" ref="I11:I74" si="1">IF(G11=0,"",IF(H11=0,"",ROUND(G11/H11,2)))</f>
        <v>90.75</v>
      </c>
      <c r="J11" s="8"/>
      <c r="K11" s="9">
        <f t="shared" ref="K11:K74" si="2">IF(D11=0,"",IF(E11=0,"",IF(G11=0,"",IF(H11=0,"",ROUND(I11/F11-1,4)))))</f>
        <v>4.4146999999999998</v>
      </c>
    </row>
    <row r="12" spans="1:11" x14ac:dyDescent="0.2">
      <c r="B12">
        <f>+ICU!A7</f>
        <v>8</v>
      </c>
      <c r="C12" t="str">
        <f>+ICU!B7</f>
        <v>KLICKITAT VALLEY HEALTH</v>
      </c>
      <c r="D12" s="7">
        <f>ROUND(SUM(ICU!M7:N7),0)</f>
        <v>0</v>
      </c>
      <c r="E12" s="7">
        <f>ROUND(+ICU!F7,0)</f>
        <v>0</v>
      </c>
      <c r="F12" s="8" t="str">
        <f t="shared" si="0"/>
        <v/>
      </c>
      <c r="G12" s="7">
        <f>ROUND(SUM(ICU!M109:N109),0)</f>
        <v>0</v>
      </c>
      <c r="H12" s="7">
        <f>ROUND(+ICU!F109,0)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+ICU!A8</f>
        <v>10</v>
      </c>
      <c r="C13" t="str">
        <f>+ICU!B8</f>
        <v>VIRGINIA MASON MEDICAL CENTER</v>
      </c>
      <c r="D13" s="7">
        <f>ROUND(SUM(ICU!M8:N8),0)</f>
        <v>1757065</v>
      </c>
      <c r="E13" s="7">
        <f>ROUND(+ICU!F8,0)</f>
        <v>6458</v>
      </c>
      <c r="F13" s="8">
        <f t="shared" si="0"/>
        <v>272.08</v>
      </c>
      <c r="G13" s="7">
        <f>ROUND(SUM(ICU!M110:N110),0)</f>
        <v>1728068</v>
      </c>
      <c r="H13" s="7">
        <f>ROUND(+ICU!F110,0)</f>
        <v>7085</v>
      </c>
      <c r="I13" s="8">
        <f t="shared" si="1"/>
        <v>243.91</v>
      </c>
      <c r="J13" s="8"/>
      <c r="K13" s="9">
        <f t="shared" si="2"/>
        <v>-0.10349999999999999</v>
      </c>
    </row>
    <row r="14" spans="1:11" x14ac:dyDescent="0.2">
      <c r="B14">
        <f>+ICU!A9</f>
        <v>14</v>
      </c>
      <c r="C14" t="str">
        <f>+ICU!B9</f>
        <v>SEATTLE CHILDRENS HOSPITAL</v>
      </c>
      <c r="D14" s="7">
        <f>ROUND(SUM(ICU!M9:N9),0)</f>
        <v>4370903</v>
      </c>
      <c r="E14" s="7">
        <f>ROUND(+ICU!F9,0)</f>
        <v>18614</v>
      </c>
      <c r="F14" s="8">
        <f t="shared" si="0"/>
        <v>234.82</v>
      </c>
      <c r="G14" s="7">
        <f>ROUND(SUM(ICU!M111:N111),0)</f>
        <v>4828748</v>
      </c>
      <c r="H14" s="7">
        <f>ROUND(+ICU!F111,0)</f>
        <v>20628</v>
      </c>
      <c r="I14" s="8">
        <f t="shared" si="1"/>
        <v>234.09</v>
      </c>
      <c r="J14" s="8"/>
      <c r="K14" s="9">
        <f t="shared" si="2"/>
        <v>-3.0999999999999999E-3</v>
      </c>
    </row>
    <row r="15" spans="1:11" x14ac:dyDescent="0.2">
      <c r="B15">
        <f>+ICU!A10</f>
        <v>20</v>
      </c>
      <c r="C15" t="str">
        <f>+ICU!B10</f>
        <v>GROUP HEALTH CENTRAL HOSPITAL</v>
      </c>
      <c r="D15" s="7">
        <f>ROUND(SUM(ICU!M10:N10),0)</f>
        <v>26712</v>
      </c>
      <c r="E15" s="7">
        <f>ROUND(+ICU!F10,0)</f>
        <v>0</v>
      </c>
      <c r="F15" s="8" t="str">
        <f t="shared" si="0"/>
        <v/>
      </c>
      <c r="G15" s="7">
        <f>ROUND(SUM(ICU!M112:N112),0)</f>
        <v>16919</v>
      </c>
      <c r="H15" s="7">
        <f>ROUND(+ICU!F112,0)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+ICU!A11</f>
        <v>21</v>
      </c>
      <c r="C16" t="str">
        <f>+ICU!B11</f>
        <v>NEWPORT HOSPITAL AND HEALTH SERVICES</v>
      </c>
      <c r="D16" s="7">
        <f>ROUND(SUM(ICU!M11:N11),0)</f>
        <v>0</v>
      </c>
      <c r="E16" s="7">
        <f>ROUND(+ICU!F11,0)</f>
        <v>0</v>
      </c>
      <c r="F16" s="8" t="str">
        <f t="shared" si="0"/>
        <v/>
      </c>
      <c r="G16" s="7">
        <f>ROUND(SUM(ICU!M113:N113),0)</f>
        <v>0</v>
      </c>
      <c r="H16" s="7">
        <f>ROUND(+ICU!F113,0)</f>
        <v>0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+ICU!A12</f>
        <v>22</v>
      </c>
      <c r="C17" t="str">
        <f>+ICU!B12</f>
        <v>LOURDES MEDICAL CENTER</v>
      </c>
      <c r="D17" s="7">
        <f>ROUND(SUM(ICU!M12:N12),0)</f>
        <v>0</v>
      </c>
      <c r="E17" s="7">
        <f>ROUND(+ICU!F12,0)</f>
        <v>0</v>
      </c>
      <c r="F17" s="8" t="str">
        <f t="shared" si="0"/>
        <v/>
      </c>
      <c r="G17" s="7">
        <f>ROUND(SUM(ICU!M114:N114),0)</f>
        <v>0</v>
      </c>
      <c r="H17" s="7">
        <f>ROUND(+ICU!F114,0)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>
        <f>+ICU!A13</f>
        <v>23</v>
      </c>
      <c r="C18" t="str">
        <f>+ICU!B13</f>
        <v>THREE RIVERS HOSPITAL</v>
      </c>
      <c r="D18" s="7">
        <f>ROUND(SUM(ICU!M13:N13),0)</f>
        <v>0</v>
      </c>
      <c r="E18" s="7">
        <f>ROUND(+ICU!F13,0)</f>
        <v>0</v>
      </c>
      <c r="F18" s="8" t="str">
        <f t="shared" si="0"/>
        <v/>
      </c>
      <c r="G18" s="7">
        <f>ROUND(SUM(ICU!M115:N115),0)</f>
        <v>0</v>
      </c>
      <c r="H18" s="7">
        <f>ROUND(+ICU!F115,0)</f>
        <v>0</v>
      </c>
      <c r="I18" s="8" t="str">
        <f t="shared" si="1"/>
        <v/>
      </c>
      <c r="J18" s="8"/>
      <c r="K18" s="9" t="str">
        <f t="shared" si="2"/>
        <v/>
      </c>
    </row>
    <row r="19" spans="2:11" x14ac:dyDescent="0.2">
      <c r="B19">
        <f>+ICU!A14</f>
        <v>26</v>
      </c>
      <c r="C19" t="str">
        <f>+ICU!B14</f>
        <v>PEACEHEALTH ST JOHN MEDICAL CENTER</v>
      </c>
      <c r="D19" s="7">
        <f>ROUND(SUM(ICU!M14:N14),0)</f>
        <v>525237</v>
      </c>
      <c r="E19" s="7">
        <f>ROUND(+ICU!F14,0)</f>
        <v>7486</v>
      </c>
      <c r="F19" s="8">
        <f t="shared" si="0"/>
        <v>70.16</v>
      </c>
      <c r="G19" s="7">
        <f>ROUND(SUM(ICU!M116:N116),0)</f>
        <v>577631</v>
      </c>
      <c r="H19" s="7">
        <f>ROUND(+ICU!F116,0)</f>
        <v>8791</v>
      </c>
      <c r="I19" s="8">
        <f t="shared" si="1"/>
        <v>65.709999999999994</v>
      </c>
      <c r="J19" s="8"/>
      <c r="K19" s="9">
        <f t="shared" si="2"/>
        <v>-6.3399999999999998E-2</v>
      </c>
    </row>
    <row r="20" spans="2:11" x14ac:dyDescent="0.2">
      <c r="B20">
        <f>+ICU!A15</f>
        <v>29</v>
      </c>
      <c r="C20" t="str">
        <f>+ICU!B15</f>
        <v>HARBORVIEW MEDICAL CENTER</v>
      </c>
      <c r="D20" s="7">
        <f>ROUND(SUM(ICU!M15:N15),0)</f>
        <v>456674</v>
      </c>
      <c r="E20" s="7">
        <f>ROUND(+ICU!F15,0)</f>
        <v>27615</v>
      </c>
      <c r="F20" s="8">
        <f t="shared" si="0"/>
        <v>16.54</v>
      </c>
      <c r="G20" s="7">
        <f>ROUND(SUM(ICU!M117:N117),0)</f>
        <v>464053</v>
      </c>
      <c r="H20" s="7">
        <f>ROUND(+ICU!F117,0)</f>
        <v>28181</v>
      </c>
      <c r="I20" s="8">
        <f t="shared" si="1"/>
        <v>16.47</v>
      </c>
      <c r="J20" s="8"/>
      <c r="K20" s="9">
        <f t="shared" si="2"/>
        <v>-4.1999999999999997E-3</v>
      </c>
    </row>
    <row r="21" spans="2:11" x14ac:dyDescent="0.2">
      <c r="B21">
        <f>+ICU!A16</f>
        <v>32</v>
      </c>
      <c r="C21" t="str">
        <f>+ICU!B16</f>
        <v>ST JOSEPH MEDICAL CENTER</v>
      </c>
      <c r="D21" s="7">
        <f>ROUND(SUM(ICU!M16:N16),0)</f>
        <v>746862</v>
      </c>
      <c r="E21" s="7">
        <f>ROUND(+ICU!F16,0)</f>
        <v>17806</v>
      </c>
      <c r="F21" s="8">
        <f t="shared" si="0"/>
        <v>41.94</v>
      </c>
      <c r="G21" s="7">
        <f>ROUND(SUM(ICU!M118:N118),0)</f>
        <v>774352</v>
      </c>
      <c r="H21" s="7">
        <f>ROUND(+ICU!F118,0)</f>
        <v>18398</v>
      </c>
      <c r="I21" s="8">
        <f t="shared" si="1"/>
        <v>42.09</v>
      </c>
      <c r="J21" s="8"/>
      <c r="K21" s="9">
        <f t="shared" si="2"/>
        <v>3.5999999999999999E-3</v>
      </c>
    </row>
    <row r="22" spans="2:11" x14ac:dyDescent="0.2">
      <c r="B22">
        <f>+ICU!A17</f>
        <v>35</v>
      </c>
      <c r="C22" t="str">
        <f>+ICU!B17</f>
        <v>ST ELIZABETH HOSPITAL</v>
      </c>
      <c r="D22" s="7">
        <f>ROUND(SUM(ICU!M17:N17),0)</f>
        <v>0</v>
      </c>
      <c r="E22" s="7">
        <f>ROUND(+ICU!F17,0)</f>
        <v>0</v>
      </c>
      <c r="F22" s="8" t="str">
        <f t="shared" si="0"/>
        <v/>
      </c>
      <c r="G22" s="7">
        <f>ROUND(SUM(ICU!M119:N119),0)</f>
        <v>0</v>
      </c>
      <c r="H22" s="7">
        <f>ROUND(+ICU!F119,0)</f>
        <v>0</v>
      </c>
      <c r="I22" s="8" t="str">
        <f t="shared" si="1"/>
        <v/>
      </c>
      <c r="J22" s="8"/>
      <c r="K22" s="9" t="str">
        <f t="shared" si="2"/>
        <v/>
      </c>
    </row>
    <row r="23" spans="2:11" x14ac:dyDescent="0.2">
      <c r="B23">
        <f>+ICU!A18</f>
        <v>37</v>
      </c>
      <c r="C23" t="str">
        <f>+ICU!B18</f>
        <v>MULTICARE DEACONESS HOSPITAL</v>
      </c>
      <c r="D23" s="7">
        <f>ROUND(SUM(ICU!M18:N18),0)</f>
        <v>764768</v>
      </c>
      <c r="E23" s="7">
        <f>ROUND(+ICU!F18,0)</f>
        <v>13655</v>
      </c>
      <c r="F23" s="8">
        <f t="shared" si="0"/>
        <v>56.01</v>
      </c>
      <c r="G23" s="7">
        <f>ROUND(SUM(ICU!M120:N120),0)</f>
        <v>944957</v>
      </c>
      <c r="H23" s="7">
        <f>ROUND(+ICU!F120,0)</f>
        <v>11391</v>
      </c>
      <c r="I23" s="8">
        <f t="shared" si="1"/>
        <v>82.96</v>
      </c>
      <c r="J23" s="8"/>
      <c r="K23" s="9">
        <f t="shared" si="2"/>
        <v>0.48120000000000002</v>
      </c>
    </row>
    <row r="24" spans="2:11" x14ac:dyDescent="0.2">
      <c r="B24">
        <f>+ICU!A19</f>
        <v>38</v>
      </c>
      <c r="C24" t="str">
        <f>+ICU!B19</f>
        <v>OLYMPIC MEDICAL CENTER</v>
      </c>
      <c r="D24" s="7">
        <f>ROUND(SUM(ICU!M19:N19),0)</f>
        <v>183200</v>
      </c>
      <c r="E24" s="7">
        <f>ROUND(+ICU!F19,0)</f>
        <v>4230</v>
      </c>
      <c r="F24" s="8">
        <f t="shared" si="0"/>
        <v>43.31</v>
      </c>
      <c r="G24" s="7">
        <f>ROUND(SUM(ICU!M121:N121),0)</f>
        <v>191175</v>
      </c>
      <c r="H24" s="7">
        <f>ROUND(+ICU!F121,0)</f>
        <v>4264</v>
      </c>
      <c r="I24" s="8">
        <f t="shared" si="1"/>
        <v>44.83</v>
      </c>
      <c r="J24" s="8"/>
      <c r="K24" s="9">
        <f t="shared" si="2"/>
        <v>3.5099999999999999E-2</v>
      </c>
    </row>
    <row r="25" spans="2:11" x14ac:dyDescent="0.2">
      <c r="B25">
        <f>+ICU!A20</f>
        <v>39</v>
      </c>
      <c r="C25" t="str">
        <f>+ICU!B20</f>
        <v>TRIOS HEALTH</v>
      </c>
      <c r="D25" s="7">
        <f>ROUND(SUM(ICU!M20:N20),0)</f>
        <v>179439</v>
      </c>
      <c r="E25" s="7">
        <f>ROUND(+ICU!F20,0)</f>
        <v>1987</v>
      </c>
      <c r="F25" s="8">
        <f t="shared" si="0"/>
        <v>90.31</v>
      </c>
      <c r="G25" s="7">
        <f>ROUND(SUM(ICU!M122:N122),0)</f>
        <v>181531</v>
      </c>
      <c r="H25" s="7">
        <f>ROUND(+ICU!F122,0)</f>
        <v>2065</v>
      </c>
      <c r="I25" s="8">
        <f t="shared" si="1"/>
        <v>87.91</v>
      </c>
      <c r="J25" s="8"/>
      <c r="K25" s="9">
        <f t="shared" si="2"/>
        <v>-2.6599999999999999E-2</v>
      </c>
    </row>
    <row r="26" spans="2:11" x14ac:dyDescent="0.2">
      <c r="B26">
        <f>+ICU!A21</f>
        <v>42</v>
      </c>
      <c r="C26" t="str">
        <f>+ICU!B21</f>
        <v>SHRINERS HOSPITAL FOR CHILDREN</v>
      </c>
      <c r="D26" s="7">
        <f>ROUND(SUM(ICU!M21:N21),0)</f>
        <v>0</v>
      </c>
      <c r="E26" s="7">
        <f>ROUND(+ICU!F21,0)</f>
        <v>0</v>
      </c>
      <c r="F26" s="8" t="str">
        <f t="shared" si="0"/>
        <v/>
      </c>
      <c r="G26" s="7">
        <f>ROUND(SUM(ICU!M123:N123),0)</f>
        <v>0</v>
      </c>
      <c r="H26" s="7">
        <f>ROUND(+ICU!F123,0)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+ICU!A22</f>
        <v>45</v>
      </c>
      <c r="C27" t="str">
        <f>+ICU!B22</f>
        <v>COLUMBIA BASIN HOSPITAL</v>
      </c>
      <c r="D27" s="7">
        <f>ROUND(SUM(ICU!M22:N22),0)</f>
        <v>0</v>
      </c>
      <c r="E27" s="7">
        <f>ROUND(+ICU!F22,0)</f>
        <v>0</v>
      </c>
      <c r="F27" s="8" t="str">
        <f t="shared" si="0"/>
        <v/>
      </c>
      <c r="G27" s="7">
        <f>ROUND(SUM(ICU!M124:N124),0)</f>
        <v>0</v>
      </c>
      <c r="H27" s="7">
        <f>ROUND(+ICU!F124,0)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+ICU!A23</f>
        <v>46</v>
      </c>
      <c r="C28" t="str">
        <f>+ICU!B23</f>
        <v>PMH MEDICAL CENTER</v>
      </c>
      <c r="D28" s="7">
        <f>ROUND(SUM(ICU!M23:N23),0)</f>
        <v>0</v>
      </c>
      <c r="E28" s="7">
        <f>ROUND(+ICU!F23,0)</f>
        <v>0</v>
      </c>
      <c r="F28" s="8" t="str">
        <f t="shared" si="0"/>
        <v/>
      </c>
      <c r="G28" s="7">
        <f>ROUND(SUM(ICU!M125:N125),0)</f>
        <v>0</v>
      </c>
      <c r="H28" s="7">
        <f>ROUND(+ICU!F125,0)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+ICU!A24</f>
        <v>50</v>
      </c>
      <c r="C29" t="str">
        <f>+ICU!B24</f>
        <v>PROVIDENCE ST MARY MEDICAL CENTER</v>
      </c>
      <c r="D29" s="7">
        <f>ROUND(SUM(ICU!M24:N24),0)</f>
        <v>909392</v>
      </c>
      <c r="E29" s="7">
        <f>ROUND(+ICU!F24,0)</f>
        <v>3080</v>
      </c>
      <c r="F29" s="8">
        <f t="shared" si="0"/>
        <v>295.26</v>
      </c>
      <c r="G29" s="7">
        <f>ROUND(SUM(ICU!M126:N126),0)</f>
        <v>202747</v>
      </c>
      <c r="H29" s="7">
        <f>ROUND(+ICU!F126,0)</f>
        <v>5309</v>
      </c>
      <c r="I29" s="8">
        <f t="shared" si="1"/>
        <v>38.19</v>
      </c>
      <c r="J29" s="8"/>
      <c r="K29" s="9">
        <f t="shared" si="2"/>
        <v>-0.87070000000000003</v>
      </c>
    </row>
    <row r="30" spans="2:11" x14ac:dyDescent="0.2">
      <c r="B30">
        <f>+ICU!A25</f>
        <v>54</v>
      </c>
      <c r="C30" t="str">
        <f>+ICU!B25</f>
        <v>FORKS COMMUNITY HOSPITAL</v>
      </c>
      <c r="D30" s="7">
        <f>ROUND(SUM(ICU!M25:N25),0)</f>
        <v>0</v>
      </c>
      <c r="E30" s="7">
        <f>ROUND(+ICU!F25,0)</f>
        <v>0</v>
      </c>
      <c r="F30" s="8" t="str">
        <f t="shared" si="0"/>
        <v/>
      </c>
      <c r="G30" s="7">
        <f>ROUND(SUM(ICU!M127:N127),0)</f>
        <v>0</v>
      </c>
      <c r="H30" s="7">
        <f>ROUND(+ICU!F127,0)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>
        <f>+ICU!A26</f>
        <v>56</v>
      </c>
      <c r="C31" t="str">
        <f>+ICU!B26</f>
        <v>WILLAPA HARBOR HOSPITAL</v>
      </c>
      <c r="D31" s="7">
        <f>ROUND(SUM(ICU!M26:N26),0)</f>
        <v>0</v>
      </c>
      <c r="E31" s="7">
        <f>ROUND(+ICU!F26,0)</f>
        <v>0</v>
      </c>
      <c r="F31" s="8" t="str">
        <f t="shared" si="0"/>
        <v/>
      </c>
      <c r="G31" s="7">
        <f>ROUND(SUM(ICU!M128:N128),0)</f>
        <v>0</v>
      </c>
      <c r="H31" s="7">
        <f>ROUND(+ICU!F128,0)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>
        <f>+ICU!A27</f>
        <v>58</v>
      </c>
      <c r="C32" t="str">
        <f>+ICU!B27</f>
        <v>VIRGINIA MASON MEMORIAL</v>
      </c>
      <c r="D32" s="7">
        <f>ROUND(SUM(ICU!M27:N27),0)</f>
        <v>192385</v>
      </c>
      <c r="E32" s="7">
        <f>ROUND(+ICU!F27,0)</f>
        <v>5924</v>
      </c>
      <c r="F32" s="8">
        <f t="shared" si="0"/>
        <v>32.479999999999997</v>
      </c>
      <c r="G32" s="7">
        <f>ROUND(SUM(ICU!M129:N129),0)</f>
        <v>973477</v>
      </c>
      <c r="H32" s="7">
        <f>ROUND(+ICU!F129,0)</f>
        <v>7373</v>
      </c>
      <c r="I32" s="8">
        <f t="shared" si="1"/>
        <v>132.03</v>
      </c>
      <c r="J32" s="8"/>
      <c r="K32" s="9">
        <f t="shared" si="2"/>
        <v>3.0649999999999999</v>
      </c>
    </row>
    <row r="33" spans="2:11" x14ac:dyDescent="0.2">
      <c r="B33">
        <f>+ICU!A28</f>
        <v>63</v>
      </c>
      <c r="C33" t="str">
        <f>+ICU!B28</f>
        <v>GRAYS HARBOR COMMUNITY HOSPITAL</v>
      </c>
      <c r="D33" s="7">
        <f>ROUND(SUM(ICU!M28:N28),0)</f>
        <v>108429</v>
      </c>
      <c r="E33" s="7">
        <f>ROUND(+ICU!F28,0)</f>
        <v>1570</v>
      </c>
      <c r="F33" s="8">
        <f t="shared" si="0"/>
        <v>69.06</v>
      </c>
      <c r="G33" s="7">
        <f>ROUND(SUM(ICU!M130:N130),0)</f>
        <v>127336</v>
      </c>
      <c r="H33" s="7">
        <f>ROUND(+ICU!F130,0)</f>
        <v>1543</v>
      </c>
      <c r="I33" s="8">
        <f t="shared" si="1"/>
        <v>82.52</v>
      </c>
      <c r="J33" s="8"/>
      <c r="K33" s="9">
        <f t="shared" si="2"/>
        <v>0.19489999999999999</v>
      </c>
    </row>
    <row r="34" spans="2:11" x14ac:dyDescent="0.2">
      <c r="B34">
        <f>+ICU!A29</f>
        <v>78</v>
      </c>
      <c r="C34" t="str">
        <f>+ICU!B29</f>
        <v>SAMARITAN HEALTHCARE</v>
      </c>
      <c r="D34" s="7">
        <f>ROUND(SUM(ICU!M29:N29),0)</f>
        <v>170205</v>
      </c>
      <c r="E34" s="7">
        <f>ROUND(+ICU!F29,0)</f>
        <v>1880</v>
      </c>
      <c r="F34" s="8">
        <f t="shared" si="0"/>
        <v>90.53</v>
      </c>
      <c r="G34" s="7">
        <f>ROUND(SUM(ICU!M131:N131),0)</f>
        <v>164015</v>
      </c>
      <c r="H34" s="7">
        <f>ROUND(+ICU!F131,0)</f>
        <v>2494</v>
      </c>
      <c r="I34" s="8">
        <f t="shared" si="1"/>
        <v>65.760000000000005</v>
      </c>
      <c r="J34" s="8"/>
      <c r="K34" s="9">
        <f t="shared" si="2"/>
        <v>-0.27360000000000001</v>
      </c>
    </row>
    <row r="35" spans="2:11" x14ac:dyDescent="0.2">
      <c r="B35">
        <f>+ICU!A30</f>
        <v>79</v>
      </c>
      <c r="C35" t="str">
        <f>+ICU!B30</f>
        <v>OCEAN BEACH HOSPITAL</v>
      </c>
      <c r="D35" s="7">
        <f>ROUND(SUM(ICU!M30:N30),0)</f>
        <v>0</v>
      </c>
      <c r="E35" s="7">
        <f>ROUND(+ICU!F30,0)</f>
        <v>0</v>
      </c>
      <c r="F35" s="8" t="str">
        <f t="shared" si="0"/>
        <v/>
      </c>
      <c r="G35" s="7">
        <f>ROUND(SUM(ICU!M132:N132),0)</f>
        <v>0</v>
      </c>
      <c r="H35" s="7">
        <f>ROUND(+ICU!F132,0)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+ICU!A31</f>
        <v>80</v>
      </c>
      <c r="C36" t="str">
        <f>+ICU!B31</f>
        <v>ODESSA MEMORIAL HEALTHCARE CENTER</v>
      </c>
      <c r="D36" s="7">
        <f>ROUND(SUM(ICU!M31:N31),0)</f>
        <v>0</v>
      </c>
      <c r="E36" s="7">
        <f>ROUND(+ICU!F31,0)</f>
        <v>0</v>
      </c>
      <c r="F36" s="8" t="str">
        <f t="shared" si="0"/>
        <v/>
      </c>
      <c r="G36" s="7">
        <f>ROUND(SUM(ICU!M133:N133),0)</f>
        <v>0</v>
      </c>
      <c r="H36" s="7">
        <f>ROUND(+ICU!F133,0)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+ICU!A32</f>
        <v>81</v>
      </c>
      <c r="C37" t="str">
        <f>+ICU!B32</f>
        <v>MULTICARE GOOD SAMARITAN</v>
      </c>
      <c r="D37" s="7">
        <f>ROUND(SUM(ICU!M32:N32),0)</f>
        <v>1992995</v>
      </c>
      <c r="E37" s="7">
        <f>ROUND(+ICU!F32,0)</f>
        <v>25395</v>
      </c>
      <c r="F37" s="8">
        <f t="shared" si="0"/>
        <v>78.48</v>
      </c>
      <c r="G37" s="7">
        <f>ROUND(SUM(ICU!M134:N134),0)</f>
        <v>2005216</v>
      </c>
      <c r="H37" s="7">
        <f>ROUND(+ICU!F134,0)</f>
        <v>26420</v>
      </c>
      <c r="I37" s="8">
        <f t="shared" si="1"/>
        <v>75.900000000000006</v>
      </c>
      <c r="J37" s="8"/>
      <c r="K37" s="9">
        <f t="shared" si="2"/>
        <v>-3.2899999999999999E-2</v>
      </c>
    </row>
    <row r="38" spans="2:11" x14ac:dyDescent="0.2">
      <c r="B38">
        <f>+ICU!A33</f>
        <v>82</v>
      </c>
      <c r="C38" t="str">
        <f>+ICU!B33</f>
        <v>GARFIELD COUNTY MEMORIAL HOSPITAL</v>
      </c>
      <c r="D38" s="7">
        <f>ROUND(SUM(ICU!M33:N33),0)</f>
        <v>0</v>
      </c>
      <c r="E38" s="7">
        <f>ROUND(+ICU!F33,0)</f>
        <v>0</v>
      </c>
      <c r="F38" s="8" t="str">
        <f t="shared" si="0"/>
        <v/>
      </c>
      <c r="G38" s="7">
        <f>ROUND(SUM(ICU!M135:N135),0)</f>
        <v>0</v>
      </c>
      <c r="H38" s="7">
        <f>ROUND(+ICU!F135,0)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>
        <f>+ICU!A34</f>
        <v>84</v>
      </c>
      <c r="C39" t="str">
        <f>+ICU!B34</f>
        <v>PROVIDENCE REGIONAL MEDICAL CENTER EVERETT</v>
      </c>
      <c r="D39" s="7">
        <f>ROUND(SUM(ICU!M34:N34),0)</f>
        <v>802629</v>
      </c>
      <c r="E39" s="7">
        <f>ROUND(+ICU!F34,0)</f>
        <v>21294</v>
      </c>
      <c r="F39" s="8">
        <f t="shared" si="0"/>
        <v>37.69</v>
      </c>
      <c r="G39" s="7">
        <f>ROUND(SUM(ICU!M136:N136),0)</f>
        <v>897961</v>
      </c>
      <c r="H39" s="7">
        <f>ROUND(+ICU!F136,0)</f>
        <v>22462</v>
      </c>
      <c r="I39" s="8">
        <f t="shared" si="1"/>
        <v>39.979999999999997</v>
      </c>
      <c r="J39" s="8"/>
      <c r="K39" s="9">
        <f t="shared" si="2"/>
        <v>6.08E-2</v>
      </c>
    </row>
    <row r="40" spans="2:11" x14ac:dyDescent="0.2">
      <c r="B40">
        <f>+ICU!A35</f>
        <v>85</v>
      </c>
      <c r="C40" t="str">
        <f>+ICU!B35</f>
        <v>JEFFERSON HEALTHCARE</v>
      </c>
      <c r="D40" s="7">
        <f>ROUND(SUM(ICU!M35:N35),0)</f>
        <v>98822</v>
      </c>
      <c r="E40" s="7">
        <f>ROUND(+ICU!F35,0)</f>
        <v>277</v>
      </c>
      <c r="F40" s="8">
        <f t="shared" si="0"/>
        <v>356.76</v>
      </c>
      <c r="G40" s="7">
        <f>ROUND(SUM(ICU!M137:N137),0)</f>
        <v>99610</v>
      </c>
      <c r="H40" s="7">
        <f>ROUND(+ICU!F137,0)</f>
        <v>312</v>
      </c>
      <c r="I40" s="8">
        <f t="shared" si="1"/>
        <v>319.26</v>
      </c>
      <c r="J40" s="8"/>
      <c r="K40" s="9">
        <f t="shared" si="2"/>
        <v>-0.1051</v>
      </c>
    </row>
    <row r="41" spans="2:11" x14ac:dyDescent="0.2">
      <c r="B41">
        <f>+ICU!A36</f>
        <v>96</v>
      </c>
      <c r="C41" t="str">
        <f>+ICU!B36</f>
        <v>SKYLINE HOSPITAL</v>
      </c>
      <c r="D41" s="7">
        <f>ROUND(SUM(ICU!M36:N36),0)</f>
        <v>0</v>
      </c>
      <c r="E41" s="7">
        <f>ROUND(+ICU!F36,0)</f>
        <v>9</v>
      </c>
      <c r="F41" s="8" t="str">
        <f t="shared" si="0"/>
        <v/>
      </c>
      <c r="G41" s="7">
        <f>ROUND(SUM(ICU!M138:N138),0)</f>
        <v>0</v>
      </c>
      <c r="H41" s="7">
        <f>ROUND(+ICU!F138,0)</f>
        <v>12</v>
      </c>
      <c r="I41" s="8" t="str">
        <f t="shared" si="1"/>
        <v/>
      </c>
      <c r="J41" s="8"/>
      <c r="K41" s="9" t="str">
        <f t="shared" si="2"/>
        <v/>
      </c>
    </row>
    <row r="42" spans="2:11" x14ac:dyDescent="0.2">
      <c r="B42">
        <f>+ICU!A37</f>
        <v>102</v>
      </c>
      <c r="C42" t="str">
        <f>+ICU!B37</f>
        <v>ASTRIA REGIONAL MEDICAL CENTER</v>
      </c>
      <c r="D42" s="7">
        <f>ROUND(SUM(ICU!M37:N37),0)</f>
        <v>167533</v>
      </c>
      <c r="E42" s="7">
        <f>ROUND(+ICU!F37,0)</f>
        <v>3028</v>
      </c>
      <c r="F42" s="8">
        <f t="shared" si="0"/>
        <v>55.33</v>
      </c>
      <c r="G42" s="7">
        <f>ROUND(SUM(ICU!M139:N139),0)</f>
        <v>171942</v>
      </c>
      <c r="H42" s="7">
        <f>ROUND(+ICU!F139,0)</f>
        <v>1842</v>
      </c>
      <c r="I42" s="8">
        <f t="shared" si="1"/>
        <v>93.35</v>
      </c>
      <c r="J42" s="8"/>
      <c r="K42" s="9">
        <f t="shared" si="2"/>
        <v>0.68710000000000004</v>
      </c>
    </row>
    <row r="43" spans="2:11" x14ac:dyDescent="0.2">
      <c r="B43">
        <f>+ICU!A38</f>
        <v>104</v>
      </c>
      <c r="C43" t="str">
        <f>+ICU!B38</f>
        <v>VALLEY GENERAL HOSPITAL</v>
      </c>
      <c r="D43" s="7">
        <f>ROUND(SUM(ICU!M38:N38),0)</f>
        <v>0</v>
      </c>
      <c r="E43" s="7">
        <f>ROUND(+ICU!F38,0)</f>
        <v>0</v>
      </c>
      <c r="F43" s="8" t="str">
        <f t="shared" si="0"/>
        <v/>
      </c>
      <c r="G43" s="7">
        <f>ROUND(SUM(ICU!M140:N140),0)</f>
        <v>45194</v>
      </c>
      <c r="H43" s="7">
        <f>ROUND(+ICU!F140,0)</f>
        <v>721</v>
      </c>
      <c r="I43" s="8">
        <f t="shared" si="1"/>
        <v>62.68</v>
      </c>
      <c r="J43" s="8"/>
      <c r="K43" s="9" t="str">
        <f t="shared" si="2"/>
        <v/>
      </c>
    </row>
    <row r="44" spans="2:11" x14ac:dyDescent="0.2">
      <c r="B44">
        <f>+ICU!A39</f>
        <v>106</v>
      </c>
      <c r="C44" t="str">
        <f>+ICU!B39</f>
        <v>CASCADE VALLEY HOSPITAL</v>
      </c>
      <c r="D44" s="7">
        <f>ROUND(SUM(ICU!M39:N39),0)</f>
        <v>0</v>
      </c>
      <c r="E44" s="7">
        <f>ROUND(+ICU!F39,0)</f>
        <v>0</v>
      </c>
      <c r="F44" s="8" t="str">
        <f t="shared" si="0"/>
        <v/>
      </c>
      <c r="G44" s="7">
        <f>ROUND(SUM(ICU!M141:N141),0)</f>
        <v>285</v>
      </c>
      <c r="H44" s="7">
        <f>ROUND(+ICU!F141,0)</f>
        <v>936</v>
      </c>
      <c r="I44" s="8">
        <f t="shared" si="1"/>
        <v>0.3</v>
      </c>
      <c r="J44" s="8"/>
      <c r="K44" s="9" t="str">
        <f t="shared" si="2"/>
        <v/>
      </c>
    </row>
    <row r="45" spans="2:11" x14ac:dyDescent="0.2">
      <c r="B45">
        <f>+ICU!A40</f>
        <v>107</v>
      </c>
      <c r="C45" t="str">
        <f>+ICU!B40</f>
        <v>NORTH VALLEY HOSPITAL</v>
      </c>
      <c r="D45" s="7">
        <f>ROUND(SUM(ICU!M40:N40),0)</f>
        <v>0</v>
      </c>
      <c r="E45" s="7">
        <f>ROUND(+ICU!F40,0)</f>
        <v>0</v>
      </c>
      <c r="F45" s="8" t="str">
        <f t="shared" si="0"/>
        <v/>
      </c>
      <c r="G45" s="7">
        <f>ROUND(SUM(ICU!M142:N142),0)</f>
        <v>0</v>
      </c>
      <c r="H45" s="7">
        <f>ROUND(+ICU!F142,0)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>
        <f>+ICU!A41</f>
        <v>108</v>
      </c>
      <c r="C46" t="str">
        <f>+ICU!B41</f>
        <v>TRI-STATE MEMORIAL HOSPITAL</v>
      </c>
      <c r="D46" s="7">
        <f>ROUND(SUM(ICU!M41:N41),0)</f>
        <v>56246</v>
      </c>
      <c r="E46" s="7">
        <f>ROUND(+ICU!F41,0)</f>
        <v>1393</v>
      </c>
      <c r="F46" s="8">
        <f t="shared" si="0"/>
        <v>40.380000000000003</v>
      </c>
      <c r="G46" s="7">
        <f>ROUND(SUM(ICU!M143:N143),0)</f>
        <v>60014</v>
      </c>
      <c r="H46" s="7">
        <f>ROUND(+ICU!F143,0)</f>
        <v>1284</v>
      </c>
      <c r="I46" s="8">
        <f t="shared" si="1"/>
        <v>46.74</v>
      </c>
      <c r="J46" s="8"/>
      <c r="K46" s="9">
        <f t="shared" si="2"/>
        <v>0.1575</v>
      </c>
    </row>
    <row r="47" spans="2:11" x14ac:dyDescent="0.2">
      <c r="B47">
        <f>+ICU!A42</f>
        <v>111</v>
      </c>
      <c r="C47" t="str">
        <f>+ICU!B42</f>
        <v>EAST ADAMS RURAL HEALTHCARE</v>
      </c>
      <c r="D47" s="7">
        <f>ROUND(SUM(ICU!M42:N42),0)</f>
        <v>0</v>
      </c>
      <c r="E47" s="7">
        <f>ROUND(+ICU!F42,0)</f>
        <v>0</v>
      </c>
      <c r="F47" s="8" t="str">
        <f t="shared" si="0"/>
        <v/>
      </c>
      <c r="G47" s="7">
        <f>ROUND(SUM(ICU!M144:N144),0)</f>
        <v>0</v>
      </c>
      <c r="H47" s="7">
        <f>ROUND(+ICU!F144,0)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>
        <f>+ICU!A43</f>
        <v>125</v>
      </c>
      <c r="C48" t="str">
        <f>+ICU!B43</f>
        <v>OTHELLO COMMUNITY HOSPITAL</v>
      </c>
      <c r="D48" s="7">
        <f>ROUND(SUM(ICU!M43:N43),0)</f>
        <v>0</v>
      </c>
      <c r="E48" s="7">
        <f>ROUND(+ICU!F43,0)</f>
        <v>0</v>
      </c>
      <c r="F48" s="8" t="str">
        <f t="shared" si="0"/>
        <v/>
      </c>
      <c r="G48" s="7">
        <f>ROUND(SUM(ICU!M145:N145),0)</f>
        <v>0</v>
      </c>
      <c r="H48" s="7">
        <f>ROUND(+ICU!F145,0)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+ICU!A44</f>
        <v>126</v>
      </c>
      <c r="C49" t="str">
        <f>+ICU!B44</f>
        <v>HIGHLINE MEDICAL CENTER</v>
      </c>
      <c r="D49" s="7">
        <f>ROUND(SUM(ICU!M44:N44),0)</f>
        <v>145323</v>
      </c>
      <c r="E49" s="7">
        <f>ROUND(+ICU!F44,0)</f>
        <v>9060</v>
      </c>
      <c r="F49" s="8">
        <f t="shared" si="0"/>
        <v>16.04</v>
      </c>
      <c r="G49" s="7">
        <f>ROUND(SUM(ICU!M146:N146),0)</f>
        <v>202628</v>
      </c>
      <c r="H49" s="7">
        <f>ROUND(+ICU!F146,0)</f>
        <v>8841</v>
      </c>
      <c r="I49" s="8">
        <f t="shared" si="1"/>
        <v>22.92</v>
      </c>
      <c r="J49" s="8"/>
      <c r="K49" s="9">
        <f t="shared" si="2"/>
        <v>0.4289</v>
      </c>
    </row>
    <row r="50" spans="2:11" x14ac:dyDescent="0.2">
      <c r="B50">
        <f>+ICU!A45</f>
        <v>128</v>
      </c>
      <c r="C50" t="str">
        <f>+ICU!B45</f>
        <v>UNIVERSITY OF WASHINGTON MEDICAL CENTER</v>
      </c>
      <c r="D50" s="7">
        <f>ROUND(SUM(ICU!M45:N45),0)</f>
        <v>2031944</v>
      </c>
      <c r="E50" s="7">
        <f>ROUND(+ICU!F45,0)</f>
        <v>36195</v>
      </c>
      <c r="F50" s="8">
        <f t="shared" si="0"/>
        <v>56.14</v>
      </c>
      <c r="G50" s="7">
        <f>ROUND(SUM(ICU!M147:N147),0)</f>
        <v>2912087</v>
      </c>
      <c r="H50" s="7">
        <f>ROUND(+ICU!F147,0)</f>
        <v>38387</v>
      </c>
      <c r="I50" s="8">
        <f t="shared" si="1"/>
        <v>75.86</v>
      </c>
      <c r="J50" s="8"/>
      <c r="K50" s="9">
        <f t="shared" si="2"/>
        <v>0.3513</v>
      </c>
    </row>
    <row r="51" spans="2:11" x14ac:dyDescent="0.2">
      <c r="B51">
        <f>+ICU!A46</f>
        <v>129</v>
      </c>
      <c r="C51" t="str">
        <f>+ICU!B46</f>
        <v>QUINCY VALLEY MEDICAL CENTER</v>
      </c>
      <c r="D51" s="7">
        <f>ROUND(SUM(ICU!M46:N46),0)</f>
        <v>0</v>
      </c>
      <c r="E51" s="7">
        <f>ROUND(+ICU!F46,0)</f>
        <v>0</v>
      </c>
      <c r="F51" s="8" t="str">
        <f t="shared" si="0"/>
        <v/>
      </c>
      <c r="G51" s="7">
        <f>ROUND(SUM(ICU!M148:N148),0)</f>
        <v>0</v>
      </c>
      <c r="H51" s="7">
        <f>ROUND(+ICU!F148,0)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+ICU!A47</f>
        <v>130</v>
      </c>
      <c r="C52" t="str">
        <f>+ICU!B47</f>
        <v>UW MEDICINE/NORTHWEST HOSPITAL</v>
      </c>
      <c r="D52" s="7">
        <f>ROUND(SUM(ICU!M47:N47),0)</f>
        <v>251730</v>
      </c>
      <c r="E52" s="7">
        <f>ROUND(+ICU!F47,0)</f>
        <v>3696</v>
      </c>
      <c r="F52" s="8">
        <f t="shared" si="0"/>
        <v>68.11</v>
      </c>
      <c r="G52" s="7">
        <f>ROUND(SUM(ICU!M149:N149),0)</f>
        <v>211024</v>
      </c>
      <c r="H52" s="7">
        <f>ROUND(+ICU!F149,0)</f>
        <v>3732</v>
      </c>
      <c r="I52" s="8">
        <f t="shared" si="1"/>
        <v>56.54</v>
      </c>
      <c r="J52" s="8"/>
      <c r="K52" s="9">
        <f t="shared" si="2"/>
        <v>-0.1699</v>
      </c>
    </row>
    <row r="53" spans="2:11" x14ac:dyDescent="0.2">
      <c r="B53">
        <f>+ICU!A48</f>
        <v>131</v>
      </c>
      <c r="C53" t="str">
        <f>+ICU!B48</f>
        <v>OVERLAKE HOSPITAL MEDICAL CENTER</v>
      </c>
      <c r="D53" s="7">
        <f>ROUND(SUM(ICU!M48:N48),0)</f>
        <v>1034302</v>
      </c>
      <c r="E53" s="7">
        <f>ROUND(+ICU!F48,0)</f>
        <v>10777</v>
      </c>
      <c r="F53" s="8">
        <f t="shared" si="0"/>
        <v>95.97</v>
      </c>
      <c r="G53" s="7">
        <f>ROUND(SUM(ICU!M150:N150),0)</f>
        <v>941841</v>
      </c>
      <c r="H53" s="7">
        <f>ROUND(+ICU!F150,0)</f>
        <v>11529</v>
      </c>
      <c r="I53" s="8">
        <f t="shared" si="1"/>
        <v>81.69</v>
      </c>
      <c r="J53" s="8"/>
      <c r="K53" s="9">
        <f t="shared" si="2"/>
        <v>-0.14879999999999999</v>
      </c>
    </row>
    <row r="54" spans="2:11" x14ac:dyDescent="0.2">
      <c r="B54">
        <f>+ICU!A49</f>
        <v>132</v>
      </c>
      <c r="C54" t="str">
        <f>+ICU!B49</f>
        <v>ST CLARE HOSPITAL</v>
      </c>
      <c r="D54" s="7">
        <f>ROUND(SUM(ICU!M49:N49),0)</f>
        <v>211170</v>
      </c>
      <c r="E54" s="7">
        <f>ROUND(+ICU!F49,0)</f>
        <v>2778</v>
      </c>
      <c r="F54" s="8">
        <f t="shared" si="0"/>
        <v>76.02</v>
      </c>
      <c r="G54" s="7">
        <f>ROUND(SUM(ICU!M151:N151),0)</f>
        <v>183545</v>
      </c>
      <c r="H54" s="7">
        <f>ROUND(+ICU!F151,0)</f>
        <v>2595</v>
      </c>
      <c r="I54" s="8">
        <f t="shared" si="1"/>
        <v>70.73</v>
      </c>
      <c r="J54" s="8"/>
      <c r="K54" s="9">
        <f t="shared" si="2"/>
        <v>-6.9599999999999995E-2</v>
      </c>
    </row>
    <row r="55" spans="2:11" x14ac:dyDescent="0.2">
      <c r="B55">
        <f>+ICU!A50</f>
        <v>134</v>
      </c>
      <c r="C55" t="str">
        <f>+ICU!B50</f>
        <v>ISLAND HOSPITAL</v>
      </c>
      <c r="D55" s="7">
        <f>ROUND(SUM(ICU!M50:N50),0)</f>
        <v>76316</v>
      </c>
      <c r="E55" s="7">
        <f>ROUND(+ICU!F50,0)</f>
        <v>1038</v>
      </c>
      <c r="F55" s="8">
        <f t="shared" si="0"/>
        <v>73.52</v>
      </c>
      <c r="G55" s="7">
        <f>ROUND(SUM(ICU!M152:N152),0)</f>
        <v>104017</v>
      </c>
      <c r="H55" s="7">
        <f>ROUND(+ICU!F152,0)</f>
        <v>896</v>
      </c>
      <c r="I55" s="8">
        <f t="shared" si="1"/>
        <v>116.09</v>
      </c>
      <c r="J55" s="8"/>
      <c r="K55" s="9">
        <f t="shared" si="2"/>
        <v>0.57899999999999996</v>
      </c>
    </row>
    <row r="56" spans="2:11" x14ac:dyDescent="0.2">
      <c r="B56">
        <f>+ICU!A51</f>
        <v>137</v>
      </c>
      <c r="C56" t="str">
        <f>+ICU!B51</f>
        <v>LINCOLN HOSPITAL</v>
      </c>
      <c r="D56" s="7">
        <f>ROUND(SUM(ICU!M51:N51),0)</f>
        <v>0</v>
      </c>
      <c r="E56" s="7">
        <f>ROUND(+ICU!F51,0)</f>
        <v>0</v>
      </c>
      <c r="F56" s="8" t="str">
        <f t="shared" si="0"/>
        <v/>
      </c>
      <c r="G56" s="7">
        <f>ROUND(SUM(ICU!M153:N153),0)</f>
        <v>0</v>
      </c>
      <c r="H56" s="7">
        <f>ROUND(+ICU!F153,0)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>
        <f>+ICU!A52</f>
        <v>138</v>
      </c>
      <c r="C57" t="str">
        <f>+ICU!B52</f>
        <v>SWEDISH EDMONDS</v>
      </c>
      <c r="D57" s="7">
        <f>ROUND(SUM(ICU!M52:N52),0)</f>
        <v>63014</v>
      </c>
      <c r="E57" s="7">
        <f>ROUND(+ICU!F52,0)</f>
        <v>0</v>
      </c>
      <c r="F57" s="8" t="str">
        <f t="shared" si="0"/>
        <v/>
      </c>
      <c r="G57" s="7">
        <f>ROUND(SUM(ICU!M154:N154),0)</f>
        <v>128303</v>
      </c>
      <c r="H57" s="7">
        <f>ROUND(+ICU!F154,0)</f>
        <v>4282</v>
      </c>
      <c r="I57" s="8">
        <f t="shared" si="1"/>
        <v>29.96</v>
      </c>
      <c r="J57" s="8"/>
      <c r="K57" s="9" t="str">
        <f t="shared" si="2"/>
        <v/>
      </c>
    </row>
    <row r="58" spans="2:11" x14ac:dyDescent="0.2">
      <c r="B58">
        <f>+ICU!A53</f>
        <v>139</v>
      </c>
      <c r="C58" t="str">
        <f>+ICU!B53</f>
        <v>PROVIDENCE HOLY FAMILY HOSPITAL</v>
      </c>
      <c r="D58" s="7">
        <f>ROUND(SUM(ICU!M53:N53),0)</f>
        <v>150858</v>
      </c>
      <c r="E58" s="7">
        <f>ROUND(+ICU!F53,0)</f>
        <v>3627</v>
      </c>
      <c r="F58" s="8">
        <f t="shared" si="0"/>
        <v>41.59</v>
      </c>
      <c r="G58" s="7">
        <f>ROUND(SUM(ICU!M155:N155),0)</f>
        <v>86484</v>
      </c>
      <c r="H58" s="7">
        <f>ROUND(+ICU!F155,0)</f>
        <v>2770</v>
      </c>
      <c r="I58" s="8">
        <f t="shared" si="1"/>
        <v>31.22</v>
      </c>
      <c r="J58" s="8"/>
      <c r="K58" s="9">
        <f t="shared" si="2"/>
        <v>-0.24929999999999999</v>
      </c>
    </row>
    <row r="59" spans="2:11" x14ac:dyDescent="0.2">
      <c r="B59">
        <f>+ICU!A54</f>
        <v>140</v>
      </c>
      <c r="C59" t="str">
        <f>+ICU!B54</f>
        <v>KITTITAS VALLEY HEALTHCARE</v>
      </c>
      <c r="D59" s="7">
        <f>ROUND(SUM(ICU!M54:N54),0)</f>
        <v>73368</v>
      </c>
      <c r="E59" s="7">
        <f>ROUND(+ICU!F54,0)</f>
        <v>576</v>
      </c>
      <c r="F59" s="8">
        <f t="shared" si="0"/>
        <v>127.38</v>
      </c>
      <c r="G59" s="7">
        <f>ROUND(SUM(ICU!M156:N156),0)</f>
        <v>73090</v>
      </c>
      <c r="H59" s="7">
        <f>ROUND(+ICU!F156,0)</f>
        <v>300</v>
      </c>
      <c r="I59" s="8">
        <f t="shared" si="1"/>
        <v>243.63</v>
      </c>
      <c r="J59" s="8"/>
      <c r="K59" s="9">
        <f t="shared" si="2"/>
        <v>0.91259999999999997</v>
      </c>
    </row>
    <row r="60" spans="2:11" x14ac:dyDescent="0.2">
      <c r="B60">
        <f>+ICU!A55</f>
        <v>141</v>
      </c>
      <c r="C60" t="str">
        <f>+ICU!B55</f>
        <v>DAYTON GENERAL HOSPITAL</v>
      </c>
      <c r="D60" s="7">
        <f>ROUND(SUM(ICU!M55:N55),0)</f>
        <v>0</v>
      </c>
      <c r="E60" s="7">
        <f>ROUND(+ICU!F55,0)</f>
        <v>0</v>
      </c>
      <c r="F60" s="8" t="str">
        <f t="shared" si="0"/>
        <v/>
      </c>
      <c r="G60" s="7">
        <f>ROUND(SUM(ICU!M157:N157),0)</f>
        <v>0</v>
      </c>
      <c r="H60" s="7">
        <f>ROUND(+ICU!F157,0)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+ICU!A56</f>
        <v>142</v>
      </c>
      <c r="C61" t="str">
        <f>+ICU!B56</f>
        <v>HARRISON MEDICAL CENTER</v>
      </c>
      <c r="D61" s="7">
        <f>ROUND(SUM(ICU!M56:N56),0)</f>
        <v>359396</v>
      </c>
      <c r="E61" s="7">
        <f>ROUND(+ICU!F56,0)</f>
        <v>5079</v>
      </c>
      <c r="F61" s="8">
        <f t="shared" si="0"/>
        <v>70.760000000000005</v>
      </c>
      <c r="G61" s="7">
        <f>ROUND(SUM(ICU!M158:N158),0)</f>
        <v>484437</v>
      </c>
      <c r="H61" s="7">
        <f>ROUND(+ICU!F158,0)</f>
        <v>4843</v>
      </c>
      <c r="I61" s="8">
        <f t="shared" si="1"/>
        <v>100.03</v>
      </c>
      <c r="J61" s="8"/>
      <c r="K61" s="9">
        <f t="shared" si="2"/>
        <v>0.41370000000000001</v>
      </c>
    </row>
    <row r="62" spans="2:11" x14ac:dyDescent="0.2">
      <c r="B62">
        <f>+ICU!A57</f>
        <v>145</v>
      </c>
      <c r="C62" t="str">
        <f>+ICU!B57</f>
        <v>PEACEHEALTH ST JOSEPH MEDICAL CENTER</v>
      </c>
      <c r="D62" s="7">
        <f>ROUND(SUM(ICU!M57:N57),0)</f>
        <v>286417</v>
      </c>
      <c r="E62" s="7">
        <f>ROUND(+ICU!F57,0)</f>
        <v>5906</v>
      </c>
      <c r="F62" s="8">
        <f t="shared" si="0"/>
        <v>48.5</v>
      </c>
      <c r="G62" s="7">
        <f>ROUND(SUM(ICU!M159:N159),0)</f>
        <v>315183</v>
      </c>
      <c r="H62" s="7">
        <f>ROUND(+ICU!F159,0)</f>
        <v>5747</v>
      </c>
      <c r="I62" s="8">
        <f t="shared" si="1"/>
        <v>54.84</v>
      </c>
      <c r="J62" s="8"/>
      <c r="K62" s="9">
        <f t="shared" si="2"/>
        <v>0.13070000000000001</v>
      </c>
    </row>
    <row r="63" spans="2:11" x14ac:dyDescent="0.2">
      <c r="B63">
        <f>+ICU!A58</f>
        <v>147</v>
      </c>
      <c r="C63" t="str">
        <f>+ICU!B58</f>
        <v>MID VALLEY HOSPITAL</v>
      </c>
      <c r="D63" s="7">
        <f>ROUND(SUM(ICU!M58:N58),0)</f>
        <v>23309</v>
      </c>
      <c r="E63" s="7">
        <f>ROUND(+ICU!F58,0)</f>
        <v>65</v>
      </c>
      <c r="F63" s="8">
        <f t="shared" si="0"/>
        <v>358.6</v>
      </c>
      <c r="G63" s="7">
        <f>ROUND(SUM(ICU!M160:N160),0)</f>
        <v>21025</v>
      </c>
      <c r="H63" s="7">
        <f>ROUND(+ICU!F160,0)</f>
        <v>37</v>
      </c>
      <c r="I63" s="8">
        <f t="shared" si="1"/>
        <v>568.24</v>
      </c>
      <c r="J63" s="8"/>
      <c r="K63" s="9">
        <f t="shared" si="2"/>
        <v>0.58460000000000001</v>
      </c>
    </row>
    <row r="64" spans="2:11" x14ac:dyDescent="0.2">
      <c r="B64">
        <f>+ICU!A59</f>
        <v>148</v>
      </c>
      <c r="C64" t="str">
        <f>+ICU!B59</f>
        <v>KINDRED HOSPITAL SEATTLE - NORTHGATE</v>
      </c>
      <c r="D64" s="7">
        <f>ROUND(SUM(ICU!M59:N59),0)</f>
        <v>129212</v>
      </c>
      <c r="E64" s="7">
        <f>ROUND(+ICU!F59,0)</f>
        <v>1213</v>
      </c>
      <c r="F64" s="8">
        <f t="shared" si="0"/>
        <v>106.52</v>
      </c>
      <c r="G64" s="7">
        <f>ROUND(SUM(ICU!M161:N161),0)</f>
        <v>132120</v>
      </c>
      <c r="H64" s="7">
        <f>ROUND(+ICU!F161,0)</f>
        <v>887</v>
      </c>
      <c r="I64" s="8">
        <f t="shared" si="1"/>
        <v>148.94999999999999</v>
      </c>
      <c r="J64" s="8"/>
      <c r="K64" s="9">
        <f t="shared" si="2"/>
        <v>0.39829999999999999</v>
      </c>
    </row>
    <row r="65" spans="2:11" x14ac:dyDescent="0.2">
      <c r="B65">
        <f>+ICU!A60</f>
        <v>150</v>
      </c>
      <c r="C65" t="str">
        <f>+ICU!B60</f>
        <v>COULEE MEDICAL CENTER</v>
      </c>
      <c r="D65" s="7">
        <f>ROUND(SUM(ICU!M60:N60),0)</f>
        <v>0</v>
      </c>
      <c r="E65" s="7">
        <f>ROUND(+ICU!F60,0)</f>
        <v>0</v>
      </c>
      <c r="F65" s="8" t="str">
        <f t="shared" si="0"/>
        <v/>
      </c>
      <c r="G65" s="7">
        <f>ROUND(SUM(ICU!M162:N162),0)</f>
        <v>0</v>
      </c>
      <c r="H65" s="7">
        <f>ROUND(+ICU!F162,0)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+ICU!A61</f>
        <v>152</v>
      </c>
      <c r="C66" t="str">
        <f>+ICU!B61</f>
        <v>MASON GENERAL HOSPITAL</v>
      </c>
      <c r="D66" s="7">
        <f>ROUND(SUM(ICU!M61:N61),0)</f>
        <v>284780</v>
      </c>
      <c r="E66" s="7">
        <f>ROUND(+ICU!F61,0)</f>
        <v>1170</v>
      </c>
      <c r="F66" s="8">
        <f t="shared" si="0"/>
        <v>243.4</v>
      </c>
      <c r="G66" s="7">
        <f>ROUND(SUM(ICU!M163:N163),0)</f>
        <v>284165</v>
      </c>
      <c r="H66" s="7">
        <f>ROUND(+ICU!F163,0)</f>
        <v>1115</v>
      </c>
      <c r="I66" s="8">
        <f t="shared" si="1"/>
        <v>254.86</v>
      </c>
      <c r="J66" s="8"/>
      <c r="K66" s="9">
        <f t="shared" si="2"/>
        <v>4.7100000000000003E-2</v>
      </c>
    </row>
    <row r="67" spans="2:11" x14ac:dyDescent="0.2">
      <c r="B67">
        <f>+ICU!A62</f>
        <v>153</v>
      </c>
      <c r="C67" t="str">
        <f>+ICU!B62</f>
        <v>WHITMAN HOSPITAL AND MEDICAL CENTER</v>
      </c>
      <c r="D67" s="7">
        <f>ROUND(SUM(ICU!M62:N62),0)</f>
        <v>0</v>
      </c>
      <c r="E67" s="7">
        <f>ROUND(+ICU!F62,0)</f>
        <v>0</v>
      </c>
      <c r="F67" s="8" t="str">
        <f t="shared" si="0"/>
        <v/>
      </c>
      <c r="G67" s="7">
        <f>ROUND(SUM(ICU!M164:N164),0)</f>
        <v>0</v>
      </c>
      <c r="H67" s="7">
        <f>ROUND(+ICU!F164,0)</f>
        <v>0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+ICU!A63</f>
        <v>155</v>
      </c>
      <c r="C68" t="str">
        <f>+ICU!B63</f>
        <v>UW MEDICINE/VALLEY MEDICAL CENTER</v>
      </c>
      <c r="D68" s="7">
        <f>ROUND(SUM(ICU!M63:N63),0)</f>
        <v>269509</v>
      </c>
      <c r="E68" s="7">
        <f>ROUND(+ICU!F63,0)</f>
        <v>12049</v>
      </c>
      <c r="F68" s="8">
        <f t="shared" si="0"/>
        <v>22.37</v>
      </c>
      <c r="G68" s="7">
        <f>ROUND(SUM(ICU!M165:N165),0)</f>
        <v>302573</v>
      </c>
      <c r="H68" s="7">
        <f>ROUND(+ICU!F165,0)</f>
        <v>12870</v>
      </c>
      <c r="I68" s="8">
        <f t="shared" si="1"/>
        <v>23.51</v>
      </c>
      <c r="J68" s="8"/>
      <c r="K68" s="9">
        <f t="shared" si="2"/>
        <v>5.0999999999999997E-2</v>
      </c>
    </row>
    <row r="69" spans="2:11" x14ac:dyDescent="0.2">
      <c r="B69">
        <f>+ICU!A64</f>
        <v>156</v>
      </c>
      <c r="C69" t="str">
        <f>+ICU!B64</f>
        <v>WHIDBEYHEALTH MEDICAL CENTER</v>
      </c>
      <c r="D69" s="7">
        <f>ROUND(SUM(ICU!M64:N64),0)</f>
        <v>74600</v>
      </c>
      <c r="E69" s="7">
        <f>ROUND(+ICU!F64,0)</f>
        <v>707</v>
      </c>
      <c r="F69" s="8">
        <f t="shared" si="0"/>
        <v>105.52</v>
      </c>
      <c r="G69" s="7">
        <f>ROUND(SUM(ICU!M166:N166),0)</f>
        <v>63156</v>
      </c>
      <c r="H69" s="7">
        <f>ROUND(+ICU!F166,0)</f>
        <v>617</v>
      </c>
      <c r="I69" s="8">
        <f t="shared" si="1"/>
        <v>102.36</v>
      </c>
      <c r="J69" s="8"/>
      <c r="K69" s="9">
        <f t="shared" si="2"/>
        <v>-2.9899999999999999E-2</v>
      </c>
    </row>
    <row r="70" spans="2:11" x14ac:dyDescent="0.2">
      <c r="B70">
        <f>+ICU!A65</f>
        <v>157</v>
      </c>
      <c r="C70" t="str">
        <f>+ICU!B65</f>
        <v>ST LUKES REHABILIATION INSTITUTE</v>
      </c>
      <c r="D70" s="7">
        <f>ROUND(SUM(ICU!M65:N65),0)</f>
        <v>0</v>
      </c>
      <c r="E70" s="7">
        <f>ROUND(+ICU!F65,0)</f>
        <v>0</v>
      </c>
      <c r="F70" s="8" t="str">
        <f t="shared" si="0"/>
        <v/>
      </c>
      <c r="G70" s="7">
        <f>ROUND(SUM(ICU!M167:N167),0)</f>
        <v>0</v>
      </c>
      <c r="H70" s="7">
        <f>ROUND(+ICU!F167,0)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+ICU!A66</f>
        <v>158</v>
      </c>
      <c r="C71" t="str">
        <f>+ICU!B66</f>
        <v>CASCADE MEDICAL CENTER</v>
      </c>
      <c r="D71" s="7">
        <f>ROUND(SUM(ICU!M66:N66),0)</f>
        <v>0</v>
      </c>
      <c r="E71" s="7">
        <f>ROUND(+ICU!F66,0)</f>
        <v>0</v>
      </c>
      <c r="F71" s="8" t="str">
        <f t="shared" si="0"/>
        <v/>
      </c>
      <c r="G71" s="7">
        <f>ROUND(SUM(ICU!M168:N168),0)</f>
        <v>0</v>
      </c>
      <c r="H71" s="7">
        <f>ROUND(+ICU!F168,0)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+ICU!A67</f>
        <v>159</v>
      </c>
      <c r="C72" t="str">
        <f>+ICU!B67</f>
        <v>PROVIDENCE ST PETER HOSPITAL</v>
      </c>
      <c r="D72" s="7">
        <f>ROUND(SUM(ICU!M67:N67),0)</f>
        <v>77285</v>
      </c>
      <c r="E72" s="7">
        <f>ROUND(+ICU!F67,0)</f>
        <v>7669</v>
      </c>
      <c r="F72" s="8">
        <f t="shared" si="0"/>
        <v>10.08</v>
      </c>
      <c r="G72" s="7">
        <f>ROUND(SUM(ICU!M169:N169),0)</f>
        <v>560962</v>
      </c>
      <c r="H72" s="7">
        <f>ROUND(+ICU!F169,0)</f>
        <v>8774</v>
      </c>
      <c r="I72" s="8">
        <f t="shared" si="1"/>
        <v>63.93</v>
      </c>
      <c r="J72" s="8"/>
      <c r="K72" s="9">
        <f t="shared" si="2"/>
        <v>5.3422999999999998</v>
      </c>
    </row>
    <row r="73" spans="2:11" x14ac:dyDescent="0.2">
      <c r="B73">
        <f>+ICU!A68</f>
        <v>161</v>
      </c>
      <c r="C73" t="str">
        <f>+ICU!B68</f>
        <v>KADLEC REGIONAL MEDICAL CENTER</v>
      </c>
      <c r="D73" s="7">
        <f>ROUND(SUM(ICU!M68:N68),0)</f>
        <v>825167</v>
      </c>
      <c r="E73" s="7">
        <f>ROUND(+ICU!F68,0)</f>
        <v>12133</v>
      </c>
      <c r="F73" s="8">
        <f t="shared" si="0"/>
        <v>68.010000000000005</v>
      </c>
      <c r="G73" s="7">
        <f>ROUND(SUM(ICU!M170:N170),0)</f>
        <v>1632526</v>
      </c>
      <c r="H73" s="7">
        <f>ROUND(+ICU!F170,0)</f>
        <v>6590</v>
      </c>
      <c r="I73" s="8">
        <f t="shared" si="1"/>
        <v>247.73</v>
      </c>
      <c r="J73" s="8"/>
      <c r="K73" s="9">
        <f t="shared" si="2"/>
        <v>2.6425999999999998</v>
      </c>
    </row>
    <row r="74" spans="2:11" x14ac:dyDescent="0.2">
      <c r="B74">
        <f>+ICU!A69</f>
        <v>162</v>
      </c>
      <c r="C74" t="str">
        <f>+ICU!B69</f>
        <v>PROVIDENCE SACRED HEART MEDICAL CENTER</v>
      </c>
      <c r="D74" s="7">
        <f>ROUND(SUM(ICU!M69:N69),0)</f>
        <v>1562329</v>
      </c>
      <c r="E74" s="7">
        <f>ROUND(+ICU!F69,0)</f>
        <v>35775</v>
      </c>
      <c r="F74" s="8">
        <f t="shared" si="0"/>
        <v>43.67</v>
      </c>
      <c r="G74" s="7">
        <f>ROUND(SUM(ICU!M171:N171),0)</f>
        <v>1446654</v>
      </c>
      <c r="H74" s="7">
        <f>ROUND(+ICU!F171,0)</f>
        <v>28790</v>
      </c>
      <c r="I74" s="8">
        <f t="shared" si="1"/>
        <v>50.25</v>
      </c>
      <c r="J74" s="8"/>
      <c r="K74" s="9">
        <f t="shared" si="2"/>
        <v>0.1507</v>
      </c>
    </row>
    <row r="75" spans="2:11" x14ac:dyDescent="0.2">
      <c r="B75">
        <f>+ICU!A70</f>
        <v>164</v>
      </c>
      <c r="C75" t="str">
        <f>+ICU!B70</f>
        <v>EVERGREENHEALTH MEDICAL CENTER</v>
      </c>
      <c r="D75" s="7">
        <f>ROUND(SUM(ICU!M70:N70),0)</f>
        <v>523761</v>
      </c>
      <c r="E75" s="7">
        <f>ROUND(+ICU!F70,0)</f>
        <v>6268</v>
      </c>
      <c r="F75" s="8">
        <f t="shared" ref="F75:F107" si="3">IF(D75=0,"",IF(E75=0,"",ROUND(D75/E75,2)))</f>
        <v>83.56</v>
      </c>
      <c r="G75" s="7">
        <f>ROUND(SUM(ICU!M172:N172),0)</f>
        <v>509335</v>
      </c>
      <c r="H75" s="7">
        <f>ROUND(+ICU!F172,0)</f>
        <v>5971</v>
      </c>
      <c r="I75" s="8">
        <f t="shared" ref="I75:I107" si="4">IF(G75=0,"",IF(H75=0,"",ROUND(G75/H75,2)))</f>
        <v>85.3</v>
      </c>
      <c r="J75" s="8"/>
      <c r="K75" s="9">
        <f t="shared" ref="K75:K107" si="5">IF(D75=0,"",IF(E75=0,"",IF(G75=0,"",IF(H75=0,"",ROUND(I75/F75-1,4)))))</f>
        <v>2.0799999999999999E-2</v>
      </c>
    </row>
    <row r="76" spans="2:11" x14ac:dyDescent="0.2">
      <c r="B76">
        <f>+ICU!A71</f>
        <v>165</v>
      </c>
      <c r="C76" t="str">
        <f>+ICU!B71</f>
        <v>LAKE CHELAN COMMUNITY HOSPITAL</v>
      </c>
      <c r="D76" s="7">
        <f>ROUND(SUM(ICU!M71:N71),0)</f>
        <v>0</v>
      </c>
      <c r="E76" s="7">
        <f>ROUND(+ICU!F71,0)</f>
        <v>0</v>
      </c>
      <c r="F76" s="8" t="str">
        <f t="shared" si="3"/>
        <v/>
      </c>
      <c r="G76" s="7">
        <f>ROUND(SUM(ICU!M173:N173),0)</f>
        <v>0</v>
      </c>
      <c r="H76" s="7">
        <f>ROUND(+ICU!F173,0)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>
        <f>+ICU!A72</f>
        <v>167</v>
      </c>
      <c r="C77" t="str">
        <f>+ICU!B72</f>
        <v>FERRY COUNTY MEMORIAL HOSPITAL</v>
      </c>
      <c r="D77" s="7">
        <f>ROUND(SUM(ICU!M72:N72),0)</f>
        <v>0</v>
      </c>
      <c r="E77" s="7">
        <f>ROUND(+ICU!F72,0)</f>
        <v>0</v>
      </c>
      <c r="F77" s="8" t="str">
        <f t="shared" si="3"/>
        <v/>
      </c>
      <c r="G77" s="7">
        <f>ROUND(SUM(ICU!M174:N174),0)</f>
        <v>0</v>
      </c>
      <c r="H77" s="7">
        <f>ROUND(+ICU!F174,0)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+ICU!A73</f>
        <v>168</v>
      </c>
      <c r="C78" t="str">
        <f>+ICU!B73</f>
        <v>CENTRAL WASHINGTON HOSPITAL</v>
      </c>
      <c r="D78" s="7">
        <f>ROUND(SUM(ICU!M73:N73),0)</f>
        <v>238003</v>
      </c>
      <c r="E78" s="7">
        <f>ROUND(+ICU!F73,0)</f>
        <v>4989</v>
      </c>
      <c r="F78" s="8">
        <f t="shared" si="3"/>
        <v>47.71</v>
      </c>
      <c r="G78" s="7">
        <f>ROUND(SUM(ICU!M175:N175),0)</f>
        <v>119007</v>
      </c>
      <c r="H78" s="7">
        <f>ROUND(+ICU!F175,0)</f>
        <v>4915</v>
      </c>
      <c r="I78" s="8">
        <f t="shared" si="4"/>
        <v>24.21</v>
      </c>
      <c r="J78" s="8"/>
      <c r="K78" s="9">
        <f t="shared" si="5"/>
        <v>-0.49259999999999998</v>
      </c>
    </row>
    <row r="79" spans="2:11" x14ac:dyDescent="0.2">
      <c r="B79">
        <f>+ICU!A74</f>
        <v>170</v>
      </c>
      <c r="C79" t="str">
        <f>+ICU!B74</f>
        <v>PEACEHEALTH SOUTHWEST MEDICAL CENTER</v>
      </c>
      <c r="D79" s="7">
        <f>ROUND(SUM(ICU!M74:N74),0)</f>
        <v>2115004</v>
      </c>
      <c r="E79" s="7">
        <f>ROUND(+ICU!F74,0)</f>
        <v>15186</v>
      </c>
      <c r="F79" s="8">
        <f t="shared" si="3"/>
        <v>139.27000000000001</v>
      </c>
      <c r="G79" s="7">
        <f>ROUND(SUM(ICU!M176:N176),0)</f>
        <v>1959791</v>
      </c>
      <c r="H79" s="7">
        <f>ROUND(+ICU!F176,0)</f>
        <v>16354</v>
      </c>
      <c r="I79" s="8">
        <f t="shared" si="4"/>
        <v>119.84</v>
      </c>
      <c r="J79" s="8"/>
      <c r="K79" s="9">
        <f t="shared" si="5"/>
        <v>-0.13950000000000001</v>
      </c>
    </row>
    <row r="80" spans="2:11" x14ac:dyDescent="0.2">
      <c r="B80">
        <f>+ICU!A75</f>
        <v>172</v>
      </c>
      <c r="C80" t="str">
        <f>+ICU!B75</f>
        <v>PULLMAN REGIONAL HOSPITAL</v>
      </c>
      <c r="D80" s="7">
        <f>ROUND(SUM(ICU!M75:N75),0)</f>
        <v>50114</v>
      </c>
      <c r="E80" s="7">
        <f>ROUND(+ICU!F75,0)</f>
        <v>423</v>
      </c>
      <c r="F80" s="8">
        <f t="shared" si="3"/>
        <v>118.47</v>
      </c>
      <c r="G80" s="7">
        <f>ROUND(SUM(ICU!M177:N177),0)</f>
        <v>53351</v>
      </c>
      <c r="H80" s="7">
        <f>ROUND(+ICU!F177,0)</f>
        <v>414</v>
      </c>
      <c r="I80" s="8">
        <f t="shared" si="4"/>
        <v>128.87</v>
      </c>
      <c r="J80" s="8"/>
      <c r="K80" s="9">
        <f t="shared" si="5"/>
        <v>8.7800000000000003E-2</v>
      </c>
    </row>
    <row r="81" spans="2:11" x14ac:dyDescent="0.2">
      <c r="B81">
        <f>+ICU!A76</f>
        <v>173</v>
      </c>
      <c r="C81" t="str">
        <f>+ICU!B76</f>
        <v>MORTON GENERAL HOSPITAL</v>
      </c>
      <c r="D81" s="7">
        <f>ROUND(SUM(ICU!M76:N76),0)</f>
        <v>0</v>
      </c>
      <c r="E81" s="7">
        <f>ROUND(+ICU!F76,0)</f>
        <v>0</v>
      </c>
      <c r="F81" s="8" t="str">
        <f t="shared" si="3"/>
        <v/>
      </c>
      <c r="G81" s="7">
        <f>ROUND(SUM(ICU!M178:N178),0)</f>
        <v>0</v>
      </c>
      <c r="H81" s="7">
        <f>ROUND(+ICU!F178,0)</f>
        <v>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+ICU!A77</f>
        <v>175</v>
      </c>
      <c r="C82" t="str">
        <f>+ICU!B77</f>
        <v>MARY BRIDGE CHILDRENS HEALTH CENTER</v>
      </c>
      <c r="D82" s="7">
        <f>ROUND(SUM(ICU!M77:N77),0)</f>
        <v>918839</v>
      </c>
      <c r="E82" s="7">
        <f>ROUND(+ICU!F77,0)</f>
        <v>2481</v>
      </c>
      <c r="F82" s="8">
        <f t="shared" si="3"/>
        <v>370.35</v>
      </c>
      <c r="G82" s="7">
        <f>ROUND(SUM(ICU!M179:N179),0)</f>
        <v>1026238</v>
      </c>
      <c r="H82" s="7">
        <f>ROUND(+ICU!F179,0)</f>
        <v>2741</v>
      </c>
      <c r="I82" s="8">
        <f t="shared" si="4"/>
        <v>374.4</v>
      </c>
      <c r="J82" s="8"/>
      <c r="K82" s="9">
        <f t="shared" si="5"/>
        <v>1.09E-2</v>
      </c>
    </row>
    <row r="83" spans="2:11" x14ac:dyDescent="0.2">
      <c r="B83">
        <f>+ICU!A78</f>
        <v>176</v>
      </c>
      <c r="C83" t="str">
        <f>+ICU!B78</f>
        <v>TACOMA GENERAL/ALLENMORE HOSPITAL</v>
      </c>
      <c r="D83" s="7">
        <f>ROUND(SUM(ICU!M78:N78),0)</f>
        <v>3295167</v>
      </c>
      <c r="E83" s="7">
        <f>ROUND(+ICU!F78,0)</f>
        <v>43805</v>
      </c>
      <c r="F83" s="8">
        <f t="shared" si="3"/>
        <v>75.22</v>
      </c>
      <c r="G83" s="7">
        <f>ROUND(SUM(ICU!M180:N180),0)</f>
        <v>3783306</v>
      </c>
      <c r="H83" s="7">
        <f>ROUND(+ICU!F180,0)</f>
        <v>45378</v>
      </c>
      <c r="I83" s="8">
        <f t="shared" si="4"/>
        <v>83.37</v>
      </c>
      <c r="J83" s="8"/>
      <c r="K83" s="9">
        <f t="shared" si="5"/>
        <v>0.10829999999999999</v>
      </c>
    </row>
    <row r="84" spans="2:11" x14ac:dyDescent="0.2">
      <c r="B84">
        <f>+ICU!A79</f>
        <v>180</v>
      </c>
      <c r="C84" t="str">
        <f>+ICU!B79</f>
        <v>MULTICARE VALLEY HOSPITAL</v>
      </c>
      <c r="D84" s="7">
        <f>ROUND(SUM(ICU!M79:N79),0)</f>
        <v>68726</v>
      </c>
      <c r="E84" s="7">
        <f>ROUND(+ICU!F79,0)</f>
        <v>2329</v>
      </c>
      <c r="F84" s="8">
        <f t="shared" si="3"/>
        <v>29.51</v>
      </c>
      <c r="G84" s="7">
        <f>ROUND(SUM(ICU!M181:N181),0)</f>
        <v>71782</v>
      </c>
      <c r="H84" s="7">
        <f>ROUND(+ICU!F181,0)</f>
        <v>3224</v>
      </c>
      <c r="I84" s="8">
        <f t="shared" si="4"/>
        <v>22.26</v>
      </c>
      <c r="J84" s="8"/>
      <c r="K84" s="9">
        <f t="shared" si="5"/>
        <v>-0.2457</v>
      </c>
    </row>
    <row r="85" spans="2:11" x14ac:dyDescent="0.2">
      <c r="B85">
        <f>+ICU!A80</f>
        <v>183</v>
      </c>
      <c r="C85" t="str">
        <f>+ICU!B80</f>
        <v>MULTICARE AUBURN MEDICAL CENTER</v>
      </c>
      <c r="D85" s="7">
        <f>ROUND(SUM(ICU!M80:N80),0)</f>
        <v>419474</v>
      </c>
      <c r="E85" s="7">
        <f>ROUND(+ICU!F80,0)</f>
        <v>4192</v>
      </c>
      <c r="F85" s="8">
        <f t="shared" si="3"/>
        <v>100.07</v>
      </c>
      <c r="G85" s="7">
        <f>ROUND(SUM(ICU!M182:N182),0)</f>
        <v>494388</v>
      </c>
      <c r="H85" s="7">
        <f>ROUND(+ICU!F182,0)</f>
        <v>5535</v>
      </c>
      <c r="I85" s="8">
        <f t="shared" si="4"/>
        <v>89.32</v>
      </c>
      <c r="J85" s="8"/>
      <c r="K85" s="9">
        <f t="shared" si="5"/>
        <v>-0.1074</v>
      </c>
    </row>
    <row r="86" spans="2:11" x14ac:dyDescent="0.2">
      <c r="B86">
        <f>+ICU!A81</f>
        <v>186</v>
      </c>
      <c r="C86" t="str">
        <f>+ICU!B81</f>
        <v>SUMMIT PACIFIC MEDICAL CENTER</v>
      </c>
      <c r="D86" s="7">
        <f>ROUND(SUM(ICU!M81:N81),0)</f>
        <v>0</v>
      </c>
      <c r="E86" s="7">
        <f>ROUND(+ICU!F81,0)</f>
        <v>0</v>
      </c>
      <c r="F86" s="8" t="str">
        <f t="shared" si="3"/>
        <v/>
      </c>
      <c r="G86" s="7">
        <f>ROUND(SUM(ICU!M183:N183),0)</f>
        <v>0</v>
      </c>
      <c r="H86" s="7">
        <f>ROUND(+ICU!F183,0)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>
        <f>+ICU!A82</f>
        <v>191</v>
      </c>
      <c r="C87" t="str">
        <f>+ICU!B82</f>
        <v>PROVIDENCE CENTRALIA HOSPITAL</v>
      </c>
      <c r="D87" s="7">
        <f>ROUND(SUM(ICU!M82:N82),0)</f>
        <v>437</v>
      </c>
      <c r="E87" s="7">
        <f>ROUND(+ICU!F82,0)</f>
        <v>1366</v>
      </c>
      <c r="F87" s="8">
        <f t="shared" si="3"/>
        <v>0.32</v>
      </c>
      <c r="G87" s="7">
        <f>ROUND(SUM(ICU!M184:N184),0)</f>
        <v>93169</v>
      </c>
      <c r="H87" s="7">
        <f>ROUND(+ICU!F184,0)</f>
        <v>1477</v>
      </c>
      <c r="I87" s="8">
        <f t="shared" si="4"/>
        <v>63.08</v>
      </c>
      <c r="J87" s="8"/>
      <c r="K87" s="9">
        <f t="shared" si="5"/>
        <v>196.125</v>
      </c>
    </row>
    <row r="88" spans="2:11" x14ac:dyDescent="0.2">
      <c r="B88">
        <f>+ICU!A83</f>
        <v>193</v>
      </c>
      <c r="C88" t="str">
        <f>+ICU!B83</f>
        <v>PROVIDENCE MOUNT CARMEL HOSPITAL</v>
      </c>
      <c r="D88" s="7">
        <f>ROUND(SUM(ICU!M83:N83),0)</f>
        <v>81126</v>
      </c>
      <c r="E88" s="7">
        <f>ROUND(+ICU!F83,0)</f>
        <v>502</v>
      </c>
      <c r="F88" s="8">
        <f t="shared" si="3"/>
        <v>161.61000000000001</v>
      </c>
      <c r="G88" s="7">
        <f>ROUND(SUM(ICU!M185:N185),0)</f>
        <v>0</v>
      </c>
      <c r="H88" s="7">
        <f>ROUND(+ICU!F185,0)</f>
        <v>0</v>
      </c>
      <c r="I88" s="8" t="str">
        <f t="shared" si="4"/>
        <v/>
      </c>
      <c r="J88" s="8"/>
      <c r="K88" s="9" t="str">
        <f t="shared" si="5"/>
        <v/>
      </c>
    </row>
    <row r="89" spans="2:11" x14ac:dyDescent="0.2">
      <c r="B89">
        <f>+ICU!A84</f>
        <v>194</v>
      </c>
      <c r="C89" t="str">
        <f>+ICU!B84</f>
        <v>PROVIDENCE ST JOSEPHS HOSPITAL</v>
      </c>
      <c r="D89" s="7">
        <f>ROUND(SUM(ICU!M84:N84),0)</f>
        <v>0</v>
      </c>
      <c r="E89" s="7">
        <f>ROUND(+ICU!F84,0)</f>
        <v>0</v>
      </c>
      <c r="F89" s="8" t="str">
        <f t="shared" si="3"/>
        <v/>
      </c>
      <c r="G89" s="7">
        <f>ROUND(SUM(ICU!M186:N186),0)</f>
        <v>0</v>
      </c>
      <c r="H89" s="7">
        <f>ROUND(+ICU!F186,0)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+ICU!A85</f>
        <v>195</v>
      </c>
      <c r="C90" t="str">
        <f>+ICU!B85</f>
        <v>SNOQUALMIE VALLEY HOSPITAL</v>
      </c>
      <c r="D90" s="7">
        <f>ROUND(SUM(ICU!M85:N85),0)</f>
        <v>0</v>
      </c>
      <c r="E90" s="7">
        <f>ROUND(+ICU!F85,0)</f>
        <v>0</v>
      </c>
      <c r="F90" s="8" t="str">
        <f t="shared" si="3"/>
        <v/>
      </c>
      <c r="G90" s="7">
        <f>ROUND(SUM(ICU!M187:N187),0)</f>
        <v>0</v>
      </c>
      <c r="H90" s="7">
        <f>ROUND(+ICU!F187,0)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>
        <f>+ICU!A86</f>
        <v>197</v>
      </c>
      <c r="C91" t="str">
        <f>+ICU!B86</f>
        <v>CAPITAL MEDICAL CENTER</v>
      </c>
      <c r="D91" s="7">
        <f>ROUND(SUM(ICU!M86:N86),0)</f>
        <v>243623</v>
      </c>
      <c r="E91" s="7">
        <f>ROUND(+ICU!F86,0)</f>
        <v>6078</v>
      </c>
      <c r="F91" s="8">
        <f t="shared" si="3"/>
        <v>40.08</v>
      </c>
      <c r="G91" s="7">
        <f>ROUND(SUM(ICU!M188:N188),0)</f>
        <v>207122</v>
      </c>
      <c r="H91" s="7">
        <f>ROUND(+ICU!F188,0)</f>
        <v>6131</v>
      </c>
      <c r="I91" s="8">
        <f t="shared" si="4"/>
        <v>33.78</v>
      </c>
      <c r="J91" s="8"/>
      <c r="K91" s="9">
        <f t="shared" si="5"/>
        <v>-0.15720000000000001</v>
      </c>
    </row>
    <row r="92" spans="2:11" x14ac:dyDescent="0.2">
      <c r="B92">
        <f>+ICU!A87</f>
        <v>198</v>
      </c>
      <c r="C92" t="str">
        <f>+ICU!B87</f>
        <v>ASTRIA SUNNYSIDE HOSPITAL</v>
      </c>
      <c r="D92" s="7">
        <f>ROUND(SUM(ICU!M87:N87),0)</f>
        <v>69345</v>
      </c>
      <c r="E92" s="7">
        <f>ROUND(+ICU!F87,0)</f>
        <v>1117</v>
      </c>
      <c r="F92" s="8">
        <f t="shared" si="3"/>
        <v>62.08</v>
      </c>
      <c r="G92" s="7">
        <f>ROUND(SUM(ICU!M189:N189),0)</f>
        <v>30013</v>
      </c>
      <c r="H92" s="7">
        <f>ROUND(+ICU!F189,0)</f>
        <v>1447</v>
      </c>
      <c r="I92" s="8">
        <f t="shared" si="4"/>
        <v>20.74</v>
      </c>
      <c r="J92" s="8"/>
      <c r="K92" s="9">
        <f t="shared" si="5"/>
        <v>-0.66590000000000005</v>
      </c>
    </row>
    <row r="93" spans="2:11" x14ac:dyDescent="0.2">
      <c r="B93">
        <f>+ICU!A88</f>
        <v>199</v>
      </c>
      <c r="C93" t="str">
        <f>+ICU!B88</f>
        <v>ASTRIA TOPPENISH HOSPITAL</v>
      </c>
      <c r="D93" s="7">
        <f>ROUND(SUM(ICU!M88:N88),0)</f>
        <v>66276</v>
      </c>
      <c r="E93" s="7">
        <f>ROUND(+ICU!F88,0)</f>
        <v>266</v>
      </c>
      <c r="F93" s="8">
        <f t="shared" si="3"/>
        <v>249.16</v>
      </c>
      <c r="G93" s="7">
        <f>ROUND(SUM(ICU!M190:N190),0)</f>
        <v>69325</v>
      </c>
      <c r="H93" s="7">
        <f>ROUND(+ICU!F190,0)</f>
        <v>138</v>
      </c>
      <c r="I93" s="8">
        <f t="shared" si="4"/>
        <v>502.36</v>
      </c>
      <c r="J93" s="8"/>
      <c r="K93" s="9">
        <f t="shared" si="5"/>
        <v>1.0162</v>
      </c>
    </row>
    <row r="94" spans="2:11" x14ac:dyDescent="0.2">
      <c r="B94">
        <f>+ICU!A89</f>
        <v>201</v>
      </c>
      <c r="C94" t="str">
        <f>+ICU!B89</f>
        <v>ST FRANCIS COMMUNITY HOSPITAL</v>
      </c>
      <c r="D94" s="7">
        <f>ROUND(SUM(ICU!M89:N89),0)</f>
        <v>409908</v>
      </c>
      <c r="E94" s="7">
        <f>ROUND(+ICU!F89,0)</f>
        <v>4029</v>
      </c>
      <c r="F94" s="8">
        <f t="shared" si="3"/>
        <v>101.74</v>
      </c>
      <c r="G94" s="7">
        <f>ROUND(SUM(ICU!M191:N191),0)</f>
        <v>413083</v>
      </c>
      <c r="H94" s="7">
        <f>ROUND(+ICU!F191,0)</f>
        <v>4250</v>
      </c>
      <c r="I94" s="8">
        <f t="shared" si="4"/>
        <v>97.2</v>
      </c>
      <c r="J94" s="8"/>
      <c r="K94" s="9">
        <f t="shared" si="5"/>
        <v>-4.4600000000000001E-2</v>
      </c>
    </row>
    <row r="95" spans="2:11" x14ac:dyDescent="0.2">
      <c r="B95">
        <f>+ICU!A90</f>
        <v>202</v>
      </c>
      <c r="C95" t="str">
        <f>+ICU!B90</f>
        <v>REGIONAL HOSPITAL</v>
      </c>
      <c r="D95" s="7">
        <f>ROUND(SUM(ICU!M90:N90),0)</f>
        <v>0</v>
      </c>
      <c r="E95" s="7">
        <f>ROUND(+ICU!F90,0)</f>
        <v>0</v>
      </c>
      <c r="F95" s="8" t="str">
        <f t="shared" si="3"/>
        <v/>
      </c>
      <c r="G95" s="7">
        <f>ROUND(SUM(ICU!M192:N192),0)</f>
        <v>0</v>
      </c>
      <c r="H95" s="7">
        <f>ROUND(+ICU!F192,0)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+ICU!A91</f>
        <v>204</v>
      </c>
      <c r="C96" t="str">
        <f>+ICU!B91</f>
        <v>SEATTLE CANCER CARE ALLIANCE</v>
      </c>
      <c r="D96" s="7">
        <f>ROUND(SUM(ICU!M91:N91),0)</f>
        <v>565243</v>
      </c>
      <c r="E96" s="7">
        <f>ROUND(+ICU!F91,0)</f>
        <v>5979</v>
      </c>
      <c r="F96" s="8">
        <f t="shared" si="3"/>
        <v>94.54</v>
      </c>
      <c r="G96" s="7">
        <f>ROUND(SUM(ICU!M193:N193),0)</f>
        <v>608006</v>
      </c>
      <c r="H96" s="7">
        <f>ROUND(+ICU!F193,0)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+ICU!A92</f>
        <v>205</v>
      </c>
      <c r="C97" t="str">
        <f>+ICU!B92</f>
        <v>WENATCHEE VALLEY HOSPITAL</v>
      </c>
      <c r="D97" s="7">
        <f>ROUND(SUM(ICU!M92:N92),0)</f>
        <v>0</v>
      </c>
      <c r="E97" s="7">
        <f>ROUND(+ICU!F92,0)</f>
        <v>0</v>
      </c>
      <c r="F97" s="8" t="str">
        <f t="shared" si="3"/>
        <v/>
      </c>
      <c r="G97" s="7">
        <f>ROUND(SUM(ICU!M194:N194),0)</f>
        <v>0</v>
      </c>
      <c r="H97" s="7">
        <f>ROUND(+ICU!F194,0)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+ICU!A93</f>
        <v>206</v>
      </c>
      <c r="C98" t="str">
        <f>+ICU!B93</f>
        <v>PEACEHEALTH UNITED GENERAL MEDICAL CENTER</v>
      </c>
      <c r="D98" s="7">
        <f>ROUND(SUM(ICU!M93:N93),0)</f>
        <v>0</v>
      </c>
      <c r="E98" s="7">
        <f>ROUND(+ICU!F93,0)</f>
        <v>0</v>
      </c>
      <c r="F98" s="8" t="str">
        <f t="shared" si="3"/>
        <v/>
      </c>
      <c r="G98" s="7">
        <f>ROUND(SUM(ICU!M195:N195),0)</f>
        <v>0</v>
      </c>
      <c r="H98" s="7">
        <f>ROUND(+ICU!F195,0)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>
        <f>+ICU!A94</f>
        <v>207</v>
      </c>
      <c r="C99" t="str">
        <f>+ICU!B94</f>
        <v>SKAGIT REGIONAL HEALTH</v>
      </c>
      <c r="D99" s="7">
        <f>ROUND(SUM(ICU!M94:N94),0)</f>
        <v>82644</v>
      </c>
      <c r="E99" s="7">
        <f>ROUND(+ICU!F94,0)</f>
        <v>0</v>
      </c>
      <c r="F99" s="8" t="str">
        <f t="shared" si="3"/>
        <v/>
      </c>
      <c r="G99" s="7">
        <f>ROUND(SUM(ICU!M196:N196),0)</f>
        <v>74194</v>
      </c>
      <c r="H99" s="7">
        <f>ROUND(+ICU!F196,0)</f>
        <v>2630</v>
      </c>
      <c r="I99" s="8">
        <f t="shared" si="4"/>
        <v>28.21</v>
      </c>
      <c r="J99" s="8"/>
      <c r="K99" s="9" t="str">
        <f t="shared" si="5"/>
        <v/>
      </c>
    </row>
    <row r="100" spans="2:11" x14ac:dyDescent="0.2">
      <c r="B100">
        <f>+ICU!A95</f>
        <v>208</v>
      </c>
      <c r="C100" t="str">
        <f>+ICU!B95</f>
        <v>LEGACY SALMON CREEK HOSPITAL</v>
      </c>
      <c r="D100" s="7">
        <f>ROUND(SUM(ICU!M95:N95),0)</f>
        <v>353278</v>
      </c>
      <c r="E100" s="7">
        <f>ROUND(+ICU!F95,0)</f>
        <v>11826</v>
      </c>
      <c r="F100" s="8">
        <f t="shared" si="3"/>
        <v>29.87</v>
      </c>
      <c r="G100" s="7">
        <f>ROUND(SUM(ICU!M197:N197),0)</f>
        <v>383516</v>
      </c>
      <c r="H100" s="7">
        <f>ROUND(+ICU!F197,0)</f>
        <v>11992</v>
      </c>
      <c r="I100" s="8">
        <f t="shared" si="4"/>
        <v>31.98</v>
      </c>
      <c r="J100" s="8"/>
      <c r="K100" s="9">
        <f t="shared" si="5"/>
        <v>7.0599999999999996E-2</v>
      </c>
    </row>
    <row r="101" spans="2:11" x14ac:dyDescent="0.2">
      <c r="B101">
        <f>+ICU!A96</f>
        <v>209</v>
      </c>
      <c r="C101" t="str">
        <f>+ICU!B96</f>
        <v>ST ANTHONY HOSPITAL</v>
      </c>
      <c r="D101" s="7">
        <f>ROUND(SUM(ICU!M96:N96),0)</f>
        <v>510654</v>
      </c>
      <c r="E101" s="7">
        <f>ROUND(+ICU!F96,0)</f>
        <v>4883</v>
      </c>
      <c r="F101" s="8">
        <f t="shared" si="3"/>
        <v>104.58</v>
      </c>
      <c r="G101" s="7">
        <f>ROUND(SUM(ICU!M198:N198),0)</f>
        <v>476198</v>
      </c>
      <c r="H101" s="7">
        <f>ROUND(+ICU!F198,0)</f>
        <v>4715</v>
      </c>
      <c r="I101" s="8">
        <f t="shared" si="4"/>
        <v>101</v>
      </c>
      <c r="J101" s="8"/>
      <c r="K101" s="9">
        <f t="shared" si="5"/>
        <v>-3.4200000000000001E-2</v>
      </c>
    </row>
    <row r="102" spans="2:11" x14ac:dyDescent="0.2">
      <c r="B102">
        <f>+ICU!A97</f>
        <v>210</v>
      </c>
      <c r="C102" t="str">
        <f>+ICU!B97</f>
        <v>SWEDISH MEDICAL CENTER - ISSAQUAH CAMPUS</v>
      </c>
      <c r="D102" s="7">
        <f>ROUND(SUM(ICU!M97:N97),0)</f>
        <v>302822</v>
      </c>
      <c r="E102" s="7">
        <f>ROUND(+ICU!F97,0)</f>
        <v>5610</v>
      </c>
      <c r="F102" s="8">
        <f t="shared" si="3"/>
        <v>53.98</v>
      </c>
      <c r="G102" s="7">
        <f>ROUND(SUM(ICU!M199:N199),0)</f>
        <v>208431</v>
      </c>
      <c r="H102" s="7">
        <f>ROUND(+ICU!F199,0)</f>
        <v>5025</v>
      </c>
      <c r="I102" s="8">
        <f t="shared" si="4"/>
        <v>41.48</v>
      </c>
      <c r="J102" s="8"/>
      <c r="K102" s="9">
        <f t="shared" si="5"/>
        <v>-0.2316</v>
      </c>
    </row>
    <row r="103" spans="2:11" x14ac:dyDescent="0.2">
      <c r="B103">
        <f>+ICU!A98</f>
        <v>211</v>
      </c>
      <c r="C103" t="str">
        <f>+ICU!B98</f>
        <v>PEACEHEALTH PEACE ISLAND MEDICAL CENTER</v>
      </c>
      <c r="D103" s="7">
        <f>ROUND(SUM(ICU!M98:N98),0)</f>
        <v>0</v>
      </c>
      <c r="E103" s="7">
        <f>ROUND(+ICU!F98,0)</f>
        <v>0</v>
      </c>
      <c r="F103" s="8" t="str">
        <f t="shared" si="3"/>
        <v/>
      </c>
      <c r="G103" s="7">
        <f>ROUND(SUM(ICU!M200:N200),0)</f>
        <v>0</v>
      </c>
      <c r="H103" s="7">
        <f>ROUND(+ICU!F200,0)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+ICU!A99</f>
        <v>904</v>
      </c>
      <c r="C104" t="str">
        <f>+ICU!B99</f>
        <v>BHC FAIRFAX HOSPITAL</v>
      </c>
      <c r="D104" s="7">
        <f>ROUND(SUM(ICU!M99:N99),0)</f>
        <v>0</v>
      </c>
      <c r="E104" s="7">
        <f>ROUND(+ICU!F99,0)</f>
        <v>0</v>
      </c>
      <c r="F104" s="8" t="str">
        <f t="shared" si="3"/>
        <v/>
      </c>
      <c r="G104" s="7">
        <f>ROUND(SUM(ICU!M201:N201),0)</f>
        <v>0</v>
      </c>
      <c r="H104" s="7">
        <f>ROUND(+ICU!F201,0)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+ICU!A100</f>
        <v>915</v>
      </c>
      <c r="C105" t="str">
        <f>+ICU!B100</f>
        <v>LOURDES COUNSELING CENTER</v>
      </c>
      <c r="D105" s="7">
        <f>ROUND(SUM(ICU!M100:N100),0)</f>
        <v>0</v>
      </c>
      <c r="E105" s="7">
        <f>ROUND(+ICU!F100,0)</f>
        <v>0</v>
      </c>
      <c r="F105" s="8" t="str">
        <f t="shared" si="3"/>
        <v/>
      </c>
      <c r="G105" s="7">
        <f>ROUND(SUM(ICU!M202:N202),0)</f>
        <v>0</v>
      </c>
      <c r="H105" s="7">
        <f>ROUND(+ICU!F202,0)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+ICU!A101</f>
        <v>919</v>
      </c>
      <c r="C106" t="str">
        <f>+ICU!B101</f>
        <v>NAVOS</v>
      </c>
      <c r="D106" s="7">
        <f>ROUND(SUM(ICU!M101:N101),0)</f>
        <v>0</v>
      </c>
      <c r="E106" s="7">
        <f>ROUND(+ICU!F101,0)</f>
        <v>0</v>
      </c>
      <c r="F106" s="8" t="str">
        <f t="shared" si="3"/>
        <v/>
      </c>
      <c r="G106" s="7">
        <f>ROUND(SUM(ICU!M203:N203),0)</f>
        <v>0</v>
      </c>
      <c r="H106" s="7">
        <f>ROUND(+ICU!F203,0)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+ICU!A102</f>
        <v>921</v>
      </c>
      <c r="C107" t="str">
        <f>+ICU!B102</f>
        <v>CASCADE BEHAVIORAL HOSPITAL</v>
      </c>
      <c r="D107" s="7">
        <f>ROUND(SUM(ICU!M102:N102),0)</f>
        <v>0</v>
      </c>
      <c r="E107" s="7">
        <f>ROUND(+ICU!F102,0)</f>
        <v>0</v>
      </c>
      <c r="F107" s="8" t="str">
        <f t="shared" si="3"/>
        <v/>
      </c>
      <c r="G107" s="7">
        <f>ROUND(SUM(ICU!M204:N204),0)</f>
        <v>0</v>
      </c>
      <c r="H107" s="7">
        <f>ROUND(+ICU!F204,0)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+ICU!A103</f>
        <v>922</v>
      </c>
      <c r="C108" t="str">
        <f>+ICU!B103</f>
        <v>BHC FAIRFAX HOSPITAL NORTH</v>
      </c>
      <c r="D108" s="7">
        <f>ROUND(SUM(ICU!M103:N103),0)</f>
        <v>0</v>
      </c>
      <c r="E108" s="7">
        <f>ROUND(+ICU!F103,0)</f>
        <v>0</v>
      </c>
      <c r="F108" s="8" t="str">
        <f t="shared" ref="F108" si="6">IF(D108=0,"",IF(E108=0,"",ROUND(D108/E108,2)))</f>
        <v/>
      </c>
      <c r="G108" s="7">
        <f>ROUND(SUM(ICU!M205:N205),0)</f>
        <v>0</v>
      </c>
      <c r="H108" s="7">
        <f>ROUND(+ICU!F205,0)</f>
        <v>0</v>
      </c>
      <c r="I108" s="8" t="str">
        <f t="shared" ref="I108" si="7">IF(G108=0,"",IF(H108=0,"",ROUND(G108/H108,2)))</f>
        <v/>
      </c>
      <c r="J108" s="8"/>
      <c r="K108" s="9" t="str">
        <f t="shared" ref="K108" si="8">IF(D108=0,"",IF(E108=0,"",IF(G108=0,"",IF(H108=0,"",ROUND(I108/F108-1,4)))))</f>
        <v/>
      </c>
    </row>
    <row r="109" spans="2:11" x14ac:dyDescent="0.2">
      <c r="B109">
        <f>+ICU!A104</f>
        <v>923</v>
      </c>
      <c r="C109" t="str">
        <f>+ICU!B104</f>
        <v>FAIRFAX BEHAVIORAL HEALTH MONROE</v>
      </c>
      <c r="D109" s="7">
        <f>ROUND(SUM(ICU!M104:N104),0)</f>
        <v>0</v>
      </c>
      <c r="E109" s="7">
        <f>ROUND(+ICU!F104,0)</f>
        <v>0</v>
      </c>
      <c r="F109" s="8" t="str">
        <f t="shared" ref="F109" si="9">IF(D109=0,"",IF(E109=0,"",ROUND(D109/E109,2)))</f>
        <v/>
      </c>
      <c r="G109" s="7">
        <f>ROUND(SUM(ICU!M206:N206),0)</f>
        <v>0</v>
      </c>
      <c r="H109" s="7">
        <f>ROUND(+ICU!F206,0)</f>
        <v>0</v>
      </c>
      <c r="I109" s="8" t="str">
        <f t="shared" ref="I109" si="10">IF(G109=0,"",IF(H109=0,"",ROUND(G109/H109,2)))</f>
        <v/>
      </c>
      <c r="J109" s="8"/>
      <c r="K109" s="9" t="str">
        <f t="shared" ref="K109" si="11">IF(D109=0,"",IF(E109=0,"",IF(G109=0,"",IF(H109=0,"",ROUND(I109/F109-1,4)))))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6" width="6.88671875" bestFit="1" customWidth="1"/>
    <col min="7" max="7" width="10.88671875" bestFit="1" customWidth="1"/>
    <col min="8" max="9" width="6.88671875" bestFit="1" customWidth="1"/>
    <col min="10" max="10" width="2.6640625" customWidth="1"/>
  </cols>
  <sheetData>
    <row r="1" spans="1:11" x14ac:dyDescent="0.2">
      <c r="A1" s="4" t="s">
        <v>23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52</v>
      </c>
    </row>
    <row r="4" spans="1:11" x14ac:dyDescent="0.2">
      <c r="A4" s="4" t="s">
        <v>70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46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7">
        <f>ROUND(+ICU!D5,0)</f>
        <v>2015</v>
      </c>
      <c r="F7" s="17">
        <f>E7</f>
        <v>2015</v>
      </c>
      <c r="G7" s="3"/>
      <c r="H7" s="2">
        <f>+F7+1</f>
        <v>2016</v>
      </c>
      <c r="I7" s="3">
        <f>+H7</f>
        <v>2016</v>
      </c>
    </row>
    <row r="8" spans="1:11" x14ac:dyDescent="0.2">
      <c r="A8" s="3"/>
      <c r="B8" s="3"/>
      <c r="C8" s="3"/>
      <c r="D8" s="2" t="s">
        <v>24</v>
      </c>
      <c r="F8" s="2" t="s">
        <v>1</v>
      </c>
      <c r="G8" s="2" t="s">
        <v>24</v>
      </c>
      <c r="I8" s="2" t="s">
        <v>1</v>
      </c>
      <c r="J8" s="2"/>
      <c r="K8" s="3" t="s">
        <v>75</v>
      </c>
    </row>
    <row r="9" spans="1:11" x14ac:dyDescent="0.2">
      <c r="A9" s="3"/>
      <c r="B9" s="3" t="s">
        <v>36</v>
      </c>
      <c r="C9" s="3" t="s">
        <v>37</v>
      </c>
      <c r="D9" s="2" t="s">
        <v>6</v>
      </c>
      <c r="E9" s="2" t="s">
        <v>3</v>
      </c>
      <c r="F9" s="2" t="s">
        <v>3</v>
      </c>
      <c r="G9" s="2" t="s">
        <v>6</v>
      </c>
      <c r="H9" s="2" t="s">
        <v>3</v>
      </c>
      <c r="I9" s="2" t="s">
        <v>3</v>
      </c>
      <c r="J9" s="2"/>
      <c r="K9" s="3" t="s">
        <v>77</v>
      </c>
    </row>
    <row r="10" spans="1:11" x14ac:dyDescent="0.2">
      <c r="A10" s="7"/>
      <c r="B10" s="7">
        <f>+ICU!A5</f>
        <v>1</v>
      </c>
      <c r="C10" s="7" t="str">
        <f>+ICU!B5</f>
        <v>SWEDISH MEDICAL CENTER - FIRST HILL</v>
      </c>
      <c r="D10" s="7">
        <f>ROUND(+ICU!O5,0)</f>
        <v>251428</v>
      </c>
      <c r="E10" s="7">
        <f>ROUND(+ICU!F5,0)</f>
        <v>40978</v>
      </c>
      <c r="F10" s="8">
        <f>IF(D10=0,"",IF(E10=0,"",ROUND(D10/E10,2)))</f>
        <v>6.14</v>
      </c>
      <c r="G10" s="7">
        <f>ROUND(+ICU!O107,0)</f>
        <v>207566</v>
      </c>
      <c r="H10" s="7">
        <f>ROUND(+ICU!F107,0)</f>
        <v>30743</v>
      </c>
      <c r="I10" s="8">
        <f>IF(G10=0,"",IF(H10=0,"",ROUND(G10/H10,2)))</f>
        <v>6.75</v>
      </c>
      <c r="J10" s="8"/>
      <c r="K10" s="9">
        <f>IF(D10=0,"",IF(E10=0,"",IF(G10=0,"",IF(H10=0,"",ROUND(I10/F10-1,4)))))</f>
        <v>9.9299999999999999E-2</v>
      </c>
    </row>
    <row r="11" spans="1:11" x14ac:dyDescent="0.2">
      <c r="A11" s="7"/>
      <c r="B11" s="7">
        <f>+ICU!A6</f>
        <v>3</v>
      </c>
      <c r="C11" s="7" t="str">
        <f>+ICU!B6</f>
        <v>SWEDISH MEDICAL CENTER - CHERRY HILL</v>
      </c>
      <c r="D11" s="7">
        <f>ROUND(+ICU!O6,0)</f>
        <v>98903</v>
      </c>
      <c r="E11" s="7">
        <f>ROUND(+ICU!F6,0)</f>
        <v>22059</v>
      </c>
      <c r="F11" s="8">
        <f t="shared" ref="F11:F74" si="0">IF(D11=0,"",IF(E11=0,"",ROUND(D11/E11,2)))</f>
        <v>4.4800000000000004</v>
      </c>
      <c r="G11" s="7">
        <f>ROUND(+ICU!O108,0)</f>
        <v>314801</v>
      </c>
      <c r="H11" s="7">
        <f>ROUND(+ICU!F108,0)</f>
        <v>14018</v>
      </c>
      <c r="I11" s="8">
        <f t="shared" ref="I11:I74" si="1">IF(G11=0,"",IF(H11=0,"",ROUND(G11/H11,2)))</f>
        <v>22.46</v>
      </c>
      <c r="J11" s="8"/>
      <c r="K11" s="9">
        <f t="shared" ref="K11:K74" si="2">IF(D11=0,"",IF(E11=0,"",IF(G11=0,"",IF(H11=0,"",ROUND(I11/F11-1,4)))))</f>
        <v>4.0133999999999999</v>
      </c>
    </row>
    <row r="12" spans="1:11" x14ac:dyDescent="0.2">
      <c r="A12" s="7"/>
      <c r="B12" s="7">
        <f>+ICU!A7</f>
        <v>8</v>
      </c>
      <c r="C12" s="7" t="str">
        <f>+ICU!B7</f>
        <v>KLICKITAT VALLEY HEALTH</v>
      </c>
      <c r="D12" s="7">
        <f>ROUND(+ICU!O7,0)</f>
        <v>0</v>
      </c>
      <c r="E12" s="7">
        <f>ROUND(+ICU!F7,0)</f>
        <v>0</v>
      </c>
      <c r="F12" s="8" t="str">
        <f t="shared" si="0"/>
        <v/>
      </c>
      <c r="G12" s="7">
        <f>ROUND(+ICU!O109,0)</f>
        <v>0</v>
      </c>
      <c r="H12" s="7">
        <f>ROUND(+ICU!F109,0)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A13" s="7"/>
      <c r="B13" s="7">
        <f>+ICU!A8</f>
        <v>10</v>
      </c>
      <c r="C13" s="7" t="str">
        <f>+ICU!B8</f>
        <v>VIRGINIA MASON MEDICAL CENTER</v>
      </c>
      <c r="D13" s="7">
        <f>ROUND(+ICU!O8,0)</f>
        <v>74985</v>
      </c>
      <c r="E13" s="7">
        <f>ROUND(+ICU!F8,0)</f>
        <v>6458</v>
      </c>
      <c r="F13" s="8">
        <f t="shared" si="0"/>
        <v>11.61</v>
      </c>
      <c r="G13" s="7">
        <f>ROUND(+ICU!O110,0)</f>
        <v>120540</v>
      </c>
      <c r="H13" s="7">
        <f>ROUND(+ICU!F110,0)</f>
        <v>7085</v>
      </c>
      <c r="I13" s="8">
        <f t="shared" si="1"/>
        <v>17.010000000000002</v>
      </c>
      <c r="J13" s="8"/>
      <c r="K13" s="9">
        <f t="shared" si="2"/>
        <v>0.46510000000000001</v>
      </c>
    </row>
    <row r="14" spans="1:11" x14ac:dyDescent="0.2">
      <c r="A14" s="7"/>
      <c r="B14" s="7">
        <f>+ICU!A9</f>
        <v>14</v>
      </c>
      <c r="C14" s="7" t="str">
        <f>+ICU!B9</f>
        <v>SEATTLE CHILDRENS HOSPITAL</v>
      </c>
      <c r="D14" s="7">
        <f>ROUND(+ICU!O9,0)</f>
        <v>74260</v>
      </c>
      <c r="E14" s="7">
        <f>ROUND(+ICU!F9,0)</f>
        <v>18614</v>
      </c>
      <c r="F14" s="8">
        <f t="shared" si="0"/>
        <v>3.99</v>
      </c>
      <c r="G14" s="7">
        <f>ROUND(+ICU!O111,0)</f>
        <v>78484</v>
      </c>
      <c r="H14" s="7">
        <f>ROUND(+ICU!F111,0)</f>
        <v>20628</v>
      </c>
      <c r="I14" s="8">
        <f t="shared" si="1"/>
        <v>3.8</v>
      </c>
      <c r="J14" s="8"/>
      <c r="K14" s="9">
        <f t="shared" si="2"/>
        <v>-4.7600000000000003E-2</v>
      </c>
    </row>
    <row r="15" spans="1:11" x14ac:dyDescent="0.2">
      <c r="A15" s="7"/>
      <c r="B15" s="7">
        <f>+ICU!A10</f>
        <v>20</v>
      </c>
      <c r="C15" s="7" t="str">
        <f>+ICU!B10</f>
        <v>GROUP HEALTH CENTRAL HOSPITAL</v>
      </c>
      <c r="D15" s="7">
        <f>ROUND(+ICU!O10,0)</f>
        <v>36329</v>
      </c>
      <c r="E15" s="7">
        <f>ROUND(+ICU!F10,0)</f>
        <v>0</v>
      </c>
      <c r="F15" s="8" t="str">
        <f t="shared" si="0"/>
        <v/>
      </c>
      <c r="G15" s="7">
        <f>ROUND(+ICU!O112,0)</f>
        <v>1328</v>
      </c>
      <c r="H15" s="7">
        <f>ROUND(+ICU!F112,0)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A16" s="7"/>
      <c r="B16" s="7">
        <f>+ICU!A11</f>
        <v>21</v>
      </c>
      <c r="C16" s="7" t="str">
        <f>+ICU!B11</f>
        <v>NEWPORT HOSPITAL AND HEALTH SERVICES</v>
      </c>
      <c r="D16" s="7">
        <f>ROUND(+ICU!O11,0)</f>
        <v>0</v>
      </c>
      <c r="E16" s="7">
        <f>ROUND(+ICU!F11,0)</f>
        <v>0</v>
      </c>
      <c r="F16" s="8" t="str">
        <f t="shared" si="0"/>
        <v/>
      </c>
      <c r="G16" s="7">
        <f>ROUND(+ICU!O113,0)</f>
        <v>0</v>
      </c>
      <c r="H16" s="7">
        <f>ROUND(+ICU!F113,0)</f>
        <v>0</v>
      </c>
      <c r="I16" s="8" t="str">
        <f t="shared" si="1"/>
        <v/>
      </c>
      <c r="J16" s="8"/>
      <c r="K16" s="9" t="str">
        <f t="shared" si="2"/>
        <v/>
      </c>
    </row>
    <row r="17" spans="1:11" x14ac:dyDescent="0.2">
      <c r="A17" s="7"/>
      <c r="B17" s="7">
        <f>+ICU!A12</f>
        <v>22</v>
      </c>
      <c r="C17" s="7" t="str">
        <f>+ICU!B12</f>
        <v>LOURDES MEDICAL CENTER</v>
      </c>
      <c r="D17" s="7">
        <f>ROUND(+ICU!O12,0)</f>
        <v>0</v>
      </c>
      <c r="E17" s="7">
        <f>ROUND(+ICU!F12,0)</f>
        <v>0</v>
      </c>
      <c r="F17" s="8" t="str">
        <f t="shared" si="0"/>
        <v/>
      </c>
      <c r="G17" s="7">
        <f>ROUND(+ICU!O114,0)</f>
        <v>0</v>
      </c>
      <c r="H17" s="7">
        <f>ROUND(+ICU!F114,0)</f>
        <v>0</v>
      </c>
      <c r="I17" s="8" t="str">
        <f t="shared" si="1"/>
        <v/>
      </c>
      <c r="J17" s="8"/>
      <c r="K17" s="9" t="str">
        <f t="shared" si="2"/>
        <v/>
      </c>
    </row>
    <row r="18" spans="1:11" x14ac:dyDescent="0.2">
      <c r="A18" s="7"/>
      <c r="B18" s="7">
        <f>+ICU!A13</f>
        <v>23</v>
      </c>
      <c r="C18" s="7" t="str">
        <f>+ICU!B13</f>
        <v>THREE RIVERS HOSPITAL</v>
      </c>
      <c r="D18" s="7">
        <f>ROUND(+ICU!O13,0)</f>
        <v>0</v>
      </c>
      <c r="E18" s="7">
        <f>ROUND(+ICU!F13,0)</f>
        <v>0</v>
      </c>
      <c r="F18" s="8" t="str">
        <f t="shared" si="0"/>
        <v/>
      </c>
      <c r="G18" s="7">
        <f>ROUND(+ICU!O115,0)</f>
        <v>0</v>
      </c>
      <c r="H18" s="7">
        <f>ROUND(+ICU!F115,0)</f>
        <v>0</v>
      </c>
      <c r="I18" s="8" t="str">
        <f t="shared" si="1"/>
        <v/>
      </c>
      <c r="J18" s="8"/>
      <c r="K18" s="9" t="str">
        <f t="shared" si="2"/>
        <v/>
      </c>
    </row>
    <row r="19" spans="1:11" x14ac:dyDescent="0.2">
      <c r="A19" s="7"/>
      <c r="B19" s="7">
        <f>+ICU!A14</f>
        <v>26</v>
      </c>
      <c r="C19" s="7" t="str">
        <f>+ICU!B14</f>
        <v>PEACEHEALTH ST JOHN MEDICAL CENTER</v>
      </c>
      <c r="D19" s="7">
        <f>ROUND(+ICU!O14,0)</f>
        <v>3835</v>
      </c>
      <c r="E19" s="7">
        <f>ROUND(+ICU!F14,0)</f>
        <v>7486</v>
      </c>
      <c r="F19" s="8">
        <f t="shared" si="0"/>
        <v>0.51</v>
      </c>
      <c r="G19" s="7">
        <f>ROUND(+ICU!O116,0)</f>
        <v>3805</v>
      </c>
      <c r="H19" s="7">
        <f>ROUND(+ICU!F116,0)</f>
        <v>8791</v>
      </c>
      <c r="I19" s="8">
        <f t="shared" si="1"/>
        <v>0.43</v>
      </c>
      <c r="J19" s="8"/>
      <c r="K19" s="9">
        <f t="shared" si="2"/>
        <v>-0.15690000000000001</v>
      </c>
    </row>
    <row r="20" spans="1:11" x14ac:dyDescent="0.2">
      <c r="A20" s="7"/>
      <c r="B20" s="7">
        <f>+ICU!A15</f>
        <v>29</v>
      </c>
      <c r="C20" s="7" t="str">
        <f>+ICU!B15</f>
        <v>HARBORVIEW MEDICAL CENTER</v>
      </c>
      <c r="D20" s="7">
        <f>ROUND(+ICU!O15,0)</f>
        <v>8031</v>
      </c>
      <c r="E20" s="7">
        <f>ROUND(+ICU!F15,0)</f>
        <v>27615</v>
      </c>
      <c r="F20" s="8">
        <f t="shared" si="0"/>
        <v>0.28999999999999998</v>
      </c>
      <c r="G20" s="7">
        <f>ROUND(+ICU!O117,0)</f>
        <v>787</v>
      </c>
      <c r="H20" s="7">
        <f>ROUND(+ICU!F117,0)</f>
        <v>28181</v>
      </c>
      <c r="I20" s="8">
        <f t="shared" si="1"/>
        <v>0.03</v>
      </c>
      <c r="J20" s="8"/>
      <c r="K20" s="9">
        <f t="shared" si="2"/>
        <v>-0.89659999999999995</v>
      </c>
    </row>
    <row r="21" spans="1:11" x14ac:dyDescent="0.2">
      <c r="A21" s="7"/>
      <c r="B21" s="7">
        <f>+ICU!A16</f>
        <v>32</v>
      </c>
      <c r="C21" s="7" t="str">
        <f>+ICU!B16</f>
        <v>ST JOSEPH MEDICAL CENTER</v>
      </c>
      <c r="D21" s="7">
        <f>ROUND(+ICU!O16,0)</f>
        <v>85043</v>
      </c>
      <c r="E21" s="7">
        <f>ROUND(+ICU!F16,0)</f>
        <v>17806</v>
      </c>
      <c r="F21" s="8">
        <f t="shared" si="0"/>
        <v>4.78</v>
      </c>
      <c r="G21" s="7">
        <f>ROUND(+ICU!O118,0)</f>
        <v>70001</v>
      </c>
      <c r="H21" s="7">
        <f>ROUND(+ICU!F118,0)</f>
        <v>18398</v>
      </c>
      <c r="I21" s="8">
        <f t="shared" si="1"/>
        <v>3.8</v>
      </c>
      <c r="J21" s="8"/>
      <c r="K21" s="9">
        <f t="shared" si="2"/>
        <v>-0.20499999999999999</v>
      </c>
    </row>
    <row r="22" spans="1:11" x14ac:dyDescent="0.2">
      <c r="A22" s="7"/>
      <c r="B22" s="7">
        <f>+ICU!A17</f>
        <v>35</v>
      </c>
      <c r="C22" s="7" t="str">
        <f>+ICU!B17</f>
        <v>ST ELIZABETH HOSPITAL</v>
      </c>
      <c r="D22" s="7">
        <f>ROUND(+ICU!O17,0)</f>
        <v>0</v>
      </c>
      <c r="E22" s="7">
        <f>ROUND(+ICU!F17,0)</f>
        <v>0</v>
      </c>
      <c r="F22" s="8" t="str">
        <f t="shared" si="0"/>
        <v/>
      </c>
      <c r="G22" s="7">
        <f>ROUND(+ICU!O119,0)</f>
        <v>0</v>
      </c>
      <c r="H22" s="7">
        <f>ROUND(+ICU!F119,0)</f>
        <v>0</v>
      </c>
      <c r="I22" s="8" t="str">
        <f t="shared" si="1"/>
        <v/>
      </c>
      <c r="J22" s="8"/>
      <c r="K22" s="9" t="str">
        <f t="shared" si="2"/>
        <v/>
      </c>
    </row>
    <row r="23" spans="1:11" x14ac:dyDescent="0.2">
      <c r="A23" s="7"/>
      <c r="B23" s="7">
        <f>+ICU!A18</f>
        <v>37</v>
      </c>
      <c r="C23" s="7" t="str">
        <f>+ICU!B18</f>
        <v>MULTICARE DEACONESS HOSPITAL</v>
      </c>
      <c r="D23" s="7">
        <f>ROUND(+ICU!O18,0)</f>
        <v>63127</v>
      </c>
      <c r="E23" s="7">
        <f>ROUND(+ICU!F18,0)</f>
        <v>13655</v>
      </c>
      <c r="F23" s="8">
        <f t="shared" si="0"/>
        <v>4.62</v>
      </c>
      <c r="G23" s="7">
        <f>ROUND(+ICU!O120,0)</f>
        <v>50271</v>
      </c>
      <c r="H23" s="7">
        <f>ROUND(+ICU!F120,0)</f>
        <v>11391</v>
      </c>
      <c r="I23" s="8">
        <f t="shared" si="1"/>
        <v>4.41</v>
      </c>
      <c r="J23" s="8"/>
      <c r="K23" s="9">
        <f t="shared" si="2"/>
        <v>-4.5499999999999999E-2</v>
      </c>
    </row>
    <row r="24" spans="1:11" x14ac:dyDescent="0.2">
      <c r="A24" s="7"/>
      <c r="B24" s="7">
        <f>+ICU!A19</f>
        <v>38</v>
      </c>
      <c r="C24" s="7" t="str">
        <f>+ICU!B19</f>
        <v>OLYMPIC MEDICAL CENTER</v>
      </c>
      <c r="D24" s="7">
        <f>ROUND(+ICU!O19,0)</f>
        <v>9721</v>
      </c>
      <c r="E24" s="7">
        <f>ROUND(+ICU!F19,0)</f>
        <v>4230</v>
      </c>
      <c r="F24" s="8">
        <f t="shared" si="0"/>
        <v>2.2999999999999998</v>
      </c>
      <c r="G24" s="7">
        <f>ROUND(+ICU!O121,0)</f>
        <v>16303</v>
      </c>
      <c r="H24" s="7">
        <f>ROUND(+ICU!F121,0)</f>
        <v>4264</v>
      </c>
      <c r="I24" s="8">
        <f t="shared" si="1"/>
        <v>3.82</v>
      </c>
      <c r="J24" s="8"/>
      <c r="K24" s="9">
        <f t="shared" si="2"/>
        <v>0.66090000000000004</v>
      </c>
    </row>
    <row r="25" spans="1:11" x14ac:dyDescent="0.2">
      <c r="A25" s="7"/>
      <c r="B25" s="7">
        <f>+ICU!A20</f>
        <v>39</v>
      </c>
      <c r="C25" s="7" t="str">
        <f>+ICU!B20</f>
        <v>TRIOS HEALTH</v>
      </c>
      <c r="D25" s="7">
        <f>ROUND(+ICU!O20,0)</f>
        <v>1200</v>
      </c>
      <c r="E25" s="7">
        <f>ROUND(+ICU!F20,0)</f>
        <v>1987</v>
      </c>
      <c r="F25" s="8">
        <f t="shared" si="0"/>
        <v>0.6</v>
      </c>
      <c r="G25" s="7">
        <f>ROUND(+ICU!O122,0)</f>
        <v>4736</v>
      </c>
      <c r="H25" s="7">
        <f>ROUND(+ICU!F122,0)</f>
        <v>2065</v>
      </c>
      <c r="I25" s="8">
        <f t="shared" si="1"/>
        <v>2.29</v>
      </c>
      <c r="J25" s="8"/>
      <c r="K25" s="9">
        <f t="shared" si="2"/>
        <v>2.8167</v>
      </c>
    </row>
    <row r="26" spans="1:11" x14ac:dyDescent="0.2">
      <c r="A26" s="7"/>
      <c r="B26" s="7">
        <f>+ICU!A21</f>
        <v>42</v>
      </c>
      <c r="C26" s="7" t="str">
        <f>+ICU!B21</f>
        <v>SHRINERS HOSPITAL FOR CHILDREN</v>
      </c>
      <c r="D26" s="7">
        <f>ROUND(+ICU!O21,0)</f>
        <v>0</v>
      </c>
      <c r="E26" s="7">
        <f>ROUND(+ICU!F21,0)</f>
        <v>0</v>
      </c>
      <c r="F26" s="8" t="str">
        <f t="shared" si="0"/>
        <v/>
      </c>
      <c r="G26" s="7">
        <f>ROUND(+ICU!O123,0)</f>
        <v>0</v>
      </c>
      <c r="H26" s="7">
        <f>ROUND(+ICU!F123,0)</f>
        <v>0</v>
      </c>
      <c r="I26" s="8" t="str">
        <f t="shared" si="1"/>
        <v/>
      </c>
      <c r="J26" s="8"/>
      <c r="K26" s="9" t="str">
        <f t="shared" si="2"/>
        <v/>
      </c>
    </row>
    <row r="27" spans="1:11" x14ac:dyDescent="0.2">
      <c r="A27" s="7"/>
      <c r="B27" s="7">
        <f>+ICU!A22</f>
        <v>45</v>
      </c>
      <c r="C27" s="7" t="str">
        <f>+ICU!B22</f>
        <v>COLUMBIA BASIN HOSPITAL</v>
      </c>
      <c r="D27" s="7">
        <f>ROUND(+ICU!O22,0)</f>
        <v>0</v>
      </c>
      <c r="E27" s="7">
        <f>ROUND(+ICU!F22,0)</f>
        <v>0</v>
      </c>
      <c r="F27" s="8" t="str">
        <f t="shared" si="0"/>
        <v/>
      </c>
      <c r="G27" s="7">
        <f>ROUND(+ICU!O124,0)</f>
        <v>0</v>
      </c>
      <c r="H27" s="7">
        <f>ROUND(+ICU!F124,0)</f>
        <v>0</v>
      </c>
      <c r="I27" s="8" t="str">
        <f t="shared" si="1"/>
        <v/>
      </c>
      <c r="J27" s="8"/>
      <c r="K27" s="9" t="str">
        <f t="shared" si="2"/>
        <v/>
      </c>
    </row>
    <row r="28" spans="1:11" x14ac:dyDescent="0.2">
      <c r="A28" s="7"/>
      <c r="B28" s="7">
        <f>+ICU!A23</f>
        <v>46</v>
      </c>
      <c r="C28" s="7" t="str">
        <f>+ICU!B23</f>
        <v>PMH MEDICAL CENTER</v>
      </c>
      <c r="D28" s="7">
        <f>ROUND(+ICU!O23,0)</f>
        <v>0</v>
      </c>
      <c r="E28" s="7">
        <f>ROUND(+ICU!F23,0)</f>
        <v>0</v>
      </c>
      <c r="F28" s="8" t="str">
        <f t="shared" si="0"/>
        <v/>
      </c>
      <c r="G28" s="7">
        <f>ROUND(+ICU!O125,0)</f>
        <v>0</v>
      </c>
      <c r="H28" s="7">
        <f>ROUND(+ICU!F125,0)</f>
        <v>0</v>
      </c>
      <c r="I28" s="8" t="str">
        <f t="shared" si="1"/>
        <v/>
      </c>
      <c r="J28" s="8"/>
      <c r="K28" s="9" t="str">
        <f t="shared" si="2"/>
        <v/>
      </c>
    </row>
    <row r="29" spans="1:11" x14ac:dyDescent="0.2">
      <c r="A29" s="7"/>
      <c r="B29" s="7">
        <f>+ICU!A24</f>
        <v>50</v>
      </c>
      <c r="C29" s="7" t="str">
        <f>+ICU!B24</f>
        <v>PROVIDENCE ST MARY MEDICAL CENTER</v>
      </c>
      <c r="D29" s="7">
        <f>ROUND(+ICU!O24,0)</f>
        <v>2601</v>
      </c>
      <c r="E29" s="7">
        <f>ROUND(+ICU!F24,0)</f>
        <v>3080</v>
      </c>
      <c r="F29" s="8">
        <f t="shared" si="0"/>
        <v>0.84</v>
      </c>
      <c r="G29" s="7">
        <f>ROUND(+ICU!O126,0)</f>
        <v>12704</v>
      </c>
      <c r="H29" s="7">
        <f>ROUND(+ICU!F126,0)</f>
        <v>5309</v>
      </c>
      <c r="I29" s="8">
        <f t="shared" si="1"/>
        <v>2.39</v>
      </c>
      <c r="J29" s="8"/>
      <c r="K29" s="9">
        <f t="shared" si="2"/>
        <v>1.8452</v>
      </c>
    </row>
    <row r="30" spans="1:11" x14ac:dyDescent="0.2">
      <c r="A30" s="7"/>
      <c r="B30" s="7">
        <f>+ICU!A25</f>
        <v>54</v>
      </c>
      <c r="C30" s="7" t="str">
        <f>+ICU!B25</f>
        <v>FORKS COMMUNITY HOSPITAL</v>
      </c>
      <c r="D30" s="7">
        <f>ROUND(+ICU!O25,0)</f>
        <v>0</v>
      </c>
      <c r="E30" s="7">
        <f>ROUND(+ICU!F25,0)</f>
        <v>0</v>
      </c>
      <c r="F30" s="8" t="str">
        <f t="shared" si="0"/>
        <v/>
      </c>
      <c r="G30" s="7">
        <f>ROUND(+ICU!O127,0)</f>
        <v>0</v>
      </c>
      <c r="H30" s="7">
        <f>ROUND(+ICU!F127,0)</f>
        <v>0</v>
      </c>
      <c r="I30" s="8" t="str">
        <f t="shared" si="1"/>
        <v/>
      </c>
      <c r="J30" s="8"/>
      <c r="K30" s="9" t="str">
        <f t="shared" si="2"/>
        <v/>
      </c>
    </row>
    <row r="31" spans="1:11" x14ac:dyDescent="0.2">
      <c r="A31" s="7"/>
      <c r="B31" s="7">
        <f>+ICU!A26</f>
        <v>56</v>
      </c>
      <c r="C31" s="7" t="str">
        <f>+ICU!B26</f>
        <v>WILLAPA HARBOR HOSPITAL</v>
      </c>
      <c r="D31" s="7">
        <f>ROUND(+ICU!O26,0)</f>
        <v>0</v>
      </c>
      <c r="E31" s="7">
        <f>ROUND(+ICU!F26,0)</f>
        <v>0</v>
      </c>
      <c r="F31" s="8" t="str">
        <f t="shared" si="0"/>
        <v/>
      </c>
      <c r="G31" s="7">
        <f>ROUND(+ICU!O128,0)</f>
        <v>0</v>
      </c>
      <c r="H31" s="7">
        <f>ROUND(+ICU!F128,0)</f>
        <v>0</v>
      </c>
      <c r="I31" s="8" t="str">
        <f t="shared" si="1"/>
        <v/>
      </c>
      <c r="J31" s="8"/>
      <c r="K31" s="9" t="str">
        <f t="shared" si="2"/>
        <v/>
      </c>
    </row>
    <row r="32" spans="1:11" x14ac:dyDescent="0.2">
      <c r="A32" s="7"/>
      <c r="B32" s="7">
        <f>+ICU!A27</f>
        <v>58</v>
      </c>
      <c r="C32" s="7" t="str">
        <f>+ICU!B27</f>
        <v>VIRGINIA MASON MEMORIAL</v>
      </c>
      <c r="D32" s="7">
        <f>ROUND(+ICU!O27,0)</f>
        <v>50602</v>
      </c>
      <c r="E32" s="7">
        <f>ROUND(+ICU!F27,0)</f>
        <v>5924</v>
      </c>
      <c r="F32" s="8">
        <f t="shared" si="0"/>
        <v>8.5399999999999991</v>
      </c>
      <c r="G32" s="7">
        <f>ROUND(+ICU!O129,0)</f>
        <v>83615</v>
      </c>
      <c r="H32" s="7">
        <f>ROUND(+ICU!F129,0)</f>
        <v>7373</v>
      </c>
      <c r="I32" s="8">
        <f t="shared" si="1"/>
        <v>11.34</v>
      </c>
      <c r="J32" s="8"/>
      <c r="K32" s="9">
        <f t="shared" si="2"/>
        <v>0.32790000000000002</v>
      </c>
    </row>
    <row r="33" spans="1:11" x14ac:dyDescent="0.2">
      <c r="A33" s="7"/>
      <c r="B33" s="7">
        <f>+ICU!A28</f>
        <v>63</v>
      </c>
      <c r="C33" s="7" t="str">
        <f>+ICU!B28</f>
        <v>GRAYS HARBOR COMMUNITY HOSPITAL</v>
      </c>
      <c r="D33" s="7">
        <f>ROUND(+ICU!O28,0)</f>
        <v>5323</v>
      </c>
      <c r="E33" s="7">
        <f>ROUND(+ICU!F28,0)</f>
        <v>1570</v>
      </c>
      <c r="F33" s="8">
        <f t="shared" si="0"/>
        <v>3.39</v>
      </c>
      <c r="G33" s="7">
        <f>ROUND(+ICU!O130,0)</f>
        <v>16287</v>
      </c>
      <c r="H33" s="7">
        <f>ROUND(+ICU!F130,0)</f>
        <v>1543</v>
      </c>
      <c r="I33" s="8">
        <f t="shared" si="1"/>
        <v>10.56</v>
      </c>
      <c r="J33" s="8"/>
      <c r="K33" s="9">
        <f t="shared" si="2"/>
        <v>2.1150000000000002</v>
      </c>
    </row>
    <row r="34" spans="1:11" x14ac:dyDescent="0.2">
      <c r="A34" s="7"/>
      <c r="B34" s="7">
        <f>+ICU!A29</f>
        <v>78</v>
      </c>
      <c r="C34" s="7" t="str">
        <f>+ICU!B29</f>
        <v>SAMARITAN HEALTHCARE</v>
      </c>
      <c r="D34" s="7">
        <f>ROUND(+ICU!O29,0)</f>
        <v>3065</v>
      </c>
      <c r="E34" s="7">
        <f>ROUND(+ICU!F29,0)</f>
        <v>1880</v>
      </c>
      <c r="F34" s="8">
        <f t="shared" si="0"/>
        <v>1.63</v>
      </c>
      <c r="G34" s="7">
        <f>ROUND(+ICU!O131,0)</f>
        <v>3253</v>
      </c>
      <c r="H34" s="7">
        <f>ROUND(+ICU!F131,0)</f>
        <v>2494</v>
      </c>
      <c r="I34" s="8">
        <f t="shared" si="1"/>
        <v>1.3</v>
      </c>
      <c r="J34" s="8"/>
      <c r="K34" s="9">
        <f t="shared" si="2"/>
        <v>-0.20250000000000001</v>
      </c>
    </row>
    <row r="35" spans="1:11" x14ac:dyDescent="0.2">
      <c r="A35" s="7"/>
      <c r="B35" s="7">
        <f>+ICU!A30</f>
        <v>79</v>
      </c>
      <c r="C35" s="7" t="str">
        <f>+ICU!B30</f>
        <v>OCEAN BEACH HOSPITAL</v>
      </c>
      <c r="D35" s="7">
        <f>ROUND(+ICU!O30,0)</f>
        <v>0</v>
      </c>
      <c r="E35" s="7">
        <f>ROUND(+ICU!F30,0)</f>
        <v>0</v>
      </c>
      <c r="F35" s="8" t="str">
        <f t="shared" si="0"/>
        <v/>
      </c>
      <c r="G35" s="7">
        <f>ROUND(+ICU!O132,0)</f>
        <v>0</v>
      </c>
      <c r="H35" s="7">
        <f>ROUND(+ICU!F132,0)</f>
        <v>0</v>
      </c>
      <c r="I35" s="8" t="str">
        <f t="shared" si="1"/>
        <v/>
      </c>
      <c r="J35" s="8"/>
      <c r="K35" s="9" t="str">
        <f t="shared" si="2"/>
        <v/>
      </c>
    </row>
    <row r="36" spans="1:11" x14ac:dyDescent="0.2">
      <c r="A36" s="7"/>
      <c r="B36" s="7">
        <f>+ICU!A31</f>
        <v>80</v>
      </c>
      <c r="C36" s="7" t="str">
        <f>+ICU!B31</f>
        <v>ODESSA MEMORIAL HEALTHCARE CENTER</v>
      </c>
      <c r="D36" s="7">
        <f>ROUND(+ICU!O31,0)</f>
        <v>0</v>
      </c>
      <c r="E36" s="7">
        <f>ROUND(+ICU!F31,0)</f>
        <v>0</v>
      </c>
      <c r="F36" s="8" t="str">
        <f t="shared" si="0"/>
        <v/>
      </c>
      <c r="G36" s="7">
        <f>ROUND(+ICU!O133,0)</f>
        <v>0</v>
      </c>
      <c r="H36" s="7">
        <f>ROUND(+ICU!F133,0)</f>
        <v>0</v>
      </c>
      <c r="I36" s="8" t="str">
        <f t="shared" si="1"/>
        <v/>
      </c>
      <c r="J36" s="8"/>
      <c r="K36" s="9" t="str">
        <f t="shared" si="2"/>
        <v/>
      </c>
    </row>
    <row r="37" spans="1:11" x14ac:dyDescent="0.2">
      <c r="A37" s="7"/>
      <c r="B37" s="7">
        <f>+ICU!A32</f>
        <v>81</v>
      </c>
      <c r="C37" s="7" t="str">
        <f>+ICU!B32</f>
        <v>MULTICARE GOOD SAMARITAN</v>
      </c>
      <c r="D37" s="7">
        <f>ROUND(+ICU!O32,0)</f>
        <v>13651</v>
      </c>
      <c r="E37" s="7">
        <f>ROUND(+ICU!F32,0)</f>
        <v>25395</v>
      </c>
      <c r="F37" s="8">
        <f t="shared" si="0"/>
        <v>0.54</v>
      </c>
      <c r="G37" s="7">
        <f>ROUND(+ICU!O134,0)</f>
        <v>12476</v>
      </c>
      <c r="H37" s="7">
        <f>ROUND(+ICU!F134,0)</f>
        <v>26420</v>
      </c>
      <c r="I37" s="8">
        <f t="shared" si="1"/>
        <v>0.47</v>
      </c>
      <c r="J37" s="8"/>
      <c r="K37" s="9">
        <f t="shared" si="2"/>
        <v>-0.12959999999999999</v>
      </c>
    </row>
    <row r="38" spans="1:11" x14ac:dyDescent="0.2">
      <c r="A38" s="7"/>
      <c r="B38" s="7">
        <f>+ICU!A33</f>
        <v>82</v>
      </c>
      <c r="C38" s="7" t="str">
        <f>+ICU!B33</f>
        <v>GARFIELD COUNTY MEMORIAL HOSPITAL</v>
      </c>
      <c r="D38" s="7">
        <f>ROUND(+ICU!O33,0)</f>
        <v>0</v>
      </c>
      <c r="E38" s="7">
        <f>ROUND(+ICU!F33,0)</f>
        <v>0</v>
      </c>
      <c r="F38" s="8" t="str">
        <f t="shared" si="0"/>
        <v/>
      </c>
      <c r="G38" s="7">
        <f>ROUND(+ICU!O135,0)</f>
        <v>0</v>
      </c>
      <c r="H38" s="7">
        <f>ROUND(+ICU!F135,0)</f>
        <v>0</v>
      </c>
      <c r="I38" s="8" t="str">
        <f t="shared" si="1"/>
        <v/>
      </c>
      <c r="J38" s="8"/>
      <c r="K38" s="9" t="str">
        <f t="shared" si="2"/>
        <v/>
      </c>
    </row>
    <row r="39" spans="1:11" x14ac:dyDescent="0.2">
      <c r="A39" s="7"/>
      <c r="B39" s="7">
        <f>+ICU!A34</f>
        <v>84</v>
      </c>
      <c r="C39" s="7" t="str">
        <f>+ICU!B34</f>
        <v>PROVIDENCE REGIONAL MEDICAL CENTER EVERETT</v>
      </c>
      <c r="D39" s="7">
        <f>ROUND(+ICU!O34,0)</f>
        <v>56521</v>
      </c>
      <c r="E39" s="7">
        <f>ROUND(+ICU!F34,0)</f>
        <v>21294</v>
      </c>
      <c r="F39" s="8">
        <f t="shared" si="0"/>
        <v>2.65</v>
      </c>
      <c r="G39" s="7">
        <f>ROUND(+ICU!O136,0)</f>
        <v>121393</v>
      </c>
      <c r="H39" s="7">
        <f>ROUND(+ICU!F136,0)</f>
        <v>22462</v>
      </c>
      <c r="I39" s="8">
        <f t="shared" si="1"/>
        <v>5.4</v>
      </c>
      <c r="J39" s="8"/>
      <c r="K39" s="9">
        <f t="shared" si="2"/>
        <v>1.0377000000000001</v>
      </c>
    </row>
    <row r="40" spans="1:11" x14ac:dyDescent="0.2">
      <c r="A40" s="7"/>
      <c r="B40" s="7">
        <f>+ICU!A35</f>
        <v>85</v>
      </c>
      <c r="C40" s="7" t="str">
        <f>+ICU!B35</f>
        <v>JEFFERSON HEALTHCARE</v>
      </c>
      <c r="D40" s="7">
        <f>ROUND(+ICU!O35,0)</f>
        <v>12850</v>
      </c>
      <c r="E40" s="7">
        <f>ROUND(+ICU!F35,0)</f>
        <v>277</v>
      </c>
      <c r="F40" s="8">
        <f t="shared" si="0"/>
        <v>46.39</v>
      </c>
      <c r="G40" s="7">
        <f>ROUND(+ICU!O137,0)</f>
        <v>9324</v>
      </c>
      <c r="H40" s="7">
        <f>ROUND(+ICU!F137,0)</f>
        <v>312</v>
      </c>
      <c r="I40" s="8">
        <f t="shared" si="1"/>
        <v>29.88</v>
      </c>
      <c r="J40" s="8"/>
      <c r="K40" s="9">
        <f t="shared" si="2"/>
        <v>-0.35589999999999999</v>
      </c>
    </row>
    <row r="41" spans="1:11" x14ac:dyDescent="0.2">
      <c r="A41" s="7"/>
      <c r="B41" s="7">
        <f>+ICU!A36</f>
        <v>96</v>
      </c>
      <c r="C41" s="7" t="str">
        <f>+ICU!B36</f>
        <v>SKYLINE HOSPITAL</v>
      </c>
      <c r="D41" s="7">
        <f>ROUND(+ICU!O36,0)</f>
        <v>0</v>
      </c>
      <c r="E41" s="7">
        <f>ROUND(+ICU!F36,0)</f>
        <v>9</v>
      </c>
      <c r="F41" s="8" t="str">
        <f t="shared" si="0"/>
        <v/>
      </c>
      <c r="G41" s="7">
        <f>ROUND(+ICU!O138,0)</f>
        <v>0</v>
      </c>
      <c r="H41" s="7">
        <f>ROUND(+ICU!F138,0)</f>
        <v>12</v>
      </c>
      <c r="I41" s="8" t="str">
        <f t="shared" si="1"/>
        <v/>
      </c>
      <c r="J41" s="8"/>
      <c r="K41" s="9" t="str">
        <f t="shared" si="2"/>
        <v/>
      </c>
    </row>
    <row r="42" spans="1:11" x14ac:dyDescent="0.2">
      <c r="A42" s="7"/>
      <c r="B42" s="7">
        <f>+ICU!A37</f>
        <v>102</v>
      </c>
      <c r="C42" s="7" t="str">
        <f>+ICU!B37</f>
        <v>ASTRIA REGIONAL MEDICAL CENTER</v>
      </c>
      <c r="D42" s="7">
        <f>ROUND(+ICU!O37,0)</f>
        <v>14572</v>
      </c>
      <c r="E42" s="7">
        <f>ROUND(+ICU!F37,0)</f>
        <v>3028</v>
      </c>
      <c r="F42" s="8">
        <f t="shared" si="0"/>
        <v>4.8099999999999996</v>
      </c>
      <c r="G42" s="7">
        <f>ROUND(+ICU!O139,0)</f>
        <v>4364</v>
      </c>
      <c r="H42" s="7">
        <f>ROUND(+ICU!F139,0)</f>
        <v>1842</v>
      </c>
      <c r="I42" s="8">
        <f t="shared" si="1"/>
        <v>2.37</v>
      </c>
      <c r="J42" s="8"/>
      <c r="K42" s="9">
        <f t="shared" si="2"/>
        <v>-0.50729999999999997</v>
      </c>
    </row>
    <row r="43" spans="1:11" x14ac:dyDescent="0.2">
      <c r="A43" s="7"/>
      <c r="B43" s="7">
        <f>+ICU!A38</f>
        <v>104</v>
      </c>
      <c r="C43" s="7" t="str">
        <f>+ICU!B38</f>
        <v>VALLEY GENERAL HOSPITAL</v>
      </c>
      <c r="D43" s="7">
        <f>ROUND(+ICU!O38,0)</f>
        <v>0</v>
      </c>
      <c r="E43" s="7">
        <f>ROUND(+ICU!F38,0)</f>
        <v>0</v>
      </c>
      <c r="F43" s="8" t="str">
        <f t="shared" si="0"/>
        <v/>
      </c>
      <c r="G43" s="7">
        <f>ROUND(+ICU!O140,0)</f>
        <v>4720</v>
      </c>
      <c r="H43" s="7">
        <f>ROUND(+ICU!F140,0)</f>
        <v>721</v>
      </c>
      <c r="I43" s="8">
        <f t="shared" si="1"/>
        <v>6.55</v>
      </c>
      <c r="J43" s="8"/>
      <c r="K43" s="9" t="str">
        <f t="shared" si="2"/>
        <v/>
      </c>
    </row>
    <row r="44" spans="1:11" x14ac:dyDescent="0.2">
      <c r="A44" s="7"/>
      <c r="B44" s="7">
        <f>+ICU!A39</f>
        <v>106</v>
      </c>
      <c r="C44" s="7" t="str">
        <f>+ICU!B39</f>
        <v>CASCADE VALLEY HOSPITAL</v>
      </c>
      <c r="D44" s="7">
        <f>ROUND(+ICU!O39,0)</f>
        <v>0</v>
      </c>
      <c r="E44" s="7">
        <f>ROUND(+ICU!F39,0)</f>
        <v>0</v>
      </c>
      <c r="F44" s="8" t="str">
        <f t="shared" si="0"/>
        <v/>
      </c>
      <c r="G44" s="7">
        <f>ROUND(+ICU!O141,0)</f>
        <v>105</v>
      </c>
      <c r="H44" s="7">
        <f>ROUND(+ICU!F141,0)</f>
        <v>936</v>
      </c>
      <c r="I44" s="8">
        <f t="shared" si="1"/>
        <v>0.11</v>
      </c>
      <c r="J44" s="8"/>
      <c r="K44" s="9" t="str">
        <f t="shared" si="2"/>
        <v/>
      </c>
    </row>
    <row r="45" spans="1:11" x14ac:dyDescent="0.2">
      <c r="A45" s="7"/>
      <c r="B45" s="7">
        <f>+ICU!A40</f>
        <v>107</v>
      </c>
      <c r="C45" s="7" t="str">
        <f>+ICU!B40</f>
        <v>NORTH VALLEY HOSPITAL</v>
      </c>
      <c r="D45" s="7">
        <f>ROUND(+ICU!O40,0)</f>
        <v>0</v>
      </c>
      <c r="E45" s="7">
        <f>ROUND(+ICU!F40,0)</f>
        <v>0</v>
      </c>
      <c r="F45" s="8" t="str">
        <f t="shared" si="0"/>
        <v/>
      </c>
      <c r="G45" s="7">
        <f>ROUND(+ICU!O142,0)</f>
        <v>0</v>
      </c>
      <c r="H45" s="7">
        <f>ROUND(+ICU!F142,0)</f>
        <v>0</v>
      </c>
      <c r="I45" s="8" t="str">
        <f t="shared" si="1"/>
        <v/>
      </c>
      <c r="J45" s="8"/>
      <c r="K45" s="9" t="str">
        <f t="shared" si="2"/>
        <v/>
      </c>
    </row>
    <row r="46" spans="1:11" x14ac:dyDescent="0.2">
      <c r="A46" s="7"/>
      <c r="B46" s="7">
        <f>+ICU!A41</f>
        <v>108</v>
      </c>
      <c r="C46" s="7" t="str">
        <f>+ICU!B41</f>
        <v>TRI-STATE MEMORIAL HOSPITAL</v>
      </c>
      <c r="D46" s="7">
        <f>ROUND(+ICU!O41,0)</f>
        <v>3105</v>
      </c>
      <c r="E46" s="7">
        <f>ROUND(+ICU!F41,0)</f>
        <v>1393</v>
      </c>
      <c r="F46" s="8">
        <f t="shared" si="0"/>
        <v>2.23</v>
      </c>
      <c r="G46" s="7">
        <f>ROUND(+ICU!O143,0)</f>
        <v>1703</v>
      </c>
      <c r="H46" s="7">
        <f>ROUND(+ICU!F143,0)</f>
        <v>1284</v>
      </c>
      <c r="I46" s="8">
        <f t="shared" si="1"/>
        <v>1.33</v>
      </c>
      <c r="J46" s="8"/>
      <c r="K46" s="9">
        <f t="shared" si="2"/>
        <v>-0.40360000000000001</v>
      </c>
    </row>
    <row r="47" spans="1:11" x14ac:dyDescent="0.2">
      <c r="A47" s="7"/>
      <c r="B47" s="7">
        <f>+ICU!A42</f>
        <v>111</v>
      </c>
      <c r="C47" s="7" t="str">
        <f>+ICU!B42</f>
        <v>EAST ADAMS RURAL HEALTHCARE</v>
      </c>
      <c r="D47" s="7">
        <f>ROUND(+ICU!O42,0)</f>
        <v>0</v>
      </c>
      <c r="E47" s="7">
        <f>ROUND(+ICU!F42,0)</f>
        <v>0</v>
      </c>
      <c r="F47" s="8" t="str">
        <f t="shared" si="0"/>
        <v/>
      </c>
      <c r="G47" s="7">
        <f>ROUND(+ICU!O144,0)</f>
        <v>0</v>
      </c>
      <c r="H47" s="7">
        <f>ROUND(+ICU!F144,0)</f>
        <v>0</v>
      </c>
      <c r="I47" s="8" t="str">
        <f t="shared" si="1"/>
        <v/>
      </c>
      <c r="J47" s="8"/>
      <c r="K47" s="9" t="str">
        <f t="shared" si="2"/>
        <v/>
      </c>
    </row>
    <row r="48" spans="1:11" x14ac:dyDescent="0.2">
      <c r="A48" s="7"/>
      <c r="B48" s="7">
        <f>+ICU!A43</f>
        <v>125</v>
      </c>
      <c r="C48" s="7" t="str">
        <f>+ICU!B43</f>
        <v>OTHELLO COMMUNITY HOSPITAL</v>
      </c>
      <c r="D48" s="7">
        <f>ROUND(+ICU!O43,0)</f>
        <v>0</v>
      </c>
      <c r="E48" s="7">
        <f>ROUND(+ICU!F43,0)</f>
        <v>0</v>
      </c>
      <c r="F48" s="8" t="str">
        <f t="shared" si="0"/>
        <v/>
      </c>
      <c r="G48" s="7">
        <f>ROUND(+ICU!O145,0)</f>
        <v>0</v>
      </c>
      <c r="H48" s="7">
        <f>ROUND(+ICU!F145,0)</f>
        <v>0</v>
      </c>
      <c r="I48" s="8" t="str">
        <f t="shared" si="1"/>
        <v/>
      </c>
      <c r="J48" s="8"/>
      <c r="K48" s="9" t="str">
        <f t="shared" si="2"/>
        <v/>
      </c>
    </row>
    <row r="49" spans="1:11" x14ac:dyDescent="0.2">
      <c r="A49" s="7"/>
      <c r="B49" s="7">
        <f>+ICU!A44</f>
        <v>126</v>
      </c>
      <c r="C49" s="7" t="str">
        <f>+ICU!B44</f>
        <v>HIGHLINE MEDICAL CENTER</v>
      </c>
      <c r="D49" s="7">
        <f>ROUND(+ICU!O44,0)</f>
        <v>1621</v>
      </c>
      <c r="E49" s="7">
        <f>ROUND(+ICU!F44,0)</f>
        <v>9060</v>
      </c>
      <c r="F49" s="8">
        <f t="shared" si="0"/>
        <v>0.18</v>
      </c>
      <c r="G49" s="7">
        <f>ROUND(+ICU!O146,0)</f>
        <v>3766</v>
      </c>
      <c r="H49" s="7">
        <f>ROUND(+ICU!F146,0)</f>
        <v>8841</v>
      </c>
      <c r="I49" s="8">
        <f t="shared" si="1"/>
        <v>0.43</v>
      </c>
      <c r="J49" s="8"/>
      <c r="K49" s="9">
        <f t="shared" si="2"/>
        <v>1.3889</v>
      </c>
    </row>
    <row r="50" spans="1:11" x14ac:dyDescent="0.2">
      <c r="A50" s="7"/>
      <c r="B50" s="7">
        <f>+ICU!A45</f>
        <v>128</v>
      </c>
      <c r="C50" s="7" t="str">
        <f>+ICU!B45</f>
        <v>UNIVERSITY OF WASHINGTON MEDICAL CENTER</v>
      </c>
      <c r="D50" s="7">
        <f>ROUND(+ICU!O45,0)</f>
        <v>12224</v>
      </c>
      <c r="E50" s="7">
        <f>ROUND(+ICU!F45,0)</f>
        <v>36195</v>
      </c>
      <c r="F50" s="8">
        <f t="shared" si="0"/>
        <v>0.34</v>
      </c>
      <c r="G50" s="7">
        <f>ROUND(+ICU!O147,0)</f>
        <v>20605</v>
      </c>
      <c r="H50" s="7">
        <f>ROUND(+ICU!F147,0)</f>
        <v>38387</v>
      </c>
      <c r="I50" s="8">
        <f t="shared" si="1"/>
        <v>0.54</v>
      </c>
      <c r="J50" s="8"/>
      <c r="K50" s="9">
        <f t="shared" si="2"/>
        <v>0.58819999999999995</v>
      </c>
    </row>
    <row r="51" spans="1:11" x14ac:dyDescent="0.2">
      <c r="A51" s="7"/>
      <c r="B51" s="7">
        <f>+ICU!A46</f>
        <v>129</v>
      </c>
      <c r="C51" s="7" t="str">
        <f>+ICU!B46</f>
        <v>QUINCY VALLEY MEDICAL CENTER</v>
      </c>
      <c r="D51" s="7">
        <f>ROUND(+ICU!O46,0)</f>
        <v>0</v>
      </c>
      <c r="E51" s="7">
        <f>ROUND(+ICU!F46,0)</f>
        <v>0</v>
      </c>
      <c r="F51" s="8" t="str">
        <f t="shared" si="0"/>
        <v/>
      </c>
      <c r="G51" s="7">
        <f>ROUND(+ICU!O148,0)</f>
        <v>0</v>
      </c>
      <c r="H51" s="7">
        <f>ROUND(+ICU!F148,0)</f>
        <v>0</v>
      </c>
      <c r="I51" s="8" t="str">
        <f t="shared" si="1"/>
        <v/>
      </c>
      <c r="J51" s="8"/>
      <c r="K51" s="9" t="str">
        <f t="shared" si="2"/>
        <v/>
      </c>
    </row>
    <row r="52" spans="1:11" x14ac:dyDescent="0.2">
      <c r="A52" s="7"/>
      <c r="B52" s="7">
        <f>+ICU!A47</f>
        <v>130</v>
      </c>
      <c r="C52" s="7" t="str">
        <f>+ICU!B47</f>
        <v>UW MEDICINE/NORTHWEST HOSPITAL</v>
      </c>
      <c r="D52" s="7">
        <f>ROUND(+ICU!O47,0)</f>
        <v>2222</v>
      </c>
      <c r="E52" s="7">
        <f>ROUND(+ICU!F47,0)</f>
        <v>3696</v>
      </c>
      <c r="F52" s="8">
        <f t="shared" si="0"/>
        <v>0.6</v>
      </c>
      <c r="G52" s="7">
        <f>ROUND(+ICU!O149,0)</f>
        <v>9176</v>
      </c>
      <c r="H52" s="7">
        <f>ROUND(+ICU!F149,0)</f>
        <v>3732</v>
      </c>
      <c r="I52" s="8">
        <f t="shared" si="1"/>
        <v>2.46</v>
      </c>
      <c r="J52" s="8"/>
      <c r="K52" s="9">
        <f t="shared" si="2"/>
        <v>3.1</v>
      </c>
    </row>
    <row r="53" spans="1:11" x14ac:dyDescent="0.2">
      <c r="A53" s="7"/>
      <c r="B53" s="7">
        <f>+ICU!A48</f>
        <v>131</v>
      </c>
      <c r="C53" s="7" t="str">
        <f>+ICU!B48</f>
        <v>OVERLAKE HOSPITAL MEDICAL CENTER</v>
      </c>
      <c r="D53" s="7">
        <f>ROUND(+ICU!O48,0)</f>
        <v>37865</v>
      </c>
      <c r="E53" s="7">
        <f>ROUND(+ICU!F48,0)</f>
        <v>10777</v>
      </c>
      <c r="F53" s="8">
        <f t="shared" si="0"/>
        <v>3.51</v>
      </c>
      <c r="G53" s="7">
        <f>ROUND(+ICU!O150,0)</f>
        <v>92980</v>
      </c>
      <c r="H53" s="7">
        <f>ROUND(+ICU!F150,0)</f>
        <v>11529</v>
      </c>
      <c r="I53" s="8">
        <f t="shared" si="1"/>
        <v>8.06</v>
      </c>
      <c r="J53" s="8"/>
      <c r="K53" s="9">
        <f t="shared" si="2"/>
        <v>1.2963</v>
      </c>
    </row>
    <row r="54" spans="1:11" x14ac:dyDescent="0.2">
      <c r="A54" s="7"/>
      <c r="B54" s="7">
        <f>+ICU!A49</f>
        <v>132</v>
      </c>
      <c r="C54" s="7" t="str">
        <f>+ICU!B49</f>
        <v>ST CLARE HOSPITAL</v>
      </c>
      <c r="D54" s="7">
        <f>ROUND(+ICU!O49,0)</f>
        <v>6593</v>
      </c>
      <c r="E54" s="7">
        <f>ROUND(+ICU!F49,0)</f>
        <v>2778</v>
      </c>
      <c r="F54" s="8">
        <f t="shared" si="0"/>
        <v>2.37</v>
      </c>
      <c r="G54" s="7">
        <f>ROUND(+ICU!O151,0)</f>
        <v>5086</v>
      </c>
      <c r="H54" s="7">
        <f>ROUND(+ICU!F151,0)</f>
        <v>2595</v>
      </c>
      <c r="I54" s="8">
        <f t="shared" si="1"/>
        <v>1.96</v>
      </c>
      <c r="J54" s="8"/>
      <c r="K54" s="9">
        <f t="shared" si="2"/>
        <v>-0.17299999999999999</v>
      </c>
    </row>
    <row r="55" spans="1:11" x14ac:dyDescent="0.2">
      <c r="A55" s="7"/>
      <c r="B55" s="7">
        <f>+ICU!A50</f>
        <v>134</v>
      </c>
      <c r="C55" s="7" t="str">
        <f>+ICU!B50</f>
        <v>ISLAND HOSPITAL</v>
      </c>
      <c r="D55" s="7">
        <f>ROUND(+ICU!O50,0)</f>
        <v>459</v>
      </c>
      <c r="E55" s="7">
        <f>ROUND(+ICU!F50,0)</f>
        <v>1038</v>
      </c>
      <c r="F55" s="8">
        <f t="shared" si="0"/>
        <v>0.44</v>
      </c>
      <c r="G55" s="7">
        <f>ROUND(+ICU!O152,0)</f>
        <v>1105</v>
      </c>
      <c r="H55" s="7">
        <f>ROUND(+ICU!F152,0)</f>
        <v>896</v>
      </c>
      <c r="I55" s="8">
        <f t="shared" si="1"/>
        <v>1.23</v>
      </c>
      <c r="J55" s="8"/>
      <c r="K55" s="9">
        <f t="shared" si="2"/>
        <v>1.7955000000000001</v>
      </c>
    </row>
    <row r="56" spans="1:11" x14ac:dyDescent="0.2">
      <c r="A56" s="7"/>
      <c r="B56" s="7">
        <f>+ICU!A51</f>
        <v>137</v>
      </c>
      <c r="C56" s="7" t="str">
        <f>+ICU!B51</f>
        <v>LINCOLN HOSPITAL</v>
      </c>
      <c r="D56" s="7">
        <f>ROUND(+ICU!O51,0)</f>
        <v>0</v>
      </c>
      <c r="E56" s="7">
        <f>ROUND(+ICU!F51,0)</f>
        <v>0</v>
      </c>
      <c r="F56" s="8" t="str">
        <f t="shared" si="0"/>
        <v/>
      </c>
      <c r="G56" s="7">
        <f>ROUND(+ICU!O153,0)</f>
        <v>0</v>
      </c>
      <c r="H56" s="7">
        <f>ROUND(+ICU!F153,0)</f>
        <v>0</v>
      </c>
      <c r="I56" s="8" t="str">
        <f t="shared" si="1"/>
        <v/>
      </c>
      <c r="J56" s="8"/>
      <c r="K56" s="9" t="str">
        <f t="shared" si="2"/>
        <v/>
      </c>
    </row>
    <row r="57" spans="1:11" x14ac:dyDescent="0.2">
      <c r="A57" s="7"/>
      <c r="B57" s="7">
        <f>+ICU!A52</f>
        <v>138</v>
      </c>
      <c r="C57" s="7" t="str">
        <f>+ICU!B52</f>
        <v>SWEDISH EDMONDS</v>
      </c>
      <c r="D57" s="7">
        <f>ROUND(+ICU!O52,0)</f>
        <v>4859</v>
      </c>
      <c r="E57" s="7">
        <f>ROUND(+ICU!F52,0)</f>
        <v>0</v>
      </c>
      <c r="F57" s="8" t="str">
        <f t="shared" si="0"/>
        <v/>
      </c>
      <c r="G57" s="7">
        <f>ROUND(+ICU!O154,0)</f>
        <v>17894</v>
      </c>
      <c r="H57" s="7">
        <f>ROUND(+ICU!F154,0)</f>
        <v>4282</v>
      </c>
      <c r="I57" s="8">
        <f t="shared" si="1"/>
        <v>4.18</v>
      </c>
      <c r="J57" s="8"/>
      <c r="K57" s="9" t="str">
        <f t="shared" si="2"/>
        <v/>
      </c>
    </row>
    <row r="58" spans="1:11" x14ac:dyDescent="0.2">
      <c r="A58" s="7"/>
      <c r="B58" s="7">
        <f>+ICU!A53</f>
        <v>139</v>
      </c>
      <c r="C58" s="7" t="str">
        <f>+ICU!B53</f>
        <v>PROVIDENCE HOLY FAMILY HOSPITAL</v>
      </c>
      <c r="D58" s="7">
        <f>ROUND(+ICU!O53,0)</f>
        <v>10250</v>
      </c>
      <c r="E58" s="7">
        <f>ROUND(+ICU!F53,0)</f>
        <v>3627</v>
      </c>
      <c r="F58" s="8">
        <f t="shared" si="0"/>
        <v>2.83</v>
      </c>
      <c r="G58" s="7">
        <f>ROUND(+ICU!O155,0)</f>
        <v>34567</v>
      </c>
      <c r="H58" s="7">
        <f>ROUND(+ICU!F155,0)</f>
        <v>2770</v>
      </c>
      <c r="I58" s="8">
        <f t="shared" si="1"/>
        <v>12.48</v>
      </c>
      <c r="J58" s="8"/>
      <c r="K58" s="9">
        <f t="shared" si="2"/>
        <v>3.4098999999999999</v>
      </c>
    </row>
    <row r="59" spans="1:11" x14ac:dyDescent="0.2">
      <c r="A59" s="7"/>
      <c r="B59" s="7">
        <f>+ICU!A54</f>
        <v>140</v>
      </c>
      <c r="C59" s="7" t="str">
        <f>+ICU!B54</f>
        <v>KITTITAS VALLEY HEALTHCARE</v>
      </c>
      <c r="D59" s="7">
        <f>ROUND(+ICU!O54,0)</f>
        <v>1439</v>
      </c>
      <c r="E59" s="7">
        <f>ROUND(+ICU!F54,0)</f>
        <v>576</v>
      </c>
      <c r="F59" s="8">
        <f t="shared" si="0"/>
        <v>2.5</v>
      </c>
      <c r="G59" s="7">
        <f>ROUND(+ICU!O156,0)</f>
        <v>357</v>
      </c>
      <c r="H59" s="7">
        <f>ROUND(+ICU!F156,0)</f>
        <v>300</v>
      </c>
      <c r="I59" s="8">
        <f t="shared" si="1"/>
        <v>1.19</v>
      </c>
      <c r="J59" s="8"/>
      <c r="K59" s="9">
        <f t="shared" si="2"/>
        <v>-0.52400000000000002</v>
      </c>
    </row>
    <row r="60" spans="1:11" x14ac:dyDescent="0.2">
      <c r="A60" s="7"/>
      <c r="B60" s="7">
        <f>+ICU!A55</f>
        <v>141</v>
      </c>
      <c r="C60" s="7" t="str">
        <f>+ICU!B55</f>
        <v>DAYTON GENERAL HOSPITAL</v>
      </c>
      <c r="D60" s="7">
        <f>ROUND(+ICU!O55,0)</f>
        <v>0</v>
      </c>
      <c r="E60" s="7">
        <f>ROUND(+ICU!F55,0)</f>
        <v>0</v>
      </c>
      <c r="F60" s="8" t="str">
        <f t="shared" si="0"/>
        <v/>
      </c>
      <c r="G60" s="7">
        <f>ROUND(+ICU!O157,0)</f>
        <v>0</v>
      </c>
      <c r="H60" s="7">
        <f>ROUND(+ICU!F157,0)</f>
        <v>0</v>
      </c>
      <c r="I60" s="8" t="str">
        <f t="shared" si="1"/>
        <v/>
      </c>
      <c r="J60" s="8"/>
      <c r="K60" s="9" t="str">
        <f t="shared" si="2"/>
        <v/>
      </c>
    </row>
    <row r="61" spans="1:11" x14ac:dyDescent="0.2">
      <c r="A61" s="7"/>
      <c r="B61" s="7">
        <f>+ICU!A56</f>
        <v>142</v>
      </c>
      <c r="C61" s="7" t="str">
        <f>+ICU!B56</f>
        <v>HARRISON MEDICAL CENTER</v>
      </c>
      <c r="D61" s="7">
        <f>ROUND(+ICU!O56,0)</f>
        <v>9526</v>
      </c>
      <c r="E61" s="7">
        <f>ROUND(+ICU!F56,0)</f>
        <v>5079</v>
      </c>
      <c r="F61" s="8">
        <f t="shared" si="0"/>
        <v>1.88</v>
      </c>
      <c r="G61" s="7">
        <f>ROUND(+ICU!O158,0)</f>
        <v>17472</v>
      </c>
      <c r="H61" s="7">
        <f>ROUND(+ICU!F158,0)</f>
        <v>4843</v>
      </c>
      <c r="I61" s="8">
        <f t="shared" si="1"/>
        <v>3.61</v>
      </c>
      <c r="J61" s="8"/>
      <c r="K61" s="9">
        <f t="shared" si="2"/>
        <v>0.92020000000000002</v>
      </c>
    </row>
    <row r="62" spans="1:11" x14ac:dyDescent="0.2">
      <c r="A62" s="7"/>
      <c r="B62" s="7">
        <f>+ICU!A57</f>
        <v>145</v>
      </c>
      <c r="C62" s="7" t="str">
        <f>+ICU!B57</f>
        <v>PEACEHEALTH ST JOSEPH MEDICAL CENTER</v>
      </c>
      <c r="D62" s="7">
        <f>ROUND(+ICU!O57,0)</f>
        <v>14386</v>
      </c>
      <c r="E62" s="7">
        <f>ROUND(+ICU!F57,0)</f>
        <v>5906</v>
      </c>
      <c r="F62" s="8">
        <f t="shared" si="0"/>
        <v>2.44</v>
      </c>
      <c r="G62" s="7">
        <f>ROUND(+ICU!O159,0)</f>
        <v>15654</v>
      </c>
      <c r="H62" s="7">
        <f>ROUND(+ICU!F159,0)</f>
        <v>5747</v>
      </c>
      <c r="I62" s="8">
        <f t="shared" si="1"/>
        <v>2.72</v>
      </c>
      <c r="J62" s="8"/>
      <c r="K62" s="9">
        <f t="shared" si="2"/>
        <v>0.1148</v>
      </c>
    </row>
    <row r="63" spans="1:11" x14ac:dyDescent="0.2">
      <c r="A63" s="7"/>
      <c r="B63" s="7">
        <f>+ICU!A58</f>
        <v>147</v>
      </c>
      <c r="C63" s="7" t="str">
        <f>+ICU!B58</f>
        <v>MID VALLEY HOSPITAL</v>
      </c>
      <c r="D63" s="7">
        <f>ROUND(+ICU!O58,0)</f>
        <v>689</v>
      </c>
      <c r="E63" s="7">
        <f>ROUND(+ICU!F58,0)</f>
        <v>65</v>
      </c>
      <c r="F63" s="8">
        <f t="shared" si="0"/>
        <v>10.6</v>
      </c>
      <c r="G63" s="7">
        <f>ROUND(+ICU!O160,0)</f>
        <v>1423</v>
      </c>
      <c r="H63" s="7">
        <f>ROUND(+ICU!F160,0)</f>
        <v>37</v>
      </c>
      <c r="I63" s="8">
        <f t="shared" si="1"/>
        <v>38.46</v>
      </c>
      <c r="J63" s="8"/>
      <c r="K63" s="9">
        <f t="shared" si="2"/>
        <v>2.6282999999999999</v>
      </c>
    </row>
    <row r="64" spans="1:11" x14ac:dyDescent="0.2">
      <c r="A64" s="7"/>
      <c r="B64" s="7">
        <f>+ICU!A59</f>
        <v>148</v>
      </c>
      <c r="C64" s="7" t="str">
        <f>+ICU!B59</f>
        <v>KINDRED HOSPITAL SEATTLE - NORTHGATE</v>
      </c>
      <c r="D64" s="7">
        <f>ROUND(+ICU!O59,0)</f>
        <v>179</v>
      </c>
      <c r="E64" s="7">
        <f>ROUND(+ICU!F59,0)</f>
        <v>1213</v>
      </c>
      <c r="F64" s="8">
        <f t="shared" si="0"/>
        <v>0.15</v>
      </c>
      <c r="G64" s="7">
        <f>ROUND(+ICU!O161,0)</f>
        <v>197</v>
      </c>
      <c r="H64" s="7">
        <f>ROUND(+ICU!F161,0)</f>
        <v>887</v>
      </c>
      <c r="I64" s="8">
        <f t="shared" si="1"/>
        <v>0.22</v>
      </c>
      <c r="J64" s="8"/>
      <c r="K64" s="9">
        <f t="shared" si="2"/>
        <v>0.4667</v>
      </c>
    </row>
    <row r="65" spans="1:11" x14ac:dyDescent="0.2">
      <c r="A65" s="7"/>
      <c r="B65" s="7">
        <f>+ICU!A60</f>
        <v>150</v>
      </c>
      <c r="C65" s="7" t="str">
        <f>+ICU!B60</f>
        <v>COULEE MEDICAL CENTER</v>
      </c>
      <c r="D65" s="7">
        <f>ROUND(+ICU!O60,0)</f>
        <v>0</v>
      </c>
      <c r="E65" s="7">
        <f>ROUND(+ICU!F60,0)</f>
        <v>0</v>
      </c>
      <c r="F65" s="8" t="str">
        <f t="shared" si="0"/>
        <v/>
      </c>
      <c r="G65" s="7">
        <f>ROUND(+ICU!O162,0)</f>
        <v>0</v>
      </c>
      <c r="H65" s="7">
        <f>ROUND(+ICU!F162,0)</f>
        <v>0</v>
      </c>
      <c r="I65" s="8" t="str">
        <f t="shared" si="1"/>
        <v/>
      </c>
      <c r="J65" s="8"/>
      <c r="K65" s="9" t="str">
        <f t="shared" si="2"/>
        <v/>
      </c>
    </row>
    <row r="66" spans="1:11" x14ac:dyDescent="0.2">
      <c r="A66" s="7"/>
      <c r="B66" s="7">
        <f>+ICU!A61</f>
        <v>152</v>
      </c>
      <c r="C66" s="7" t="str">
        <f>+ICU!B61</f>
        <v>MASON GENERAL HOSPITAL</v>
      </c>
      <c r="D66" s="7">
        <f>ROUND(+ICU!O61,0)</f>
        <v>5602</v>
      </c>
      <c r="E66" s="7">
        <f>ROUND(+ICU!F61,0)</f>
        <v>1170</v>
      </c>
      <c r="F66" s="8">
        <f t="shared" si="0"/>
        <v>4.79</v>
      </c>
      <c r="G66" s="7">
        <f>ROUND(+ICU!O163,0)</f>
        <v>5847</v>
      </c>
      <c r="H66" s="7">
        <f>ROUND(+ICU!F163,0)</f>
        <v>1115</v>
      </c>
      <c r="I66" s="8">
        <f t="shared" si="1"/>
        <v>5.24</v>
      </c>
      <c r="J66" s="8"/>
      <c r="K66" s="9">
        <f t="shared" si="2"/>
        <v>9.3899999999999997E-2</v>
      </c>
    </row>
    <row r="67" spans="1:11" x14ac:dyDescent="0.2">
      <c r="A67" s="7"/>
      <c r="B67" s="7">
        <f>+ICU!A62</f>
        <v>153</v>
      </c>
      <c r="C67" s="7" t="str">
        <f>+ICU!B62</f>
        <v>WHITMAN HOSPITAL AND MEDICAL CENTER</v>
      </c>
      <c r="D67" s="7">
        <f>ROUND(+ICU!O62,0)</f>
        <v>0</v>
      </c>
      <c r="E67" s="7">
        <f>ROUND(+ICU!F62,0)</f>
        <v>0</v>
      </c>
      <c r="F67" s="8" t="str">
        <f t="shared" si="0"/>
        <v/>
      </c>
      <c r="G67" s="7">
        <f>ROUND(+ICU!O164,0)</f>
        <v>0</v>
      </c>
      <c r="H67" s="7">
        <f>ROUND(+ICU!F164,0)</f>
        <v>0</v>
      </c>
      <c r="I67" s="8" t="str">
        <f t="shared" si="1"/>
        <v/>
      </c>
      <c r="J67" s="8"/>
      <c r="K67" s="9" t="str">
        <f t="shared" si="2"/>
        <v/>
      </c>
    </row>
    <row r="68" spans="1:11" x14ac:dyDescent="0.2">
      <c r="A68" s="7"/>
      <c r="B68" s="7">
        <f>+ICU!A63</f>
        <v>155</v>
      </c>
      <c r="C68" s="7" t="str">
        <f>+ICU!B63</f>
        <v>UW MEDICINE/VALLEY MEDICAL CENTER</v>
      </c>
      <c r="D68" s="7">
        <f>ROUND(+ICU!O63,0)</f>
        <v>50296</v>
      </c>
      <c r="E68" s="7">
        <f>ROUND(+ICU!F63,0)</f>
        <v>12049</v>
      </c>
      <c r="F68" s="8">
        <f t="shared" si="0"/>
        <v>4.17</v>
      </c>
      <c r="G68" s="7">
        <f>ROUND(+ICU!O165,0)</f>
        <v>211057</v>
      </c>
      <c r="H68" s="7">
        <f>ROUND(+ICU!F165,0)</f>
        <v>12870</v>
      </c>
      <c r="I68" s="8">
        <f t="shared" si="1"/>
        <v>16.399999999999999</v>
      </c>
      <c r="J68" s="8"/>
      <c r="K68" s="9">
        <f t="shared" si="2"/>
        <v>2.9329000000000001</v>
      </c>
    </row>
    <row r="69" spans="1:11" x14ac:dyDescent="0.2">
      <c r="A69" s="7"/>
      <c r="B69" s="7">
        <f>+ICU!A64</f>
        <v>156</v>
      </c>
      <c r="C69" s="7" t="str">
        <f>+ICU!B64</f>
        <v>WHIDBEYHEALTH MEDICAL CENTER</v>
      </c>
      <c r="D69" s="7">
        <f>ROUND(+ICU!O64,0)</f>
        <v>1270</v>
      </c>
      <c r="E69" s="7">
        <f>ROUND(+ICU!F64,0)</f>
        <v>707</v>
      </c>
      <c r="F69" s="8">
        <f t="shared" si="0"/>
        <v>1.8</v>
      </c>
      <c r="G69" s="7">
        <f>ROUND(+ICU!O166,0)</f>
        <v>3926</v>
      </c>
      <c r="H69" s="7">
        <f>ROUND(+ICU!F166,0)</f>
        <v>617</v>
      </c>
      <c r="I69" s="8">
        <f t="shared" si="1"/>
        <v>6.36</v>
      </c>
      <c r="J69" s="8"/>
      <c r="K69" s="9">
        <f t="shared" si="2"/>
        <v>2.5333000000000001</v>
      </c>
    </row>
    <row r="70" spans="1:11" x14ac:dyDescent="0.2">
      <c r="A70" s="7"/>
      <c r="B70" s="7">
        <f>+ICU!A65</f>
        <v>157</v>
      </c>
      <c r="C70" s="7" t="str">
        <f>+ICU!B65</f>
        <v>ST LUKES REHABILIATION INSTITUTE</v>
      </c>
      <c r="D70" s="7">
        <f>ROUND(+ICU!O65,0)</f>
        <v>0</v>
      </c>
      <c r="E70" s="7">
        <f>ROUND(+ICU!F65,0)</f>
        <v>0</v>
      </c>
      <c r="F70" s="8" t="str">
        <f t="shared" si="0"/>
        <v/>
      </c>
      <c r="G70" s="7">
        <f>ROUND(+ICU!O167,0)</f>
        <v>0</v>
      </c>
      <c r="H70" s="7">
        <f>ROUND(+ICU!F167,0)</f>
        <v>0</v>
      </c>
      <c r="I70" s="8" t="str">
        <f t="shared" si="1"/>
        <v/>
      </c>
      <c r="J70" s="8"/>
      <c r="K70" s="9" t="str">
        <f t="shared" si="2"/>
        <v/>
      </c>
    </row>
    <row r="71" spans="1:11" x14ac:dyDescent="0.2">
      <c r="A71" s="7"/>
      <c r="B71" s="7">
        <f>+ICU!A66</f>
        <v>158</v>
      </c>
      <c r="C71" s="7" t="str">
        <f>+ICU!B66</f>
        <v>CASCADE MEDICAL CENTER</v>
      </c>
      <c r="D71" s="7">
        <f>ROUND(+ICU!O66,0)</f>
        <v>0</v>
      </c>
      <c r="E71" s="7">
        <f>ROUND(+ICU!F66,0)</f>
        <v>0</v>
      </c>
      <c r="F71" s="8" t="str">
        <f t="shared" si="0"/>
        <v/>
      </c>
      <c r="G71" s="7">
        <f>ROUND(+ICU!O168,0)</f>
        <v>0</v>
      </c>
      <c r="H71" s="7">
        <f>ROUND(+ICU!F168,0)</f>
        <v>0</v>
      </c>
      <c r="I71" s="8" t="str">
        <f t="shared" si="1"/>
        <v/>
      </c>
      <c r="J71" s="8"/>
      <c r="K71" s="9" t="str">
        <f t="shared" si="2"/>
        <v/>
      </c>
    </row>
    <row r="72" spans="1:11" x14ac:dyDescent="0.2">
      <c r="A72" s="7"/>
      <c r="B72" s="7">
        <f>+ICU!A67</f>
        <v>159</v>
      </c>
      <c r="C72" s="7" t="str">
        <f>+ICU!B67</f>
        <v>PROVIDENCE ST PETER HOSPITAL</v>
      </c>
      <c r="D72" s="7">
        <f>ROUND(+ICU!O67,0)</f>
        <v>80517</v>
      </c>
      <c r="E72" s="7">
        <f>ROUND(+ICU!F67,0)</f>
        <v>7669</v>
      </c>
      <c r="F72" s="8">
        <f t="shared" si="0"/>
        <v>10.5</v>
      </c>
      <c r="G72" s="7">
        <f>ROUND(+ICU!O169,0)</f>
        <v>55843</v>
      </c>
      <c r="H72" s="7">
        <f>ROUND(+ICU!F169,0)</f>
        <v>8774</v>
      </c>
      <c r="I72" s="8">
        <f t="shared" si="1"/>
        <v>6.36</v>
      </c>
      <c r="J72" s="8"/>
      <c r="K72" s="9">
        <f t="shared" si="2"/>
        <v>-0.39429999999999998</v>
      </c>
    </row>
    <row r="73" spans="1:11" x14ac:dyDescent="0.2">
      <c r="A73" s="7"/>
      <c r="B73" s="7">
        <f>+ICU!A68</f>
        <v>161</v>
      </c>
      <c r="C73" s="7" t="str">
        <f>+ICU!B68</f>
        <v>KADLEC REGIONAL MEDICAL CENTER</v>
      </c>
      <c r="D73" s="7">
        <f>ROUND(+ICU!O68,0)</f>
        <v>179510</v>
      </c>
      <c r="E73" s="7">
        <f>ROUND(+ICU!F68,0)</f>
        <v>12133</v>
      </c>
      <c r="F73" s="8">
        <f t="shared" si="0"/>
        <v>14.8</v>
      </c>
      <c r="G73" s="7">
        <f>ROUND(+ICU!O170,0)</f>
        <v>1030365</v>
      </c>
      <c r="H73" s="7">
        <f>ROUND(+ICU!F170,0)</f>
        <v>6590</v>
      </c>
      <c r="I73" s="8">
        <f t="shared" si="1"/>
        <v>156.35</v>
      </c>
      <c r="J73" s="8"/>
      <c r="K73" s="9">
        <f t="shared" si="2"/>
        <v>9.5641999999999996</v>
      </c>
    </row>
    <row r="74" spans="1:11" x14ac:dyDescent="0.2">
      <c r="A74" s="7"/>
      <c r="B74" s="7">
        <f>+ICU!A69</f>
        <v>162</v>
      </c>
      <c r="C74" s="7" t="str">
        <f>+ICU!B69</f>
        <v>PROVIDENCE SACRED HEART MEDICAL CENTER</v>
      </c>
      <c r="D74" s="7">
        <f>ROUND(+ICU!O69,0)</f>
        <v>701312</v>
      </c>
      <c r="E74" s="7">
        <f>ROUND(+ICU!F69,0)</f>
        <v>35775</v>
      </c>
      <c r="F74" s="8">
        <f t="shared" si="0"/>
        <v>19.600000000000001</v>
      </c>
      <c r="G74" s="7">
        <f>ROUND(+ICU!O171,0)</f>
        <v>110991</v>
      </c>
      <c r="H74" s="7">
        <f>ROUND(+ICU!F171,0)</f>
        <v>28790</v>
      </c>
      <c r="I74" s="8">
        <f t="shared" si="1"/>
        <v>3.86</v>
      </c>
      <c r="J74" s="8"/>
      <c r="K74" s="9">
        <f t="shared" si="2"/>
        <v>-0.80310000000000004</v>
      </c>
    </row>
    <row r="75" spans="1:11" x14ac:dyDescent="0.2">
      <c r="A75" s="7"/>
      <c r="B75" s="7">
        <f>+ICU!A70</f>
        <v>164</v>
      </c>
      <c r="C75" s="7" t="str">
        <f>+ICU!B70</f>
        <v>EVERGREENHEALTH MEDICAL CENTER</v>
      </c>
      <c r="D75" s="7">
        <f>ROUND(+ICU!O70,0)</f>
        <v>51136</v>
      </c>
      <c r="E75" s="7">
        <f>ROUND(+ICU!F70,0)</f>
        <v>6268</v>
      </c>
      <c r="F75" s="8">
        <f t="shared" ref="F75:F107" si="3">IF(D75=0,"",IF(E75=0,"",ROUND(D75/E75,2)))</f>
        <v>8.16</v>
      </c>
      <c r="G75" s="7">
        <f>ROUND(+ICU!O172,0)</f>
        <v>37638</v>
      </c>
      <c r="H75" s="7">
        <f>ROUND(+ICU!F172,0)</f>
        <v>5971</v>
      </c>
      <c r="I75" s="8">
        <f t="shared" ref="I75:I107" si="4">IF(G75=0,"",IF(H75=0,"",ROUND(G75/H75,2)))</f>
        <v>6.3</v>
      </c>
      <c r="J75" s="8"/>
      <c r="K75" s="9">
        <f t="shared" ref="K75:K107" si="5">IF(D75=0,"",IF(E75=0,"",IF(G75=0,"",IF(H75=0,"",ROUND(I75/F75-1,4)))))</f>
        <v>-0.22789999999999999</v>
      </c>
    </row>
    <row r="76" spans="1:11" x14ac:dyDescent="0.2">
      <c r="A76" s="7"/>
      <c r="B76" s="7">
        <f>+ICU!A71</f>
        <v>165</v>
      </c>
      <c r="C76" s="7" t="str">
        <f>+ICU!B71</f>
        <v>LAKE CHELAN COMMUNITY HOSPITAL</v>
      </c>
      <c r="D76" s="7">
        <f>ROUND(+ICU!O71,0)</f>
        <v>0</v>
      </c>
      <c r="E76" s="7">
        <f>ROUND(+ICU!F71,0)</f>
        <v>0</v>
      </c>
      <c r="F76" s="8" t="str">
        <f t="shared" si="3"/>
        <v/>
      </c>
      <c r="G76" s="7">
        <f>ROUND(+ICU!O173,0)</f>
        <v>0</v>
      </c>
      <c r="H76" s="7">
        <f>ROUND(+ICU!F173,0)</f>
        <v>0</v>
      </c>
      <c r="I76" s="8" t="str">
        <f t="shared" si="4"/>
        <v/>
      </c>
      <c r="J76" s="8"/>
      <c r="K76" s="9" t="str">
        <f t="shared" si="5"/>
        <v/>
      </c>
    </row>
    <row r="77" spans="1:11" x14ac:dyDescent="0.2">
      <c r="A77" s="7"/>
      <c r="B77" s="7">
        <f>+ICU!A72</f>
        <v>167</v>
      </c>
      <c r="C77" s="7" t="str">
        <f>+ICU!B72</f>
        <v>FERRY COUNTY MEMORIAL HOSPITAL</v>
      </c>
      <c r="D77" s="7">
        <f>ROUND(+ICU!O72,0)</f>
        <v>0</v>
      </c>
      <c r="E77" s="7">
        <f>ROUND(+ICU!F72,0)</f>
        <v>0</v>
      </c>
      <c r="F77" s="8" t="str">
        <f t="shared" si="3"/>
        <v/>
      </c>
      <c r="G77" s="7">
        <f>ROUND(+ICU!O174,0)</f>
        <v>0</v>
      </c>
      <c r="H77" s="7">
        <f>ROUND(+ICU!F174,0)</f>
        <v>0</v>
      </c>
      <c r="I77" s="8" t="str">
        <f t="shared" si="4"/>
        <v/>
      </c>
      <c r="J77" s="8"/>
      <c r="K77" s="9" t="str">
        <f t="shared" si="5"/>
        <v/>
      </c>
    </row>
    <row r="78" spans="1:11" x14ac:dyDescent="0.2">
      <c r="A78" s="7"/>
      <c r="B78" s="7">
        <f>+ICU!A73</f>
        <v>168</v>
      </c>
      <c r="C78" s="7" t="str">
        <f>+ICU!B73</f>
        <v>CENTRAL WASHINGTON HOSPITAL</v>
      </c>
      <c r="D78" s="7">
        <f>ROUND(+ICU!O73,0)</f>
        <v>6183</v>
      </c>
      <c r="E78" s="7">
        <f>ROUND(+ICU!F73,0)</f>
        <v>4989</v>
      </c>
      <c r="F78" s="8">
        <f t="shared" si="3"/>
        <v>1.24</v>
      </c>
      <c r="G78" s="7">
        <f>ROUND(+ICU!O175,0)</f>
        <v>36770</v>
      </c>
      <c r="H78" s="7">
        <f>ROUND(+ICU!F175,0)</f>
        <v>4915</v>
      </c>
      <c r="I78" s="8">
        <f t="shared" si="4"/>
        <v>7.48</v>
      </c>
      <c r="J78" s="8"/>
      <c r="K78" s="9">
        <f t="shared" si="5"/>
        <v>5.0323000000000002</v>
      </c>
    </row>
    <row r="79" spans="1:11" x14ac:dyDescent="0.2">
      <c r="A79" s="7"/>
      <c r="B79" s="7">
        <f>+ICU!A74</f>
        <v>170</v>
      </c>
      <c r="C79" s="7" t="str">
        <f>+ICU!B74</f>
        <v>PEACEHEALTH SOUTHWEST MEDICAL CENTER</v>
      </c>
      <c r="D79" s="7">
        <f>ROUND(+ICU!O74,0)</f>
        <v>40330</v>
      </c>
      <c r="E79" s="7">
        <f>ROUND(+ICU!F74,0)</f>
        <v>15186</v>
      </c>
      <c r="F79" s="8">
        <f t="shared" si="3"/>
        <v>2.66</v>
      </c>
      <c r="G79" s="7">
        <f>ROUND(+ICU!O176,0)</f>
        <v>112678</v>
      </c>
      <c r="H79" s="7">
        <f>ROUND(+ICU!F176,0)</f>
        <v>16354</v>
      </c>
      <c r="I79" s="8">
        <f t="shared" si="4"/>
        <v>6.89</v>
      </c>
      <c r="J79" s="8"/>
      <c r="K79" s="9">
        <f t="shared" si="5"/>
        <v>1.5902000000000001</v>
      </c>
    </row>
    <row r="80" spans="1:11" x14ac:dyDescent="0.2">
      <c r="A80" s="7"/>
      <c r="B80" s="7">
        <f>+ICU!A75</f>
        <v>172</v>
      </c>
      <c r="C80" s="7" t="str">
        <f>+ICU!B75</f>
        <v>PULLMAN REGIONAL HOSPITAL</v>
      </c>
      <c r="D80" s="7">
        <f>ROUND(+ICU!O75,0)</f>
        <v>2507</v>
      </c>
      <c r="E80" s="7">
        <f>ROUND(+ICU!F75,0)</f>
        <v>423</v>
      </c>
      <c r="F80" s="8">
        <f t="shared" si="3"/>
        <v>5.93</v>
      </c>
      <c r="G80" s="7">
        <f>ROUND(+ICU!O177,0)</f>
        <v>8691</v>
      </c>
      <c r="H80" s="7">
        <f>ROUND(+ICU!F177,0)</f>
        <v>414</v>
      </c>
      <c r="I80" s="8">
        <f t="shared" si="4"/>
        <v>20.99</v>
      </c>
      <c r="J80" s="8"/>
      <c r="K80" s="9">
        <f t="shared" si="5"/>
        <v>2.5396000000000001</v>
      </c>
    </row>
    <row r="81" spans="1:11" x14ac:dyDescent="0.2">
      <c r="A81" s="7"/>
      <c r="B81" s="7">
        <f>+ICU!A76</f>
        <v>173</v>
      </c>
      <c r="C81" s="7" t="str">
        <f>+ICU!B76</f>
        <v>MORTON GENERAL HOSPITAL</v>
      </c>
      <c r="D81" s="7">
        <f>ROUND(+ICU!O76,0)</f>
        <v>0</v>
      </c>
      <c r="E81" s="7">
        <f>ROUND(+ICU!F76,0)</f>
        <v>0</v>
      </c>
      <c r="F81" s="8" t="str">
        <f t="shared" si="3"/>
        <v/>
      </c>
      <c r="G81" s="7">
        <f>ROUND(+ICU!O178,0)</f>
        <v>0</v>
      </c>
      <c r="H81" s="7">
        <f>ROUND(+ICU!F178,0)</f>
        <v>0</v>
      </c>
      <c r="I81" s="8" t="str">
        <f t="shared" si="4"/>
        <v/>
      </c>
      <c r="J81" s="8"/>
      <c r="K81" s="9" t="str">
        <f t="shared" si="5"/>
        <v/>
      </c>
    </row>
    <row r="82" spans="1:11" x14ac:dyDescent="0.2">
      <c r="A82" s="7"/>
      <c r="B82" s="7">
        <f>+ICU!A77</f>
        <v>175</v>
      </c>
      <c r="C82" s="7" t="str">
        <f>+ICU!B77</f>
        <v>MARY BRIDGE CHILDRENS HEALTH CENTER</v>
      </c>
      <c r="D82" s="7">
        <f>ROUND(+ICU!O77,0)</f>
        <v>26086</v>
      </c>
      <c r="E82" s="7">
        <f>ROUND(+ICU!F77,0)</f>
        <v>2481</v>
      </c>
      <c r="F82" s="8">
        <f t="shared" si="3"/>
        <v>10.51</v>
      </c>
      <c r="G82" s="7">
        <f>ROUND(+ICU!O179,0)</f>
        <v>25177</v>
      </c>
      <c r="H82" s="7">
        <f>ROUND(+ICU!F179,0)</f>
        <v>2741</v>
      </c>
      <c r="I82" s="8">
        <f t="shared" si="4"/>
        <v>9.19</v>
      </c>
      <c r="J82" s="8"/>
      <c r="K82" s="9">
        <f t="shared" si="5"/>
        <v>-0.12559999999999999</v>
      </c>
    </row>
    <row r="83" spans="1:11" x14ac:dyDescent="0.2">
      <c r="A83" s="7"/>
      <c r="B83" s="7">
        <f>+ICU!A78</f>
        <v>176</v>
      </c>
      <c r="C83" s="7" t="str">
        <f>+ICU!B78</f>
        <v>TACOMA GENERAL/ALLENMORE HOSPITAL</v>
      </c>
      <c r="D83" s="7">
        <f>ROUND(+ICU!O78,0)</f>
        <v>50858</v>
      </c>
      <c r="E83" s="7">
        <f>ROUND(+ICU!F78,0)</f>
        <v>43805</v>
      </c>
      <c r="F83" s="8">
        <f t="shared" si="3"/>
        <v>1.1599999999999999</v>
      </c>
      <c r="G83" s="7">
        <f>ROUND(+ICU!O180,0)</f>
        <v>25224</v>
      </c>
      <c r="H83" s="7">
        <f>ROUND(+ICU!F180,0)</f>
        <v>45378</v>
      </c>
      <c r="I83" s="8">
        <f t="shared" si="4"/>
        <v>0.56000000000000005</v>
      </c>
      <c r="J83" s="8"/>
      <c r="K83" s="9">
        <f t="shared" si="5"/>
        <v>-0.51719999999999999</v>
      </c>
    </row>
    <row r="84" spans="1:11" x14ac:dyDescent="0.2">
      <c r="A84" s="7"/>
      <c r="B84" s="7">
        <f>+ICU!A79</f>
        <v>180</v>
      </c>
      <c r="C84" s="7" t="str">
        <f>+ICU!B79</f>
        <v>MULTICARE VALLEY HOSPITAL</v>
      </c>
      <c r="D84" s="7">
        <f>ROUND(+ICU!O79,0)</f>
        <v>6928</v>
      </c>
      <c r="E84" s="7">
        <f>ROUND(+ICU!F79,0)</f>
        <v>2329</v>
      </c>
      <c r="F84" s="8">
        <f t="shared" si="3"/>
        <v>2.97</v>
      </c>
      <c r="G84" s="7">
        <f>ROUND(+ICU!O181,0)</f>
        <v>11345</v>
      </c>
      <c r="H84" s="7">
        <f>ROUND(+ICU!F181,0)</f>
        <v>3224</v>
      </c>
      <c r="I84" s="8">
        <f t="shared" si="4"/>
        <v>3.52</v>
      </c>
      <c r="J84" s="8"/>
      <c r="K84" s="9">
        <f t="shared" si="5"/>
        <v>0.1852</v>
      </c>
    </row>
    <row r="85" spans="1:11" x14ac:dyDescent="0.2">
      <c r="A85" s="7"/>
      <c r="B85" s="7">
        <f>+ICU!A80</f>
        <v>183</v>
      </c>
      <c r="C85" s="7" t="str">
        <f>+ICU!B80</f>
        <v>MULTICARE AUBURN MEDICAL CENTER</v>
      </c>
      <c r="D85" s="7">
        <f>ROUND(+ICU!O80,0)</f>
        <v>762</v>
      </c>
      <c r="E85" s="7">
        <f>ROUND(+ICU!F80,0)</f>
        <v>4192</v>
      </c>
      <c r="F85" s="8">
        <f t="shared" si="3"/>
        <v>0.18</v>
      </c>
      <c r="G85" s="7">
        <f>ROUND(+ICU!O182,0)</f>
        <v>1859</v>
      </c>
      <c r="H85" s="7">
        <f>ROUND(+ICU!F182,0)</f>
        <v>5535</v>
      </c>
      <c r="I85" s="8">
        <f t="shared" si="4"/>
        <v>0.34</v>
      </c>
      <c r="J85" s="8"/>
      <c r="K85" s="9">
        <f t="shared" si="5"/>
        <v>0.88890000000000002</v>
      </c>
    </row>
    <row r="86" spans="1:11" x14ac:dyDescent="0.2">
      <c r="A86" s="7"/>
      <c r="B86" s="7">
        <f>+ICU!A81</f>
        <v>186</v>
      </c>
      <c r="C86" s="7" t="str">
        <f>+ICU!B81</f>
        <v>SUMMIT PACIFIC MEDICAL CENTER</v>
      </c>
      <c r="D86" s="7">
        <f>ROUND(+ICU!O81,0)</f>
        <v>0</v>
      </c>
      <c r="E86" s="7">
        <f>ROUND(+ICU!F81,0)</f>
        <v>0</v>
      </c>
      <c r="F86" s="8" t="str">
        <f t="shared" si="3"/>
        <v/>
      </c>
      <c r="G86" s="7">
        <f>ROUND(+ICU!O183,0)</f>
        <v>0</v>
      </c>
      <c r="H86" s="7">
        <f>ROUND(+ICU!F183,0)</f>
        <v>0</v>
      </c>
      <c r="I86" s="8" t="str">
        <f t="shared" si="4"/>
        <v/>
      </c>
      <c r="J86" s="8"/>
      <c r="K86" s="9" t="str">
        <f t="shared" si="5"/>
        <v/>
      </c>
    </row>
    <row r="87" spans="1:11" x14ac:dyDescent="0.2">
      <c r="A87" s="7"/>
      <c r="B87" s="7">
        <f>+ICU!A82</f>
        <v>191</v>
      </c>
      <c r="C87" s="7" t="str">
        <f>+ICU!B82</f>
        <v>PROVIDENCE CENTRALIA HOSPITAL</v>
      </c>
      <c r="D87" s="7">
        <f>ROUND(+ICU!O82,0)</f>
        <v>28360</v>
      </c>
      <c r="E87" s="7">
        <f>ROUND(+ICU!F82,0)</f>
        <v>1366</v>
      </c>
      <c r="F87" s="8">
        <f t="shared" si="3"/>
        <v>20.76</v>
      </c>
      <c r="G87" s="7">
        <f>ROUND(+ICU!O184,0)</f>
        <v>20674</v>
      </c>
      <c r="H87" s="7">
        <f>ROUND(+ICU!F184,0)</f>
        <v>1477</v>
      </c>
      <c r="I87" s="8">
        <f t="shared" si="4"/>
        <v>14</v>
      </c>
      <c r="J87" s="8"/>
      <c r="K87" s="9">
        <f t="shared" si="5"/>
        <v>-0.3256</v>
      </c>
    </row>
    <row r="88" spans="1:11" x14ac:dyDescent="0.2">
      <c r="A88" s="7"/>
      <c r="B88" s="7">
        <f>+ICU!A83</f>
        <v>193</v>
      </c>
      <c r="C88" s="7" t="str">
        <f>+ICU!B83</f>
        <v>PROVIDENCE MOUNT CARMEL HOSPITAL</v>
      </c>
      <c r="D88" s="7">
        <f>ROUND(+ICU!O83,0)</f>
        <v>175</v>
      </c>
      <c r="E88" s="7">
        <f>ROUND(+ICU!F83,0)</f>
        <v>502</v>
      </c>
      <c r="F88" s="8">
        <f t="shared" si="3"/>
        <v>0.35</v>
      </c>
      <c r="G88" s="7">
        <f>ROUND(+ICU!O185,0)</f>
        <v>0</v>
      </c>
      <c r="H88" s="7">
        <f>ROUND(+ICU!F185,0)</f>
        <v>0</v>
      </c>
      <c r="I88" s="8" t="str">
        <f t="shared" si="4"/>
        <v/>
      </c>
      <c r="J88" s="8"/>
      <c r="K88" s="9" t="str">
        <f t="shared" si="5"/>
        <v/>
      </c>
    </row>
    <row r="89" spans="1:11" x14ac:dyDescent="0.2">
      <c r="A89" s="7"/>
      <c r="B89" s="7">
        <f>+ICU!A84</f>
        <v>194</v>
      </c>
      <c r="C89" s="7" t="str">
        <f>+ICU!B84</f>
        <v>PROVIDENCE ST JOSEPHS HOSPITAL</v>
      </c>
      <c r="D89" s="7">
        <f>ROUND(+ICU!O84,0)</f>
        <v>0</v>
      </c>
      <c r="E89" s="7">
        <f>ROUND(+ICU!F84,0)</f>
        <v>0</v>
      </c>
      <c r="F89" s="8" t="str">
        <f t="shared" si="3"/>
        <v/>
      </c>
      <c r="G89" s="7">
        <f>ROUND(+ICU!O186,0)</f>
        <v>0</v>
      </c>
      <c r="H89" s="7">
        <f>ROUND(+ICU!F186,0)</f>
        <v>0</v>
      </c>
      <c r="I89" s="8" t="str">
        <f t="shared" si="4"/>
        <v/>
      </c>
      <c r="J89" s="8"/>
      <c r="K89" s="9" t="str">
        <f t="shared" si="5"/>
        <v/>
      </c>
    </row>
    <row r="90" spans="1:11" x14ac:dyDescent="0.2">
      <c r="A90" s="7"/>
      <c r="B90" s="7">
        <f>+ICU!A85</f>
        <v>195</v>
      </c>
      <c r="C90" s="7" t="str">
        <f>+ICU!B85</f>
        <v>SNOQUALMIE VALLEY HOSPITAL</v>
      </c>
      <c r="D90" s="7">
        <f>ROUND(+ICU!O85,0)</f>
        <v>0</v>
      </c>
      <c r="E90" s="7">
        <f>ROUND(+ICU!F85,0)</f>
        <v>0</v>
      </c>
      <c r="F90" s="8" t="str">
        <f t="shared" si="3"/>
        <v/>
      </c>
      <c r="G90" s="7">
        <f>ROUND(+ICU!O187,0)</f>
        <v>0</v>
      </c>
      <c r="H90" s="7">
        <f>ROUND(+ICU!F187,0)</f>
        <v>0</v>
      </c>
      <c r="I90" s="8" t="str">
        <f t="shared" si="4"/>
        <v/>
      </c>
      <c r="J90" s="8"/>
      <c r="K90" s="9" t="str">
        <f t="shared" si="5"/>
        <v/>
      </c>
    </row>
    <row r="91" spans="1:11" x14ac:dyDescent="0.2">
      <c r="A91" s="7"/>
      <c r="B91" s="7">
        <f>+ICU!A86</f>
        <v>197</v>
      </c>
      <c r="C91" s="7" t="str">
        <f>+ICU!B86</f>
        <v>CAPITAL MEDICAL CENTER</v>
      </c>
      <c r="D91" s="7">
        <f>ROUND(+ICU!O86,0)</f>
        <v>30603</v>
      </c>
      <c r="E91" s="7">
        <f>ROUND(+ICU!F86,0)</f>
        <v>6078</v>
      </c>
      <c r="F91" s="8">
        <f t="shared" si="3"/>
        <v>5.04</v>
      </c>
      <c r="G91" s="7">
        <f>ROUND(+ICU!O188,0)</f>
        <v>48584</v>
      </c>
      <c r="H91" s="7">
        <f>ROUND(+ICU!F188,0)</f>
        <v>6131</v>
      </c>
      <c r="I91" s="8">
        <f t="shared" si="4"/>
        <v>7.92</v>
      </c>
      <c r="J91" s="8"/>
      <c r="K91" s="9">
        <f t="shared" si="5"/>
        <v>0.57140000000000002</v>
      </c>
    </row>
    <row r="92" spans="1:11" x14ac:dyDescent="0.2">
      <c r="A92" s="7"/>
      <c r="B92" s="7">
        <f>+ICU!A87</f>
        <v>198</v>
      </c>
      <c r="C92" s="7" t="str">
        <f>+ICU!B87</f>
        <v>ASTRIA SUNNYSIDE HOSPITAL</v>
      </c>
      <c r="D92" s="7">
        <f>ROUND(+ICU!O87,0)</f>
        <v>13155</v>
      </c>
      <c r="E92" s="7">
        <f>ROUND(+ICU!F87,0)</f>
        <v>1117</v>
      </c>
      <c r="F92" s="8">
        <f t="shared" si="3"/>
        <v>11.78</v>
      </c>
      <c r="G92" s="7">
        <f>ROUND(+ICU!O189,0)</f>
        <v>4501</v>
      </c>
      <c r="H92" s="7">
        <f>ROUND(+ICU!F189,0)</f>
        <v>1447</v>
      </c>
      <c r="I92" s="8">
        <f t="shared" si="4"/>
        <v>3.11</v>
      </c>
      <c r="J92" s="8"/>
      <c r="K92" s="9">
        <f t="shared" si="5"/>
        <v>-0.73599999999999999</v>
      </c>
    </row>
    <row r="93" spans="1:11" x14ac:dyDescent="0.2">
      <c r="A93" s="7"/>
      <c r="B93" s="7">
        <f>+ICU!A88</f>
        <v>199</v>
      </c>
      <c r="C93" s="7" t="str">
        <f>+ICU!B88</f>
        <v>ASTRIA TOPPENISH HOSPITAL</v>
      </c>
      <c r="D93" s="7">
        <f>ROUND(+ICU!O88,0)</f>
        <v>3969</v>
      </c>
      <c r="E93" s="7">
        <f>ROUND(+ICU!F88,0)</f>
        <v>266</v>
      </c>
      <c r="F93" s="8">
        <f t="shared" si="3"/>
        <v>14.92</v>
      </c>
      <c r="G93" s="7">
        <f>ROUND(+ICU!O190,0)</f>
        <v>1086</v>
      </c>
      <c r="H93" s="7">
        <f>ROUND(+ICU!F190,0)</f>
        <v>138</v>
      </c>
      <c r="I93" s="8">
        <f t="shared" si="4"/>
        <v>7.87</v>
      </c>
      <c r="J93" s="8"/>
      <c r="K93" s="9">
        <f t="shared" si="5"/>
        <v>-0.47249999999999998</v>
      </c>
    </row>
    <row r="94" spans="1:11" x14ac:dyDescent="0.2">
      <c r="A94" s="7"/>
      <c r="B94" s="7">
        <f>+ICU!A89</f>
        <v>201</v>
      </c>
      <c r="C94" s="7" t="str">
        <f>+ICU!B89</f>
        <v>ST FRANCIS COMMUNITY HOSPITAL</v>
      </c>
      <c r="D94" s="7">
        <f>ROUND(+ICU!O89,0)</f>
        <v>18020</v>
      </c>
      <c r="E94" s="7">
        <f>ROUND(+ICU!F89,0)</f>
        <v>4029</v>
      </c>
      <c r="F94" s="8">
        <f t="shared" si="3"/>
        <v>4.47</v>
      </c>
      <c r="G94" s="7">
        <f>ROUND(+ICU!O191,0)</f>
        <v>14191</v>
      </c>
      <c r="H94" s="7">
        <f>ROUND(+ICU!F191,0)</f>
        <v>4250</v>
      </c>
      <c r="I94" s="8">
        <f t="shared" si="4"/>
        <v>3.34</v>
      </c>
      <c r="J94" s="8"/>
      <c r="K94" s="9">
        <f t="shared" si="5"/>
        <v>-0.25280000000000002</v>
      </c>
    </row>
    <row r="95" spans="1:11" x14ac:dyDescent="0.2">
      <c r="A95" s="7"/>
      <c r="B95" s="7">
        <f>+ICU!A90</f>
        <v>202</v>
      </c>
      <c r="C95" s="7" t="str">
        <f>+ICU!B90</f>
        <v>REGIONAL HOSPITAL</v>
      </c>
      <c r="D95" s="7">
        <f>ROUND(+ICU!O90,0)</f>
        <v>0</v>
      </c>
      <c r="E95" s="7">
        <f>ROUND(+ICU!F90,0)</f>
        <v>0</v>
      </c>
      <c r="F95" s="8" t="str">
        <f t="shared" si="3"/>
        <v/>
      </c>
      <c r="G95" s="7">
        <f>ROUND(+ICU!O192,0)</f>
        <v>0</v>
      </c>
      <c r="H95" s="7">
        <f>ROUND(+ICU!F192,0)</f>
        <v>0</v>
      </c>
      <c r="I95" s="8" t="str">
        <f t="shared" si="4"/>
        <v/>
      </c>
      <c r="J95" s="8"/>
      <c r="K95" s="9" t="str">
        <f t="shared" si="5"/>
        <v/>
      </c>
    </row>
    <row r="96" spans="1:11" x14ac:dyDescent="0.2">
      <c r="A96" s="7"/>
      <c r="B96" s="7">
        <f>+ICU!A91</f>
        <v>204</v>
      </c>
      <c r="C96" s="7" t="str">
        <f>+ICU!B91</f>
        <v>SEATTLE CANCER CARE ALLIANCE</v>
      </c>
      <c r="D96" s="7">
        <f>ROUND(+ICU!O91,0)</f>
        <v>2326052</v>
      </c>
      <c r="E96" s="7">
        <f>ROUND(+ICU!F91,0)</f>
        <v>5979</v>
      </c>
      <c r="F96" s="8">
        <f t="shared" si="3"/>
        <v>389.04</v>
      </c>
      <c r="G96" s="7">
        <f>ROUND(+ICU!O193,0)</f>
        <v>1159385</v>
      </c>
      <c r="H96" s="7">
        <f>ROUND(+ICU!F193,0)</f>
        <v>0</v>
      </c>
      <c r="I96" s="8" t="str">
        <f t="shared" si="4"/>
        <v/>
      </c>
      <c r="J96" s="8"/>
      <c r="K96" s="9" t="str">
        <f t="shared" si="5"/>
        <v/>
      </c>
    </row>
    <row r="97" spans="1:11" x14ac:dyDescent="0.2">
      <c r="A97" s="7"/>
      <c r="B97" s="7">
        <f>+ICU!A92</f>
        <v>205</v>
      </c>
      <c r="C97" s="7" t="str">
        <f>+ICU!B92</f>
        <v>WENATCHEE VALLEY HOSPITAL</v>
      </c>
      <c r="D97" s="7">
        <f>ROUND(+ICU!O92,0)</f>
        <v>0</v>
      </c>
      <c r="E97" s="7">
        <f>ROUND(+ICU!F92,0)</f>
        <v>0</v>
      </c>
      <c r="F97" s="8" t="str">
        <f t="shared" si="3"/>
        <v/>
      </c>
      <c r="G97" s="7">
        <f>ROUND(+ICU!O194,0)</f>
        <v>0</v>
      </c>
      <c r="H97" s="7">
        <f>ROUND(+ICU!F194,0)</f>
        <v>0</v>
      </c>
      <c r="I97" s="8" t="str">
        <f t="shared" si="4"/>
        <v/>
      </c>
      <c r="J97" s="8"/>
      <c r="K97" s="9" t="str">
        <f t="shared" si="5"/>
        <v/>
      </c>
    </row>
    <row r="98" spans="1:11" x14ac:dyDescent="0.2">
      <c r="A98" s="7"/>
      <c r="B98" s="7">
        <f>+ICU!A93</f>
        <v>206</v>
      </c>
      <c r="C98" s="7" t="str">
        <f>+ICU!B93</f>
        <v>PEACEHEALTH UNITED GENERAL MEDICAL CENTER</v>
      </c>
      <c r="D98" s="7">
        <f>ROUND(+ICU!O93,0)</f>
        <v>0</v>
      </c>
      <c r="E98" s="7">
        <f>ROUND(+ICU!F93,0)</f>
        <v>0</v>
      </c>
      <c r="F98" s="8" t="str">
        <f t="shared" si="3"/>
        <v/>
      </c>
      <c r="G98" s="7">
        <f>ROUND(+ICU!O195,0)</f>
        <v>0</v>
      </c>
      <c r="H98" s="7">
        <f>ROUND(+ICU!F195,0)</f>
        <v>0</v>
      </c>
      <c r="I98" s="8" t="str">
        <f t="shared" si="4"/>
        <v/>
      </c>
      <c r="J98" s="8"/>
      <c r="K98" s="9" t="str">
        <f t="shared" si="5"/>
        <v/>
      </c>
    </row>
    <row r="99" spans="1:11" x14ac:dyDescent="0.2">
      <c r="A99" s="7"/>
      <c r="B99" s="7">
        <f>+ICU!A94</f>
        <v>207</v>
      </c>
      <c r="C99" s="7" t="str">
        <f>+ICU!B94</f>
        <v>SKAGIT REGIONAL HEALTH</v>
      </c>
      <c r="D99" s="7">
        <f>ROUND(+ICU!O94,0)</f>
        <v>56431</v>
      </c>
      <c r="E99" s="7">
        <f>ROUND(+ICU!F94,0)</f>
        <v>0</v>
      </c>
      <c r="F99" s="8" t="str">
        <f t="shared" si="3"/>
        <v/>
      </c>
      <c r="G99" s="7">
        <f>ROUND(+ICU!O196,0)</f>
        <v>0</v>
      </c>
      <c r="H99" s="7">
        <f>ROUND(+ICU!F196,0)</f>
        <v>2630</v>
      </c>
      <c r="I99" s="8" t="str">
        <f t="shared" si="4"/>
        <v/>
      </c>
      <c r="J99" s="8"/>
      <c r="K99" s="9" t="str">
        <f t="shared" si="5"/>
        <v/>
      </c>
    </row>
    <row r="100" spans="1:11" x14ac:dyDescent="0.2">
      <c r="A100" s="7"/>
      <c r="B100" s="7">
        <f>+ICU!A95</f>
        <v>208</v>
      </c>
      <c r="C100" s="7" t="str">
        <f>+ICU!B95</f>
        <v>LEGACY SALMON CREEK HOSPITAL</v>
      </c>
      <c r="D100" s="7">
        <f>ROUND(+ICU!O95,0)</f>
        <v>113834</v>
      </c>
      <c r="E100" s="7">
        <f>ROUND(+ICU!F95,0)</f>
        <v>11826</v>
      </c>
      <c r="F100" s="8">
        <f t="shared" si="3"/>
        <v>9.6300000000000008</v>
      </c>
      <c r="G100" s="7">
        <f>ROUND(+ICU!O197,0)</f>
        <v>428833</v>
      </c>
      <c r="H100" s="7">
        <f>ROUND(+ICU!F197,0)</f>
        <v>11992</v>
      </c>
      <c r="I100" s="8">
        <f t="shared" si="4"/>
        <v>35.76</v>
      </c>
      <c r="J100" s="8"/>
      <c r="K100" s="9">
        <f t="shared" si="5"/>
        <v>2.7134</v>
      </c>
    </row>
    <row r="101" spans="1:11" x14ac:dyDescent="0.2">
      <c r="A101" s="7"/>
      <c r="B101" s="7">
        <f>+ICU!A96</f>
        <v>209</v>
      </c>
      <c r="C101" s="7" t="str">
        <f>+ICU!B96</f>
        <v>ST ANTHONY HOSPITAL</v>
      </c>
      <c r="D101" s="7">
        <f>ROUND(+ICU!O96,0)</f>
        <v>20659</v>
      </c>
      <c r="E101" s="7">
        <f>ROUND(+ICU!F96,0)</f>
        <v>4883</v>
      </c>
      <c r="F101" s="8">
        <f t="shared" si="3"/>
        <v>4.2300000000000004</v>
      </c>
      <c r="G101" s="7">
        <f>ROUND(+ICU!O198,0)</f>
        <v>17595</v>
      </c>
      <c r="H101" s="7">
        <f>ROUND(+ICU!F198,0)</f>
        <v>4715</v>
      </c>
      <c r="I101" s="8">
        <f t="shared" si="4"/>
        <v>3.73</v>
      </c>
      <c r="J101" s="8"/>
      <c r="K101" s="9">
        <f t="shared" si="5"/>
        <v>-0.1182</v>
      </c>
    </row>
    <row r="102" spans="1:11" x14ac:dyDescent="0.2">
      <c r="A102" s="7"/>
      <c r="B102" s="7">
        <f>+ICU!A97</f>
        <v>210</v>
      </c>
      <c r="C102" s="7" t="str">
        <f>+ICU!B97</f>
        <v>SWEDISH MEDICAL CENTER - ISSAQUAH CAMPUS</v>
      </c>
      <c r="D102" s="7">
        <f>ROUND(+ICU!O97,0)</f>
        <v>77062</v>
      </c>
      <c r="E102" s="7">
        <f>ROUND(+ICU!F97,0)</f>
        <v>5610</v>
      </c>
      <c r="F102" s="8">
        <f t="shared" si="3"/>
        <v>13.74</v>
      </c>
      <c r="G102" s="7">
        <f>ROUND(+ICU!O199,0)</f>
        <v>20753</v>
      </c>
      <c r="H102" s="7">
        <f>ROUND(+ICU!F199,0)</f>
        <v>5025</v>
      </c>
      <c r="I102" s="8">
        <f t="shared" si="4"/>
        <v>4.13</v>
      </c>
      <c r="J102" s="8"/>
      <c r="K102" s="9">
        <f t="shared" si="5"/>
        <v>-0.69940000000000002</v>
      </c>
    </row>
    <row r="103" spans="1:11" x14ac:dyDescent="0.2">
      <c r="A103" s="7"/>
      <c r="B103" s="7">
        <f>+ICU!A98</f>
        <v>211</v>
      </c>
      <c r="C103" s="7" t="str">
        <f>+ICU!B98</f>
        <v>PEACEHEALTH PEACE ISLAND MEDICAL CENTER</v>
      </c>
      <c r="D103" s="7">
        <f>ROUND(+ICU!O98,0)</f>
        <v>0</v>
      </c>
      <c r="E103" s="7">
        <f>ROUND(+ICU!F98,0)</f>
        <v>0</v>
      </c>
      <c r="F103" s="8" t="str">
        <f t="shared" si="3"/>
        <v/>
      </c>
      <c r="G103" s="7">
        <f>ROUND(+ICU!O200,0)</f>
        <v>0</v>
      </c>
      <c r="H103" s="7">
        <f>ROUND(+ICU!F200,0)</f>
        <v>0</v>
      </c>
      <c r="I103" s="8" t="str">
        <f t="shared" si="4"/>
        <v/>
      </c>
      <c r="J103" s="8"/>
      <c r="K103" s="9" t="str">
        <f t="shared" si="5"/>
        <v/>
      </c>
    </row>
    <row r="104" spans="1:11" x14ac:dyDescent="0.2">
      <c r="A104" s="7"/>
      <c r="B104" s="7">
        <f>+ICU!A99</f>
        <v>904</v>
      </c>
      <c r="C104" s="7" t="str">
        <f>+ICU!B99</f>
        <v>BHC FAIRFAX HOSPITAL</v>
      </c>
      <c r="D104" s="7">
        <f>ROUND(+ICU!O99,0)</f>
        <v>0</v>
      </c>
      <c r="E104" s="7">
        <f>ROUND(+ICU!F99,0)</f>
        <v>0</v>
      </c>
      <c r="F104" s="8" t="str">
        <f t="shared" si="3"/>
        <v/>
      </c>
      <c r="G104" s="7">
        <f>ROUND(+ICU!O201,0)</f>
        <v>0</v>
      </c>
      <c r="H104" s="7">
        <f>ROUND(+ICU!F201,0)</f>
        <v>0</v>
      </c>
      <c r="I104" s="8" t="str">
        <f t="shared" si="4"/>
        <v/>
      </c>
      <c r="J104" s="8"/>
      <c r="K104" s="9" t="str">
        <f t="shared" si="5"/>
        <v/>
      </c>
    </row>
    <row r="105" spans="1:11" x14ac:dyDescent="0.2">
      <c r="A105" s="7"/>
      <c r="B105" s="7">
        <f>+ICU!A100</f>
        <v>915</v>
      </c>
      <c r="C105" s="7" t="str">
        <f>+ICU!B100</f>
        <v>LOURDES COUNSELING CENTER</v>
      </c>
      <c r="D105" s="7">
        <f>ROUND(+ICU!O100,0)</f>
        <v>0</v>
      </c>
      <c r="E105" s="7">
        <f>ROUND(+ICU!F100,0)</f>
        <v>0</v>
      </c>
      <c r="F105" s="8" t="str">
        <f t="shared" si="3"/>
        <v/>
      </c>
      <c r="G105" s="7">
        <f>ROUND(+ICU!O202,0)</f>
        <v>0</v>
      </c>
      <c r="H105" s="7">
        <f>ROUND(+ICU!F202,0)</f>
        <v>0</v>
      </c>
      <c r="I105" s="8" t="str">
        <f t="shared" si="4"/>
        <v/>
      </c>
      <c r="J105" s="8"/>
      <c r="K105" s="9" t="str">
        <f t="shared" si="5"/>
        <v/>
      </c>
    </row>
    <row r="106" spans="1:11" x14ac:dyDescent="0.2">
      <c r="A106" s="7"/>
      <c r="B106" s="7">
        <f>+ICU!A101</f>
        <v>919</v>
      </c>
      <c r="C106" s="7" t="str">
        <f>+ICU!B101</f>
        <v>NAVOS</v>
      </c>
      <c r="D106" s="7">
        <f>ROUND(+ICU!O101,0)</f>
        <v>0</v>
      </c>
      <c r="E106" s="7">
        <f>ROUND(+ICU!F101,0)</f>
        <v>0</v>
      </c>
      <c r="F106" s="8" t="str">
        <f t="shared" si="3"/>
        <v/>
      </c>
      <c r="G106" s="7">
        <f>ROUND(+ICU!O203,0)</f>
        <v>0</v>
      </c>
      <c r="H106" s="7">
        <f>ROUND(+ICU!F203,0)</f>
        <v>0</v>
      </c>
      <c r="I106" s="8" t="str">
        <f t="shared" si="4"/>
        <v/>
      </c>
      <c r="J106" s="8"/>
      <c r="K106" s="9" t="str">
        <f t="shared" si="5"/>
        <v/>
      </c>
    </row>
    <row r="107" spans="1:11" x14ac:dyDescent="0.2">
      <c r="A107" s="7"/>
      <c r="B107" s="7">
        <f>+ICU!A102</f>
        <v>921</v>
      </c>
      <c r="C107" s="7" t="str">
        <f>+ICU!B102</f>
        <v>CASCADE BEHAVIORAL HOSPITAL</v>
      </c>
      <c r="D107" s="7">
        <f>ROUND(+ICU!O102,0)</f>
        <v>0</v>
      </c>
      <c r="E107" s="7">
        <f>ROUND(+ICU!F102,0)</f>
        <v>0</v>
      </c>
      <c r="F107" s="8" t="str">
        <f t="shared" si="3"/>
        <v/>
      </c>
      <c r="G107" s="7">
        <f>ROUND(+ICU!O204,0)</f>
        <v>0</v>
      </c>
      <c r="H107" s="7">
        <f>ROUND(+ICU!F204,0)</f>
        <v>0</v>
      </c>
      <c r="I107" s="8" t="str">
        <f t="shared" si="4"/>
        <v/>
      </c>
      <c r="J107" s="8"/>
      <c r="K107" s="9" t="str">
        <f t="shared" si="5"/>
        <v/>
      </c>
    </row>
    <row r="108" spans="1:11" x14ac:dyDescent="0.2">
      <c r="A108" s="7"/>
      <c r="B108" s="7">
        <f>+ICU!A103</f>
        <v>922</v>
      </c>
      <c r="C108" s="7" t="str">
        <f>+ICU!B103</f>
        <v>BHC FAIRFAX HOSPITAL NORTH</v>
      </c>
      <c r="D108" s="7">
        <f>ROUND(+ICU!O103,0)</f>
        <v>0</v>
      </c>
      <c r="E108" s="7">
        <f>ROUND(+ICU!F103,0)</f>
        <v>0</v>
      </c>
      <c r="F108" s="8" t="str">
        <f t="shared" ref="F108" si="6">IF(D108=0,"",IF(E108=0,"",ROUND(D108/E108,2)))</f>
        <v/>
      </c>
      <c r="G108" s="7">
        <f>ROUND(+ICU!O205,0)</f>
        <v>0</v>
      </c>
      <c r="H108" s="7">
        <f>ROUND(+ICU!F205,0)</f>
        <v>0</v>
      </c>
      <c r="I108" s="8" t="str">
        <f t="shared" ref="I108" si="7">IF(G108=0,"",IF(H108=0,"",ROUND(G108/H108,2)))</f>
        <v/>
      </c>
      <c r="J108" s="8"/>
      <c r="K108" s="9" t="str">
        <f t="shared" ref="K108" si="8">IF(D108=0,"",IF(E108=0,"",IF(G108=0,"",IF(H108=0,"",ROUND(I108/F108-1,4)))))</f>
        <v/>
      </c>
    </row>
    <row r="109" spans="1:11" x14ac:dyDescent="0.2">
      <c r="A109" s="7"/>
      <c r="B109" s="7">
        <f>+ICU!A104</f>
        <v>923</v>
      </c>
      <c r="C109" s="7" t="str">
        <f>+ICU!B104</f>
        <v>FAIRFAX BEHAVIORAL HEALTH MONROE</v>
      </c>
      <c r="D109" s="7">
        <f>ROUND(+ICU!O104,0)</f>
        <v>0</v>
      </c>
      <c r="E109" s="7">
        <f>ROUND(+ICU!F104,0)</f>
        <v>0</v>
      </c>
      <c r="F109" s="8" t="str">
        <f t="shared" ref="F109" si="9">IF(D109=0,"",IF(E109=0,"",ROUND(D109/E109,2)))</f>
        <v/>
      </c>
      <c r="G109" s="7">
        <f>ROUND(+ICU!O206,0)</f>
        <v>0</v>
      </c>
      <c r="H109" s="7">
        <f>ROUND(+ICU!F206,0)</f>
        <v>0</v>
      </c>
      <c r="I109" s="8" t="str">
        <f t="shared" ref="I109" si="10">IF(G109=0,"",IF(H109=0,"",ROUND(G109/H109,2)))</f>
        <v/>
      </c>
      <c r="J109" s="8"/>
      <c r="K109" s="9" t="str">
        <f t="shared" ref="K109" si="11">IF(D109=0,"",IF(E109=0,"",IF(G109=0,"",IF(H109=0,"",ROUND(I109/F109-1,4)))))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26</vt:i4>
      </vt:variant>
    </vt:vector>
  </HeadingPairs>
  <TitlesOfParts>
    <vt:vector size="40" baseType="lpstr">
      <vt:lpstr>TPR_PD</vt:lpstr>
      <vt:lpstr>TOP_PD</vt:lpstr>
      <vt:lpstr>SW_PD</vt:lpstr>
      <vt:lpstr>EB_PD</vt:lpstr>
      <vt:lpstr>PF_PD</vt:lpstr>
      <vt:lpstr>SE_PD</vt:lpstr>
      <vt:lpstr>PS_PD</vt:lpstr>
      <vt:lpstr>DRL_PD</vt:lpstr>
      <vt:lpstr>ODE_PD</vt:lpstr>
      <vt:lpstr>SW_FTE</vt:lpstr>
      <vt:lpstr>ED_FTE</vt:lpstr>
      <vt:lpstr>PH_PD</vt:lpstr>
      <vt:lpstr>OCC%</vt:lpstr>
      <vt:lpstr>ICU</vt:lpstr>
      <vt:lpstr>DRL_PD!Print_Area</vt:lpstr>
      <vt:lpstr>EB_PD!Print_Area</vt:lpstr>
      <vt:lpstr>ED_FTE!Print_Area</vt:lpstr>
      <vt:lpstr>'OCC%'!Print_Area</vt:lpstr>
      <vt:lpstr>ODE_PD!Print_Area</vt:lpstr>
      <vt:lpstr>PF_PD!Print_Area</vt:lpstr>
      <vt:lpstr>PH_PD!Print_Area</vt:lpstr>
      <vt:lpstr>PS_PD!Print_Area</vt:lpstr>
      <vt:lpstr>SE_PD!Print_Area</vt:lpstr>
      <vt:lpstr>SW_FTE!Print_Area</vt:lpstr>
      <vt:lpstr>SW_PD!Print_Area</vt:lpstr>
      <vt:lpstr>TOP_PD!Print_Area</vt:lpstr>
      <vt:lpstr>TPR_PD!Print_Area</vt:lpstr>
      <vt:lpstr>DRL_PD!Print_Titles</vt:lpstr>
      <vt:lpstr>EB_PD!Print_Titles</vt:lpstr>
      <vt:lpstr>ED_FTE!Print_Titles</vt:lpstr>
      <vt:lpstr>'OCC%'!Print_Titles</vt:lpstr>
      <vt:lpstr>ODE_PD!Print_Titles</vt:lpstr>
      <vt:lpstr>PF_PD!Print_Titles</vt:lpstr>
      <vt:lpstr>PH_PD!Print_Titles</vt:lpstr>
      <vt:lpstr>PS_PD!Print_Titles</vt:lpstr>
      <vt:lpstr>SE_PD!Print_Titles</vt:lpstr>
      <vt:lpstr>SW_FTE!Print_Titles</vt:lpstr>
      <vt:lpstr>SW_PD!Print_Titles</vt:lpstr>
      <vt:lpstr>TOP_PD!Print_Titles</vt:lpstr>
      <vt:lpstr>TPR_PD!Print_Titles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 Intensive Care Cost Center Screens</dc:title>
  <dc:subject>2016 comparative screens - intensive care</dc:subject>
  <dc:creator>Washington State Dept of Health - HSQA - Community Health Systems</dc:creator>
  <cp:lastModifiedBy>Huyck, Randall  (DOH)</cp:lastModifiedBy>
  <cp:lastPrinted>2003-09-23T17:47:34Z</cp:lastPrinted>
  <dcterms:created xsi:type="dcterms:W3CDTF">2000-10-11T13:50:47Z</dcterms:created>
  <dcterms:modified xsi:type="dcterms:W3CDTF">2018-06-11T18:24:33Z</dcterms:modified>
</cp:coreProperties>
</file>