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"/>
    </mc:Choice>
  </mc:AlternateContent>
  <xr:revisionPtr revIDLastSave="0" documentId="13_ncr:1_{EF03B6EC-A786-4F71-BCF1-9AF2912E1108}" xr6:coauthVersionLast="47" xr6:coauthVersionMax="47" xr10:uidLastSave="{00000000-0000-0000-0000-000000000000}"/>
  <bookViews>
    <workbookView xWindow="-110" yWindow="-110" windowWidth="19420" windowHeight="10420" tabRatio="777" activeTab="2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Z85" i="34" s="1"/>
  <c r="BY48" i="34"/>
  <c r="BY62" i="34" s="1"/>
  <c r="BY85" i="34" s="1"/>
  <c r="C645" i="34" s="1"/>
  <c r="BX48" i="34"/>
  <c r="BX62" i="34" s="1"/>
  <c r="BX85" i="34" s="1"/>
  <c r="C644" i="34" s="1"/>
  <c r="BW48" i="34"/>
  <c r="BW62" i="34" s="1"/>
  <c r="BW85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R85" i="34" s="1"/>
  <c r="C626" i="34" s="1"/>
  <c r="BQ48" i="34"/>
  <c r="BQ62" i="34" s="1"/>
  <c r="BQ85" i="34" s="1"/>
  <c r="C623" i="34" s="1"/>
  <c r="BP48" i="34"/>
  <c r="BP62" i="34" s="1"/>
  <c r="BP85" i="34" s="1"/>
  <c r="C621" i="34" s="1"/>
  <c r="BO48" i="34"/>
  <c r="BO62" i="34" s="1"/>
  <c r="BO85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J85" i="34" s="1"/>
  <c r="C617" i="34" s="1"/>
  <c r="BI48" i="34"/>
  <c r="BI62" i="34" s="1"/>
  <c r="BI85" i="34" s="1"/>
  <c r="C634" i="34" s="1"/>
  <c r="BH48" i="34"/>
  <c r="BH62" i="34" s="1"/>
  <c r="BH85" i="34" s="1"/>
  <c r="C636" i="34" s="1"/>
  <c r="BG48" i="34"/>
  <c r="BG62" i="34" s="1"/>
  <c r="BG85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B85" i="34" s="1"/>
  <c r="C632" i="34" s="1"/>
  <c r="BA48" i="34"/>
  <c r="BA62" i="34" s="1"/>
  <c r="BA85" i="34" s="1"/>
  <c r="C630" i="34" s="1"/>
  <c r="AZ48" i="34"/>
  <c r="AZ62" i="34" s="1"/>
  <c r="AZ85" i="34" s="1"/>
  <c r="C628" i="34" s="1"/>
  <c r="AY48" i="34"/>
  <c r="AY62" i="34" s="1"/>
  <c r="AY85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T85" i="34" s="1"/>
  <c r="C711" i="34" s="1"/>
  <c r="AS48" i="34"/>
  <c r="AS62" i="34" s="1"/>
  <c r="AS85" i="34" s="1"/>
  <c r="C710" i="34" s="1"/>
  <c r="AR48" i="34"/>
  <c r="AR62" i="34" s="1"/>
  <c r="AR85" i="34" s="1"/>
  <c r="C709" i="34" s="1"/>
  <c r="AQ48" i="34"/>
  <c r="AQ62" i="34" s="1"/>
  <c r="AQ85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L85" i="34" s="1"/>
  <c r="C703" i="34" s="1"/>
  <c r="AK48" i="34"/>
  <c r="AK62" i="34" s="1"/>
  <c r="AK85" i="34" s="1"/>
  <c r="C702" i="34" s="1"/>
  <c r="AJ48" i="34"/>
  <c r="AJ62" i="34" s="1"/>
  <c r="AJ85" i="34" s="1"/>
  <c r="C701" i="34" s="1"/>
  <c r="AI48" i="34"/>
  <c r="AI62" i="34" s="1"/>
  <c r="AI85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D85" i="34" s="1"/>
  <c r="C695" i="34" s="1"/>
  <c r="AC48" i="34"/>
  <c r="AC62" i="34" s="1"/>
  <c r="AC85" i="34" s="1"/>
  <c r="C694" i="34" s="1"/>
  <c r="AB48" i="34"/>
  <c r="AB62" i="34" s="1"/>
  <c r="AB85" i="34" s="1"/>
  <c r="C693" i="34" s="1"/>
  <c r="AA48" i="34"/>
  <c r="AA62" i="34" s="1"/>
  <c r="AA85" i="34" s="1"/>
  <c r="Z48" i="34"/>
  <c r="Z62" i="34" s="1"/>
  <c r="Y48" i="34"/>
  <c r="Y62" i="34" s="1"/>
  <c r="X48" i="34"/>
  <c r="X62" i="34" s="1"/>
  <c r="W48" i="34"/>
  <c r="W62" i="34" s="1"/>
  <c r="V48" i="34"/>
  <c r="V62" i="34" s="1"/>
  <c r="V85" i="34" s="1"/>
  <c r="U48" i="34"/>
  <c r="U62" i="34" s="1"/>
  <c r="U85" i="34" s="1"/>
  <c r="C686" i="34" s="1"/>
  <c r="T48" i="34"/>
  <c r="T62" i="34" s="1"/>
  <c r="T85" i="34" s="1"/>
  <c r="C685" i="34" s="1"/>
  <c r="S48" i="34"/>
  <c r="S62" i="34" s="1"/>
  <c r="S85" i="34" s="1"/>
  <c r="R48" i="34"/>
  <c r="R62" i="34" s="1"/>
  <c r="Q48" i="34"/>
  <c r="Q62" i="34" s="1"/>
  <c r="P48" i="34"/>
  <c r="P62" i="34" s="1"/>
  <c r="O48" i="34"/>
  <c r="O62" i="34" s="1"/>
  <c r="N48" i="34"/>
  <c r="N62" i="34" s="1"/>
  <c r="N85" i="34" s="1"/>
  <c r="M48" i="34"/>
  <c r="M62" i="34" s="1"/>
  <c r="M85" i="34" s="1"/>
  <c r="C678" i="34" s="1"/>
  <c r="L48" i="34"/>
  <c r="L62" i="34" s="1"/>
  <c r="L85" i="34" s="1"/>
  <c r="C677" i="34" s="1"/>
  <c r="K48" i="34"/>
  <c r="K62" i="34" s="1"/>
  <c r="K85" i="34" s="1"/>
  <c r="J48" i="34"/>
  <c r="J62" i="34" s="1"/>
  <c r="I48" i="34"/>
  <c r="I62" i="34" s="1"/>
  <c r="H48" i="34"/>
  <c r="H62" i="34" s="1"/>
  <c r="G48" i="34"/>
  <c r="G62" i="34" s="1"/>
  <c r="F48" i="34"/>
  <c r="F62" i="34" s="1"/>
  <c r="F85" i="34" s="1"/>
  <c r="C671" i="34" s="1"/>
  <c r="E48" i="34"/>
  <c r="E62" i="34" s="1"/>
  <c r="E85" i="34" s="1"/>
  <c r="C670" i="34" s="1"/>
  <c r="D48" i="34"/>
  <c r="D62" i="34" s="1"/>
  <c r="D85" i="34" s="1"/>
  <c r="C669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B89" i="15"/>
  <c r="I88" i="15"/>
  <c r="I87" i="15"/>
  <c r="I86" i="15"/>
  <c r="I85" i="15"/>
  <c r="I84" i="15"/>
  <c r="I83" i="15"/>
  <c r="I82" i="15"/>
  <c r="B82" i="15"/>
  <c r="I81" i="15"/>
  <c r="B81" i="15"/>
  <c r="I80" i="15"/>
  <c r="B80" i="15"/>
  <c r="I79" i="15"/>
  <c r="I78" i="15"/>
  <c r="I77" i="15"/>
  <c r="I76" i="15"/>
  <c r="I75" i="15"/>
  <c r="I74" i="15"/>
  <c r="B74" i="15"/>
  <c r="I73" i="15"/>
  <c r="B73" i="15"/>
  <c r="I72" i="15"/>
  <c r="I71" i="15"/>
  <c r="I70" i="15"/>
  <c r="E69" i="15"/>
  <c r="D69" i="15"/>
  <c r="I68" i="15"/>
  <c r="I67" i="15"/>
  <c r="I66" i="15"/>
  <c r="B66" i="15"/>
  <c r="B65" i="15"/>
  <c r="H65" i="15" s="1"/>
  <c r="I65" i="15" s="1"/>
  <c r="E64" i="15"/>
  <c r="D64" i="15"/>
  <c r="E63" i="15"/>
  <c r="D63" i="15"/>
  <c r="I62" i="15"/>
  <c r="I61" i="15"/>
  <c r="I60" i="15"/>
  <c r="E59" i="15"/>
  <c r="D59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E54" i="15"/>
  <c r="D54" i="15"/>
  <c r="E53" i="15"/>
  <c r="D53" i="15"/>
  <c r="E52" i="15"/>
  <c r="D52" i="15"/>
  <c r="E51" i="15"/>
  <c r="D51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B42" i="15"/>
  <c r="H42" i="15" s="1"/>
  <c r="I42" i="15" s="1"/>
  <c r="E41" i="15"/>
  <c r="D41" i="15"/>
  <c r="B41" i="15"/>
  <c r="H41" i="15" s="1"/>
  <c r="I41" i="15" s="1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B33" i="15"/>
  <c r="H33" i="15" s="1"/>
  <c r="I33" i="15" s="1"/>
  <c r="I32" i="15"/>
  <c r="B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B25" i="15"/>
  <c r="H25" i="15" s="1"/>
  <c r="I25" i="15" s="1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B18" i="15"/>
  <c r="H18" i="15" s="1"/>
  <c r="I18" i="15" s="1"/>
  <c r="E17" i="15"/>
  <c r="D17" i="15"/>
  <c r="B17" i="15"/>
  <c r="H17" i="15" s="1"/>
  <c r="I17" i="15" s="1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H612" i="24"/>
  <c r="D420" i="24"/>
  <c r="D415" i="24"/>
  <c r="D383" i="24"/>
  <c r="C137" i="8" s="1"/>
  <c r="D381" i="24"/>
  <c r="BQ2" i="30" s="1"/>
  <c r="D366" i="24"/>
  <c r="C365" i="24"/>
  <c r="C363" i="24"/>
  <c r="BN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F90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9" i="24" s="1"/>
  <c r="CE88" i="24"/>
  <c r="I377" i="32" s="1"/>
  <c r="CE87" i="24"/>
  <c r="I376" i="32" s="1"/>
  <c r="BU85" i="24"/>
  <c r="AO85" i="24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BY67" i="24"/>
  <c r="BX67" i="24"/>
  <c r="BV67" i="24"/>
  <c r="BR67" i="24"/>
  <c r="BP67" i="24"/>
  <c r="BC67" i="24"/>
  <c r="BB67" i="24"/>
  <c r="AZ67" i="24"/>
  <c r="AX67" i="24"/>
  <c r="AT67" i="24"/>
  <c r="AS67" i="24"/>
  <c r="AK67" i="24"/>
  <c r="AJ67" i="24"/>
  <c r="AD67" i="24"/>
  <c r="AB67" i="24"/>
  <c r="AA67" i="24"/>
  <c r="V67" i="24"/>
  <c r="U67" i="24"/>
  <c r="S67" i="24"/>
  <c r="R67" i="24"/>
  <c r="M67" i="24"/>
  <c r="L67" i="24"/>
  <c r="J67" i="24"/>
  <c r="F67" i="24"/>
  <c r="D67" i="24"/>
  <c r="CE66" i="24"/>
  <c r="I368" i="32" s="1"/>
  <c r="CE65" i="24"/>
  <c r="I367" i="32" s="1"/>
  <c r="CE64" i="24"/>
  <c r="CE63" i="24"/>
  <c r="I365" i="32" s="1"/>
  <c r="CB62" i="24"/>
  <c r="CA62" i="24"/>
  <c r="BX62" i="24"/>
  <c r="BX85" i="24" s="1"/>
  <c r="BU62" i="24"/>
  <c r="BS62" i="24"/>
  <c r="BP62" i="24"/>
  <c r="BM62" i="24"/>
  <c r="BM85" i="24" s="1"/>
  <c r="BK62" i="24"/>
  <c r="BH62" i="24"/>
  <c r="BE62" i="24"/>
  <c r="BE85" i="24" s="1"/>
  <c r="BC62" i="24"/>
  <c r="AZ62" i="24"/>
  <c r="H51" i="31" s="1"/>
  <c r="AW62" i="24"/>
  <c r="AU62" i="24"/>
  <c r="AR62" i="24"/>
  <c r="AO62" i="24"/>
  <c r="AM62" i="24"/>
  <c r="AJ62" i="24"/>
  <c r="AG62" i="24"/>
  <c r="AG85" i="24" s="1"/>
  <c r="AE62" i="24"/>
  <c r="AB62" i="24"/>
  <c r="Y62" i="24"/>
  <c r="Y85" i="24" s="1"/>
  <c r="W62" i="24"/>
  <c r="T62" i="24"/>
  <c r="Q62" i="24"/>
  <c r="Q85" i="24" s="1"/>
  <c r="O62" i="24"/>
  <c r="L62" i="24"/>
  <c r="L85" i="24" s="1"/>
  <c r="I62" i="24"/>
  <c r="G62" i="24"/>
  <c r="D62" i="24"/>
  <c r="D85" i="24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X52" i="24"/>
  <c r="BW52" i="24"/>
  <c r="BW67" i="24" s="1"/>
  <c r="BV52" i="24"/>
  <c r="BU52" i="24"/>
  <c r="BU67" i="24" s="1"/>
  <c r="BT52" i="24"/>
  <c r="BT67" i="24" s="1"/>
  <c r="BS52" i="24"/>
  <c r="BS67" i="24" s="1"/>
  <c r="BR52" i="24"/>
  <c r="BQ52" i="24"/>
  <c r="BQ67" i="24" s="1"/>
  <c r="BP52" i="24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B52" i="24"/>
  <c r="BA52" i="24"/>
  <c r="BA67" i="24" s="1"/>
  <c r="AZ52" i="24"/>
  <c r="AY52" i="24"/>
  <c r="AY67" i="24" s="1"/>
  <c r="AX52" i="24"/>
  <c r="AW52" i="24"/>
  <c r="AW67" i="24" s="1"/>
  <c r="AV52" i="24"/>
  <c r="AV67" i="24" s="1"/>
  <c r="AU52" i="24"/>
  <c r="AU67" i="24" s="1"/>
  <c r="AT52" i="24"/>
  <c r="AS52" i="24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J52" i="24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C52" i="24"/>
  <c r="AC67" i="24" s="1"/>
  <c r="AB52" i="24"/>
  <c r="AA52" i="24"/>
  <c r="Z52" i="24"/>
  <c r="Z67" i="24" s="1"/>
  <c r="Y52" i="24"/>
  <c r="Y67" i="24" s="1"/>
  <c r="X52" i="24"/>
  <c r="X67" i="24" s="1"/>
  <c r="W52" i="24"/>
  <c r="W67" i="24" s="1"/>
  <c r="V52" i="24"/>
  <c r="U52" i="24"/>
  <c r="T52" i="24"/>
  <c r="T67" i="24" s="1"/>
  <c r="S52" i="24"/>
  <c r="R52" i="24"/>
  <c r="Q52" i="24"/>
  <c r="Q67" i="24" s="1"/>
  <c r="P52" i="24"/>
  <c r="P67" i="24" s="1"/>
  <c r="O52" i="24"/>
  <c r="O67" i="24" s="1"/>
  <c r="N52" i="24"/>
  <c r="N67" i="24" s="1"/>
  <c r="M52" i="24"/>
  <c r="L52" i="24"/>
  <c r="K52" i="24"/>
  <c r="K67" i="24" s="1"/>
  <c r="J52" i="24"/>
  <c r="I52" i="24"/>
  <c r="I67" i="24" s="1"/>
  <c r="H52" i="24"/>
  <c r="H67" i="24" s="1"/>
  <c r="G52" i="24"/>
  <c r="G67" i="24" s="1"/>
  <c r="F52" i="24"/>
  <c r="E52" i="24"/>
  <c r="E67" i="24" s="1"/>
  <c r="D52" i="24"/>
  <c r="C52" i="24"/>
  <c r="CE52" i="24" s="1"/>
  <c r="CE51" i="24"/>
  <c r="B49" i="24"/>
  <c r="CD48" i="24"/>
  <c r="CC48" i="24"/>
  <c r="CC62" i="24" s="1"/>
  <c r="CB48" i="24"/>
  <c r="CA48" i="24"/>
  <c r="BZ48" i="24"/>
  <c r="BZ62" i="24" s="1"/>
  <c r="BY48" i="24"/>
  <c r="BY62" i="24" s="1"/>
  <c r="BX48" i="24"/>
  <c r="BW48" i="24"/>
  <c r="BW62" i="24" s="1"/>
  <c r="BV48" i="24"/>
  <c r="BV62" i="24" s="1"/>
  <c r="BU48" i="24"/>
  <c r="BT48" i="24"/>
  <c r="BT62" i="24" s="1"/>
  <c r="BS48" i="24"/>
  <c r="BR48" i="24"/>
  <c r="BR62" i="24" s="1"/>
  <c r="BQ48" i="24"/>
  <c r="BQ62" i="24" s="1"/>
  <c r="BP48" i="24"/>
  <c r="BO48" i="24"/>
  <c r="BO62" i="24" s="1"/>
  <c r="BN48" i="24"/>
  <c r="BN62" i="24" s="1"/>
  <c r="BM48" i="24"/>
  <c r="BL48" i="24"/>
  <c r="BL62" i="24" s="1"/>
  <c r="BK48" i="24"/>
  <c r="BJ48" i="24"/>
  <c r="BJ62" i="24" s="1"/>
  <c r="BI48" i="24"/>
  <c r="BI62" i="24" s="1"/>
  <c r="BH48" i="24"/>
  <c r="BG48" i="24"/>
  <c r="BG62" i="24" s="1"/>
  <c r="BF48" i="24"/>
  <c r="BF62" i="24" s="1"/>
  <c r="BE48" i="24"/>
  <c r="BD48" i="24"/>
  <c r="BD62" i="24" s="1"/>
  <c r="BC48" i="24"/>
  <c r="BB48" i="24"/>
  <c r="BB62" i="24" s="1"/>
  <c r="BA48" i="24"/>
  <c r="BA62" i="24" s="1"/>
  <c r="AZ48" i="24"/>
  <c r="AY48" i="24"/>
  <c r="AY62" i="24" s="1"/>
  <c r="AX48" i="24"/>
  <c r="AX62" i="24" s="1"/>
  <c r="AW48" i="24"/>
  <c r="AV48" i="24"/>
  <c r="AV62" i="24" s="1"/>
  <c r="AU48" i="24"/>
  <c r="AT48" i="24"/>
  <c r="AT62" i="24" s="1"/>
  <c r="AS48" i="24"/>
  <c r="AS62" i="24" s="1"/>
  <c r="AR48" i="24"/>
  <c r="AQ48" i="24"/>
  <c r="AQ62" i="24" s="1"/>
  <c r="AP48" i="24"/>
  <c r="AP62" i="24" s="1"/>
  <c r="AO48" i="24"/>
  <c r="AN48" i="24"/>
  <c r="AN62" i="24" s="1"/>
  <c r="AM48" i="24"/>
  <c r="AL48" i="24"/>
  <c r="AL62" i="24" s="1"/>
  <c r="AK48" i="24"/>
  <c r="AK62" i="24" s="1"/>
  <c r="AJ48" i="24"/>
  <c r="AI48" i="24"/>
  <c r="AI62" i="24" s="1"/>
  <c r="AH48" i="24"/>
  <c r="AH62" i="24" s="1"/>
  <c r="AG48" i="24"/>
  <c r="AF48" i="24"/>
  <c r="AF62" i="24" s="1"/>
  <c r="AE48" i="24"/>
  <c r="AD48" i="24"/>
  <c r="AD62" i="24" s="1"/>
  <c r="AC48" i="24"/>
  <c r="AC62" i="24" s="1"/>
  <c r="AB48" i="24"/>
  <c r="AA48" i="24"/>
  <c r="AA62" i="24" s="1"/>
  <c r="Z48" i="24"/>
  <c r="Z62" i="24" s="1"/>
  <c r="Y48" i="24"/>
  <c r="X48" i="24"/>
  <c r="X62" i="24" s="1"/>
  <c r="W48" i="24"/>
  <c r="V48" i="24"/>
  <c r="V62" i="24" s="1"/>
  <c r="U48" i="24"/>
  <c r="U62" i="24" s="1"/>
  <c r="T48" i="24"/>
  <c r="S48" i="24"/>
  <c r="S62" i="24" s="1"/>
  <c r="R48" i="24"/>
  <c r="R62" i="24" s="1"/>
  <c r="Q48" i="24"/>
  <c r="P48" i="24"/>
  <c r="P62" i="24" s="1"/>
  <c r="O48" i="24"/>
  <c r="N48" i="24"/>
  <c r="N62" i="24" s="1"/>
  <c r="M48" i="24"/>
  <c r="M62" i="24" s="1"/>
  <c r="L48" i="24"/>
  <c r="K48" i="24"/>
  <c r="K62" i="24" s="1"/>
  <c r="J48" i="24"/>
  <c r="J62" i="24" s="1"/>
  <c r="I48" i="24"/>
  <c r="H48" i="24"/>
  <c r="H62" i="24" s="1"/>
  <c r="G48" i="24"/>
  <c r="F48" i="24"/>
  <c r="F62" i="24" s="1"/>
  <c r="E48" i="24"/>
  <c r="E62" i="24" s="1"/>
  <c r="D48" i="24"/>
  <c r="C48" i="24"/>
  <c r="C62" i="24" s="1"/>
  <c r="CE47" i="24"/>
  <c r="B24" i="15" l="1"/>
  <c r="F24" i="15" s="1"/>
  <c r="B40" i="15"/>
  <c r="B88" i="15"/>
  <c r="CE89" i="34"/>
  <c r="K612" i="34" s="1"/>
  <c r="B48" i="15"/>
  <c r="H48" i="15" s="1"/>
  <c r="I48" i="15" s="1"/>
  <c r="B72" i="15"/>
  <c r="B16" i="15"/>
  <c r="H16" i="15" s="1"/>
  <c r="I16" i="15" s="1"/>
  <c r="P85" i="34"/>
  <c r="C681" i="34" s="1"/>
  <c r="AV85" i="34"/>
  <c r="CB85" i="34"/>
  <c r="D341" i="34"/>
  <c r="D350" i="34" s="1"/>
  <c r="C676" i="34"/>
  <c r="B23" i="15"/>
  <c r="F23" i="15" s="1"/>
  <c r="C684" i="34"/>
  <c r="B31" i="15"/>
  <c r="C692" i="34"/>
  <c r="B39" i="15"/>
  <c r="H39" i="15" s="1"/>
  <c r="I39" i="15" s="1"/>
  <c r="C700" i="34"/>
  <c r="B47" i="15"/>
  <c r="H47" i="15" s="1"/>
  <c r="I47" i="15" s="1"/>
  <c r="C708" i="34"/>
  <c r="B55" i="15"/>
  <c r="H55" i="15" s="1"/>
  <c r="I55" i="15" s="1"/>
  <c r="C625" i="34"/>
  <c r="B63" i="15"/>
  <c r="H63" i="15" s="1"/>
  <c r="I63" i="15" s="1"/>
  <c r="C618" i="34"/>
  <c r="B71" i="15"/>
  <c r="C627" i="34"/>
  <c r="B79" i="15"/>
  <c r="C643" i="34"/>
  <c r="B87" i="15"/>
  <c r="C679" i="34"/>
  <c r="B26" i="15"/>
  <c r="H26" i="15" s="1"/>
  <c r="I26" i="15" s="1"/>
  <c r="C687" i="34"/>
  <c r="B34" i="15"/>
  <c r="F34" i="15" s="1"/>
  <c r="C646" i="34"/>
  <c r="B90" i="15"/>
  <c r="C713" i="34"/>
  <c r="B60" i="15"/>
  <c r="C622" i="34"/>
  <c r="B92" i="15"/>
  <c r="CE48" i="34"/>
  <c r="C62" i="34"/>
  <c r="CE69" i="34"/>
  <c r="E220" i="34"/>
  <c r="D367" i="34"/>
  <c r="D384" i="34" s="1"/>
  <c r="D417" i="34" s="1"/>
  <c r="D421" i="34" s="1"/>
  <c r="D424" i="34" s="1"/>
  <c r="CF90" i="34"/>
  <c r="H24" i="15"/>
  <c r="I24" i="15" s="1"/>
  <c r="F33" i="15"/>
  <c r="F48" i="15"/>
  <c r="F56" i="15"/>
  <c r="F17" i="15"/>
  <c r="H23" i="15"/>
  <c r="I23" i="15" s="1"/>
  <c r="F41" i="15"/>
  <c r="F25" i="15"/>
  <c r="F49" i="15"/>
  <c r="F57" i="15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D117" i="32"/>
  <c r="C690" i="24"/>
  <c r="C37" i="15"/>
  <c r="G37" i="15" s="1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E53" i="32"/>
  <c r="C24" i="15"/>
  <c r="G24" i="15" s="1"/>
  <c r="C677" i="24"/>
  <c r="E149" i="32"/>
  <c r="C45" i="15"/>
  <c r="G45" i="15" s="1"/>
  <c r="C698" i="24"/>
  <c r="F341" i="32"/>
  <c r="C88" i="15"/>
  <c r="G88" i="15" s="1"/>
  <c r="C644" i="24"/>
  <c r="M61" i="31"/>
  <c r="F273" i="32"/>
  <c r="M33" i="31"/>
  <c r="F145" i="32"/>
  <c r="M41" i="31"/>
  <c r="G177" i="32"/>
  <c r="M57" i="31"/>
  <c r="I241" i="32"/>
  <c r="M65" i="31"/>
  <c r="C305" i="32"/>
  <c r="H245" i="32"/>
  <c r="C69" i="15"/>
  <c r="G69" i="15" s="1"/>
  <c r="C614" i="24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C682" i="24"/>
  <c r="C29" i="15"/>
  <c r="G29" i="15" s="1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16" i="15"/>
  <c r="G16" i="15" s="1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277" i="32"/>
  <c r="C77" i="15"/>
  <c r="G77" i="15" s="1"/>
  <c r="C638" i="24"/>
  <c r="I378" i="32"/>
  <c r="K612" i="24"/>
  <c r="H19" i="31"/>
  <c r="F76" i="32"/>
  <c r="H67" i="31"/>
  <c r="E300" i="32"/>
  <c r="AE47" i="31"/>
  <c r="F218" i="32"/>
  <c r="C120" i="8"/>
  <c r="D367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C85" i="15"/>
  <c r="G85" i="15" s="1"/>
  <c r="C341" i="32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F181" i="32"/>
  <c r="C53" i="15"/>
  <c r="G53" i="15" s="1"/>
  <c r="C706" i="24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C641" i="24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F18" i="15"/>
  <c r="F42" i="15"/>
  <c r="F50" i="15"/>
  <c r="F58" i="15"/>
  <c r="F47" i="15"/>
  <c r="F55" i="15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F26" i="15" l="1"/>
  <c r="F16" i="15"/>
  <c r="F63" i="15"/>
  <c r="B28" i="15"/>
  <c r="F39" i="15"/>
  <c r="H34" i="15"/>
  <c r="I34" i="15" s="1"/>
  <c r="C15" i="15"/>
  <c r="G15" i="15" s="1"/>
  <c r="C668" i="24"/>
  <c r="C21" i="32"/>
  <c r="CE85" i="24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D615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715" i="24" s="1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C624" i="34"/>
  <c r="B68" i="15"/>
  <c r="E213" i="32"/>
  <c r="C712" i="24"/>
  <c r="C59" i="15"/>
  <c r="G59" i="15" s="1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C121" i="8"/>
  <c r="D384" i="24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H309" i="32"/>
  <c r="C83" i="15"/>
  <c r="G83" i="15" s="1"/>
  <c r="C639" i="24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H28" i="15" l="1"/>
  <c r="I28" i="15" s="1"/>
  <c r="F28" i="15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M709" i="24" s="1"/>
  <c r="I183" i="32" s="1"/>
  <c r="D701" i="24"/>
  <c r="M701" i="24" s="1"/>
  <c r="H151" i="32" s="1"/>
  <c r="D693" i="24"/>
  <c r="M693" i="24" s="1"/>
  <c r="D711" i="24"/>
  <c r="M711" i="24" s="1"/>
  <c r="D215" i="32" s="1"/>
  <c r="D703" i="24"/>
  <c r="M703" i="24" s="1"/>
  <c r="C183" i="32" s="1"/>
  <c r="D695" i="24"/>
  <c r="M695" i="24" s="1"/>
  <c r="I119" i="32" s="1"/>
  <c r="D687" i="24"/>
  <c r="M687" i="24" s="1"/>
  <c r="H87" i="32" s="1"/>
  <c r="D679" i="24"/>
  <c r="M679" i="24" s="1"/>
  <c r="D671" i="24"/>
  <c r="M671" i="24" s="1"/>
  <c r="F23" i="32" s="1"/>
  <c r="D625" i="24"/>
  <c r="D716" i="24"/>
  <c r="D707" i="24"/>
  <c r="M707" i="24" s="1"/>
  <c r="G183" i="32" s="1"/>
  <c r="D699" i="24"/>
  <c r="M699" i="24" s="1"/>
  <c r="F151" i="32" s="1"/>
  <c r="D691" i="24"/>
  <c r="M691" i="24" s="1"/>
  <c r="D683" i="24"/>
  <c r="M683" i="24" s="1"/>
  <c r="D87" i="32" s="1"/>
  <c r="D702" i="24"/>
  <c r="M702" i="24" s="1"/>
  <c r="I151" i="32" s="1"/>
  <c r="D688" i="24"/>
  <c r="M688" i="24" s="1"/>
  <c r="I87" i="32" s="1"/>
  <c r="D647" i="24"/>
  <c r="D638" i="24"/>
  <c r="D630" i="24"/>
  <c r="D627" i="24"/>
  <c r="D622" i="24"/>
  <c r="D710" i="24"/>
  <c r="M710" i="24" s="1"/>
  <c r="C215" i="32" s="1"/>
  <c r="D696" i="24"/>
  <c r="M696" i="24" s="1"/>
  <c r="C151" i="32" s="1"/>
  <c r="D689" i="24"/>
  <c r="M689" i="24" s="1"/>
  <c r="C119" i="32" s="1"/>
  <c r="D686" i="24"/>
  <c r="M686" i="24" s="1"/>
  <c r="G87" i="32" s="1"/>
  <c r="D685" i="24"/>
  <c r="M685" i="24" s="1"/>
  <c r="F87" i="32" s="1"/>
  <c r="D684" i="24"/>
  <c r="M684" i="24" s="1"/>
  <c r="E87" i="32" s="1"/>
  <c r="D677" i="24"/>
  <c r="M677" i="24" s="1"/>
  <c r="D672" i="24"/>
  <c r="M672" i="24" s="1"/>
  <c r="G23" i="32" s="1"/>
  <c r="D639" i="24"/>
  <c r="D631" i="24"/>
  <c r="K644" i="24" s="1"/>
  <c r="D617" i="24"/>
  <c r="D704" i="24"/>
  <c r="M704" i="24" s="1"/>
  <c r="D183" i="32" s="1"/>
  <c r="D697" i="24"/>
  <c r="M697" i="24" s="1"/>
  <c r="D151" i="32" s="1"/>
  <c r="D690" i="24"/>
  <c r="M690" i="24" s="1"/>
  <c r="D119" i="32" s="1"/>
  <c r="D682" i="24"/>
  <c r="M682" i="24" s="1"/>
  <c r="C87" i="32" s="1"/>
  <c r="D681" i="24"/>
  <c r="M681" i="24" s="1"/>
  <c r="I55" i="32" s="1"/>
  <c r="D676" i="24"/>
  <c r="M676" i="24" s="1"/>
  <c r="D55" i="32" s="1"/>
  <c r="D640" i="24"/>
  <c r="D632" i="24"/>
  <c r="D621" i="24"/>
  <c r="D713" i="24"/>
  <c r="M713" i="24" s="1"/>
  <c r="F215" i="32" s="1"/>
  <c r="D700" i="24"/>
  <c r="M700" i="24" s="1"/>
  <c r="G151" i="32" s="1"/>
  <c r="D643" i="24"/>
  <c r="D635" i="24"/>
  <c r="D708" i="24"/>
  <c r="M708" i="24" s="1"/>
  <c r="H183" i="32" s="1"/>
  <c r="D674" i="24"/>
  <c r="M674" i="24" s="1"/>
  <c r="I23" i="32" s="1"/>
  <c r="D669" i="24"/>
  <c r="M669" i="24" s="1"/>
  <c r="D23" i="32" s="1"/>
  <c r="D645" i="24"/>
  <c r="D644" i="24"/>
  <c r="D636" i="24"/>
  <c r="D629" i="24"/>
  <c r="I629" i="24" s="1"/>
  <c r="D619" i="24"/>
  <c r="D694" i="24"/>
  <c r="M694" i="24" s="1"/>
  <c r="H119" i="32" s="1"/>
  <c r="D678" i="24"/>
  <c r="M678" i="24" s="1"/>
  <c r="D628" i="24"/>
  <c r="D623" i="24"/>
  <c r="D706" i="24"/>
  <c r="M706" i="24" s="1"/>
  <c r="F183" i="32" s="1"/>
  <c r="D680" i="24"/>
  <c r="M680" i="24" s="1"/>
  <c r="H55" i="32" s="1"/>
  <c r="D626" i="24"/>
  <c r="H628" i="24" s="1"/>
  <c r="D624" i="24"/>
  <c r="D712" i="24"/>
  <c r="M712" i="24" s="1"/>
  <c r="E215" i="32" s="1"/>
  <c r="D673" i="24"/>
  <c r="M673" i="24" s="1"/>
  <c r="H23" i="32" s="1"/>
  <c r="D646" i="24"/>
  <c r="D637" i="24"/>
  <c r="D634" i="24"/>
  <c r="D620" i="24"/>
  <c r="D616" i="24"/>
  <c r="D705" i="24"/>
  <c r="M705" i="24" s="1"/>
  <c r="E183" i="32" s="1"/>
  <c r="D675" i="24"/>
  <c r="M675" i="24" s="1"/>
  <c r="C55" i="32" s="1"/>
  <c r="D618" i="24"/>
  <c r="D668" i="24"/>
  <c r="M668" i="24" s="1"/>
  <c r="D633" i="24"/>
  <c r="D698" i="24"/>
  <c r="M698" i="24" s="1"/>
  <c r="E151" i="32" s="1"/>
  <c r="D692" i="24"/>
  <c r="M692" i="24" s="1"/>
  <c r="D670" i="24"/>
  <c r="M670" i="24" s="1"/>
  <c r="E23" i="32" s="1"/>
  <c r="D642" i="24"/>
  <c r="D641" i="24"/>
  <c r="H27" i="15"/>
  <c r="I27" i="15" s="1"/>
  <c r="F27" i="15"/>
  <c r="F624" i="24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H69" i="15"/>
  <c r="I69" i="15" s="1"/>
  <c r="F69" i="15"/>
  <c r="J630" i="24"/>
  <c r="H29" i="15"/>
  <c r="I29" i="15" s="1"/>
  <c r="F29" i="15"/>
  <c r="H36" i="15"/>
  <c r="I36" i="15" s="1"/>
  <c r="F36" i="15"/>
  <c r="G625" i="24"/>
  <c r="H54" i="15"/>
  <c r="I54" i="15" s="1"/>
  <c r="F54" i="15"/>
  <c r="I373" i="32"/>
  <c r="C716" i="24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C138" i="8"/>
  <c r="D417" i="24"/>
  <c r="H43" i="15"/>
  <c r="I43" i="15" s="1"/>
  <c r="F43" i="15"/>
  <c r="H51" i="15"/>
  <c r="I51" i="15" s="1"/>
  <c r="F51" i="15"/>
  <c r="L647" i="24"/>
  <c r="E623" i="24"/>
  <c r="H20" i="15"/>
  <c r="I20" i="15" s="1"/>
  <c r="F20" i="15"/>
  <c r="K712" i="24" l="1"/>
  <c r="K704" i="24"/>
  <c r="K696" i="24"/>
  <c r="K688" i="24"/>
  <c r="K706" i="24"/>
  <c r="K698" i="24"/>
  <c r="K690" i="24"/>
  <c r="K682" i="24"/>
  <c r="K674" i="24"/>
  <c r="K710" i="24"/>
  <c r="K702" i="24"/>
  <c r="K694" i="24"/>
  <c r="K686" i="24"/>
  <c r="K713" i="24"/>
  <c r="K699" i="24"/>
  <c r="K692" i="24"/>
  <c r="K669" i="24"/>
  <c r="K707" i="24"/>
  <c r="K700" i="24"/>
  <c r="K693" i="24"/>
  <c r="K678" i="24"/>
  <c r="K673" i="24"/>
  <c r="K668" i="24"/>
  <c r="K715" i="24" s="1"/>
  <c r="K716" i="24"/>
  <c r="K708" i="24"/>
  <c r="K701" i="24"/>
  <c r="K711" i="24"/>
  <c r="K689" i="24"/>
  <c r="K681" i="24"/>
  <c r="K697" i="24"/>
  <c r="K680" i="24"/>
  <c r="K675" i="24"/>
  <c r="K670" i="24"/>
  <c r="K687" i="24"/>
  <c r="K677" i="24"/>
  <c r="K709" i="24"/>
  <c r="K685" i="24"/>
  <c r="K671" i="24"/>
  <c r="K705" i="24"/>
  <c r="K684" i="24"/>
  <c r="K679" i="24"/>
  <c r="K703" i="24"/>
  <c r="K695" i="24"/>
  <c r="K672" i="24"/>
  <c r="K683" i="24"/>
  <c r="K676" i="24"/>
  <c r="K691" i="24"/>
  <c r="I710" i="24"/>
  <c r="I702" i="24"/>
  <c r="I694" i="24"/>
  <c r="I712" i="24"/>
  <c r="I704" i="24"/>
  <c r="I696" i="24"/>
  <c r="I688" i="24"/>
  <c r="I680" i="24"/>
  <c r="I672" i="24"/>
  <c r="I708" i="24"/>
  <c r="I700" i="24"/>
  <c r="I692" i="24"/>
  <c r="I684" i="24"/>
  <c r="I705" i="24"/>
  <c r="I698" i="24"/>
  <c r="I691" i="24"/>
  <c r="I675" i="24"/>
  <c r="I670" i="24"/>
  <c r="I642" i="24"/>
  <c r="I634" i="24"/>
  <c r="I713" i="24"/>
  <c r="I706" i="24"/>
  <c r="I699" i="24"/>
  <c r="I679" i="24"/>
  <c r="I674" i="24"/>
  <c r="I669" i="24"/>
  <c r="I643" i="24"/>
  <c r="I635" i="24"/>
  <c r="I707" i="24"/>
  <c r="I693" i="24"/>
  <c r="I645" i="24"/>
  <c r="I644" i="24"/>
  <c r="I636" i="24"/>
  <c r="I716" i="24"/>
  <c r="I695" i="24"/>
  <c r="I687" i="24"/>
  <c r="I686" i="24"/>
  <c r="I685" i="24"/>
  <c r="I639" i="24"/>
  <c r="I631" i="24"/>
  <c r="I703" i="24"/>
  <c r="I689" i="24"/>
  <c r="I683" i="24"/>
  <c r="I682" i="24"/>
  <c r="I681" i="24"/>
  <c r="I676" i="24"/>
  <c r="I671" i="24"/>
  <c r="I640" i="24"/>
  <c r="I632" i="24"/>
  <c r="I709" i="24"/>
  <c r="I673" i="24"/>
  <c r="I646" i="24"/>
  <c r="I637" i="24"/>
  <c r="I690" i="24"/>
  <c r="I697" i="24"/>
  <c r="I677" i="24"/>
  <c r="I668" i="24"/>
  <c r="I711" i="24"/>
  <c r="I633" i="24"/>
  <c r="I630" i="24"/>
  <c r="I701" i="24"/>
  <c r="I678" i="24"/>
  <c r="I647" i="24"/>
  <c r="I641" i="24"/>
  <c r="I638" i="24"/>
  <c r="H713" i="24"/>
  <c r="H705" i="24"/>
  <c r="H697" i="24"/>
  <c r="H689" i="24"/>
  <c r="H716" i="24"/>
  <c r="H707" i="24"/>
  <c r="H699" i="24"/>
  <c r="H691" i="24"/>
  <c r="H683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711" i="24"/>
  <c r="H703" i="24"/>
  <c r="H695" i="24"/>
  <c r="H687" i="24"/>
  <c r="H712" i="24"/>
  <c r="H690" i="24"/>
  <c r="H680" i="24"/>
  <c r="H698" i="24"/>
  <c r="H670" i="24"/>
  <c r="H706" i="24"/>
  <c r="H692" i="24"/>
  <c r="H679" i="24"/>
  <c r="H674" i="24"/>
  <c r="H669" i="24"/>
  <c r="H709" i="24"/>
  <c r="H702" i="24"/>
  <c r="H688" i="24"/>
  <c r="H677" i="24"/>
  <c r="H672" i="24"/>
  <c r="H647" i="24"/>
  <c r="H710" i="24"/>
  <c r="H696" i="24"/>
  <c r="H686" i="24"/>
  <c r="H685" i="24"/>
  <c r="H684" i="24"/>
  <c r="H671" i="24"/>
  <c r="H693" i="24"/>
  <c r="H682" i="24"/>
  <c r="H673" i="24"/>
  <c r="H646" i="24"/>
  <c r="H694" i="24"/>
  <c r="H708" i="24"/>
  <c r="H668" i="24"/>
  <c r="H645" i="24"/>
  <c r="H700" i="24"/>
  <c r="H681" i="24"/>
  <c r="H704" i="24"/>
  <c r="H701" i="24"/>
  <c r="H629" i="24"/>
  <c r="H715" i="24" s="1"/>
  <c r="H678" i="24"/>
  <c r="H676" i="24"/>
  <c r="E716" i="24"/>
  <c r="E55" i="32"/>
  <c r="E119" i="32"/>
  <c r="C168" i="8"/>
  <c r="D421" i="24"/>
  <c r="D715" i="24"/>
  <c r="F711" i="24"/>
  <c r="F703" i="24"/>
  <c r="F695" i="24"/>
  <c r="F713" i="24"/>
  <c r="F705" i="24"/>
  <c r="F697" i="24"/>
  <c r="F689" i="24"/>
  <c r="F681" i="24"/>
  <c r="F673" i="24"/>
  <c r="F709" i="24"/>
  <c r="F701" i="24"/>
  <c r="F693" i="24"/>
  <c r="F685" i="24"/>
  <c r="F696" i="24"/>
  <c r="F684" i="24"/>
  <c r="F683" i="24"/>
  <c r="F682" i="24"/>
  <c r="F640" i="24"/>
  <c r="F632" i="24"/>
  <c r="F704" i="24"/>
  <c r="F690" i="24"/>
  <c r="F676" i="24"/>
  <c r="F671" i="24"/>
  <c r="F641" i="24"/>
  <c r="F633" i="24"/>
  <c r="F712" i="24"/>
  <c r="F698" i="24"/>
  <c r="F691" i="24"/>
  <c r="F680" i="24"/>
  <c r="F675" i="24"/>
  <c r="F670" i="24"/>
  <c r="F642" i="24"/>
  <c r="F634" i="24"/>
  <c r="F628" i="24"/>
  <c r="F626" i="24"/>
  <c r="F716" i="24"/>
  <c r="F708" i="24"/>
  <c r="F694" i="24"/>
  <c r="F678" i="24"/>
  <c r="F646" i="24"/>
  <c r="F637" i="24"/>
  <c r="F702" i="24"/>
  <c r="F668" i="24"/>
  <c r="F647" i="24"/>
  <c r="F638" i="24"/>
  <c r="F630" i="24"/>
  <c r="F627" i="24"/>
  <c r="F706" i="24"/>
  <c r="F700" i="24"/>
  <c r="F669" i="24"/>
  <c r="F643" i="24"/>
  <c r="F631" i="24"/>
  <c r="F699" i="24"/>
  <c r="F687" i="24"/>
  <c r="F677" i="24"/>
  <c r="F692" i="24"/>
  <c r="F679" i="24"/>
  <c r="F645" i="24"/>
  <c r="F639" i="24"/>
  <c r="F636" i="24"/>
  <c r="F686" i="24"/>
  <c r="F672" i="24"/>
  <c r="F625" i="24"/>
  <c r="F688" i="24"/>
  <c r="F644" i="24"/>
  <c r="F710" i="24"/>
  <c r="F707" i="24"/>
  <c r="F674" i="24"/>
  <c r="F635" i="24"/>
  <c r="F629" i="24"/>
  <c r="G119" i="32"/>
  <c r="G55" i="32"/>
  <c r="L709" i="24"/>
  <c r="L701" i="24"/>
  <c r="L693" i="24"/>
  <c r="L711" i="24"/>
  <c r="L703" i="24"/>
  <c r="L695" i="24"/>
  <c r="L687" i="24"/>
  <c r="L679" i="24"/>
  <c r="L671" i="24"/>
  <c r="L716" i="24"/>
  <c r="L707" i="24"/>
  <c r="L699" i="24"/>
  <c r="L691" i="24"/>
  <c r="L683" i="24"/>
  <c r="L700" i="24"/>
  <c r="L678" i="24"/>
  <c r="L673" i="24"/>
  <c r="L668" i="24"/>
  <c r="L715" i="24" s="1"/>
  <c r="L708" i="24"/>
  <c r="L694" i="24"/>
  <c r="L677" i="24"/>
  <c r="L672" i="24"/>
  <c r="L704" i="24"/>
  <c r="L697" i="24"/>
  <c r="L690" i="24"/>
  <c r="L680" i="24"/>
  <c r="L675" i="24"/>
  <c r="L670" i="24"/>
  <c r="L712" i="24"/>
  <c r="L705" i="24"/>
  <c r="L698" i="24"/>
  <c r="L682" i="24"/>
  <c r="L702" i="24"/>
  <c r="L696" i="24"/>
  <c r="L684" i="24"/>
  <c r="L692" i="24"/>
  <c r="L689" i="24"/>
  <c r="L686" i="24"/>
  <c r="L681" i="24"/>
  <c r="L674" i="24"/>
  <c r="L676" i="24"/>
  <c r="L710" i="24"/>
  <c r="L688" i="24"/>
  <c r="L706" i="24"/>
  <c r="L685" i="24"/>
  <c r="L669" i="24"/>
  <c r="L713" i="24"/>
  <c r="E612" i="24"/>
  <c r="E684" i="24" s="1"/>
  <c r="J716" i="24"/>
  <c r="J707" i="24"/>
  <c r="J699" i="24"/>
  <c r="J691" i="24"/>
  <c r="J709" i="24"/>
  <c r="J701" i="24"/>
  <c r="J693" i="24"/>
  <c r="J685" i="24"/>
  <c r="J677" i="24"/>
  <c r="J669" i="24"/>
  <c r="J713" i="24"/>
  <c r="J705" i="24"/>
  <c r="J697" i="24"/>
  <c r="J689" i="24"/>
  <c r="J681" i="24"/>
  <c r="J706" i="24"/>
  <c r="J679" i="24"/>
  <c r="J674" i="24"/>
  <c r="J643" i="24"/>
  <c r="J635" i="24"/>
  <c r="J692" i="24"/>
  <c r="J645" i="24"/>
  <c r="J644" i="24"/>
  <c r="J636" i="24"/>
  <c r="J700" i="24"/>
  <c r="J678" i="24"/>
  <c r="J673" i="24"/>
  <c r="J668" i="24"/>
  <c r="J646" i="24"/>
  <c r="J637" i="24"/>
  <c r="J710" i="24"/>
  <c r="J703" i="24"/>
  <c r="J696" i="24"/>
  <c r="J684" i="24"/>
  <c r="J683" i="24"/>
  <c r="J682" i="24"/>
  <c r="J676" i="24"/>
  <c r="J671" i="24"/>
  <c r="J640" i="24"/>
  <c r="J632" i="24"/>
  <c r="J711" i="24"/>
  <c r="J704" i="24"/>
  <c r="J690" i="24"/>
  <c r="J641" i="24"/>
  <c r="J633" i="24"/>
  <c r="J634" i="24"/>
  <c r="J631" i="24"/>
  <c r="J715" i="24" s="1"/>
  <c r="J712" i="24"/>
  <c r="J687" i="24"/>
  <c r="J675" i="24"/>
  <c r="J680" i="24"/>
  <c r="J708" i="24"/>
  <c r="J702" i="24"/>
  <c r="J670" i="24"/>
  <c r="J642" i="24"/>
  <c r="J639" i="24"/>
  <c r="J698" i="24"/>
  <c r="J695" i="24"/>
  <c r="J686" i="24"/>
  <c r="J672" i="24"/>
  <c r="J647" i="24"/>
  <c r="J638" i="24"/>
  <c r="J694" i="24"/>
  <c r="J688" i="24"/>
  <c r="F119" i="32"/>
  <c r="F55" i="32"/>
  <c r="D716" i="34"/>
  <c r="D707" i="34"/>
  <c r="M707" i="34" s="1"/>
  <c r="D699" i="34"/>
  <c r="M699" i="34" s="1"/>
  <c r="D712" i="34"/>
  <c r="M712" i="34" s="1"/>
  <c r="D704" i="34"/>
  <c r="M704" i="34" s="1"/>
  <c r="D696" i="34"/>
  <c r="M696" i="34" s="1"/>
  <c r="D706" i="34"/>
  <c r="M706" i="34" s="1"/>
  <c r="D698" i="34"/>
  <c r="M698" i="34" s="1"/>
  <c r="D711" i="34"/>
  <c r="M711" i="34" s="1"/>
  <c r="D703" i="34"/>
  <c r="M703" i="34" s="1"/>
  <c r="D695" i="34"/>
  <c r="M695" i="34" s="1"/>
  <c r="D713" i="34"/>
  <c r="M713" i="34" s="1"/>
  <c r="D705" i="34"/>
  <c r="M705" i="34" s="1"/>
  <c r="D701" i="34"/>
  <c r="M701" i="34" s="1"/>
  <c r="D694" i="34"/>
  <c r="M694" i="34" s="1"/>
  <c r="D693" i="34"/>
  <c r="M693" i="34" s="1"/>
  <c r="D685" i="34"/>
  <c r="M685" i="34" s="1"/>
  <c r="D677" i="34"/>
  <c r="M677" i="34" s="1"/>
  <c r="D710" i="34"/>
  <c r="M710" i="34" s="1"/>
  <c r="D708" i="34"/>
  <c r="M708" i="34" s="1"/>
  <c r="D690" i="34"/>
  <c r="M690" i="34" s="1"/>
  <c r="D682" i="34"/>
  <c r="M682" i="34" s="1"/>
  <c r="D674" i="34"/>
  <c r="M674" i="34" s="1"/>
  <c r="D702" i="34"/>
  <c r="M702" i="34" s="1"/>
  <c r="D687" i="34"/>
  <c r="M687" i="34" s="1"/>
  <c r="D679" i="34"/>
  <c r="M679" i="34" s="1"/>
  <c r="D671" i="34"/>
  <c r="M671" i="34" s="1"/>
  <c r="D625" i="34"/>
  <c r="G625" i="34" s="1"/>
  <c r="D692" i="34"/>
  <c r="M692" i="34" s="1"/>
  <c r="D684" i="34"/>
  <c r="M684" i="34" s="1"/>
  <c r="D700" i="34"/>
  <c r="M700" i="34" s="1"/>
  <c r="D689" i="34"/>
  <c r="M689" i="34" s="1"/>
  <c r="D681" i="34"/>
  <c r="M681" i="34" s="1"/>
  <c r="D676" i="34"/>
  <c r="M676" i="34" s="1"/>
  <c r="D675" i="34"/>
  <c r="M675" i="34" s="1"/>
  <c r="D669" i="34"/>
  <c r="M669" i="34" s="1"/>
  <c r="D643" i="34"/>
  <c r="D639" i="34"/>
  <c r="D632" i="34"/>
  <c r="D621" i="34"/>
  <c r="D633" i="34"/>
  <c r="D628" i="34"/>
  <c r="D616" i="34"/>
  <c r="D691" i="34"/>
  <c r="M691" i="34" s="1"/>
  <c r="D683" i="34"/>
  <c r="M683" i="34" s="1"/>
  <c r="D644" i="34"/>
  <c r="D640" i="34"/>
  <c r="D634" i="34"/>
  <c r="D626" i="34"/>
  <c r="H628" i="34" s="1"/>
  <c r="D624" i="34"/>
  <c r="D620" i="34"/>
  <c r="D645" i="34"/>
  <c r="L647" i="34" s="1"/>
  <c r="D635" i="34"/>
  <c r="D641" i="34"/>
  <c r="D636" i="34"/>
  <c r="D629" i="34"/>
  <c r="I629" i="34" s="1"/>
  <c r="D619" i="34"/>
  <c r="D688" i="34"/>
  <c r="M688" i="34" s="1"/>
  <c r="D678" i="34"/>
  <c r="M678" i="34" s="1"/>
  <c r="D673" i="34"/>
  <c r="M673" i="34" s="1"/>
  <c r="D642" i="34"/>
  <c r="D638" i="34"/>
  <c r="D630" i="34"/>
  <c r="J630" i="34" s="1"/>
  <c r="D627" i="34"/>
  <c r="D622" i="34"/>
  <c r="D709" i="34"/>
  <c r="M709" i="34" s="1"/>
  <c r="D680" i="34"/>
  <c r="M680" i="34" s="1"/>
  <c r="D672" i="34"/>
  <c r="M672" i="34" s="1"/>
  <c r="D670" i="34"/>
  <c r="M670" i="34" s="1"/>
  <c r="D668" i="34"/>
  <c r="M668" i="34" s="1"/>
  <c r="M715" i="34" s="1"/>
  <c r="D647" i="34"/>
  <c r="D631" i="34"/>
  <c r="K644" i="34" s="1"/>
  <c r="D617" i="34"/>
  <c r="D646" i="34"/>
  <c r="D686" i="34"/>
  <c r="M686" i="34" s="1"/>
  <c r="D623" i="34"/>
  <c r="D618" i="34"/>
  <c r="D637" i="34"/>
  <c r="D697" i="34"/>
  <c r="M697" i="34" s="1"/>
  <c r="G708" i="24"/>
  <c r="G700" i="24"/>
  <c r="G692" i="24"/>
  <c r="G710" i="24"/>
  <c r="G702" i="24"/>
  <c r="G694" i="24"/>
  <c r="G686" i="24"/>
  <c r="G678" i="24"/>
  <c r="G670" i="24"/>
  <c r="G647" i="24"/>
  <c r="G646" i="24"/>
  <c r="G645" i="24"/>
  <c r="G629" i="24"/>
  <c r="G626" i="24"/>
  <c r="G706" i="24"/>
  <c r="G698" i="24"/>
  <c r="G690" i="24"/>
  <c r="G682" i="24"/>
  <c r="G711" i="24"/>
  <c r="G704" i="24"/>
  <c r="G697" i="24"/>
  <c r="G681" i="24"/>
  <c r="G676" i="24"/>
  <c r="G671" i="24"/>
  <c r="G641" i="24"/>
  <c r="G633" i="24"/>
  <c r="G712" i="24"/>
  <c r="G705" i="24"/>
  <c r="G691" i="24"/>
  <c r="G680" i="24"/>
  <c r="G675" i="24"/>
  <c r="G642" i="24"/>
  <c r="G634" i="24"/>
  <c r="G628" i="24"/>
  <c r="G713" i="24"/>
  <c r="G699" i="24"/>
  <c r="G643" i="24"/>
  <c r="G635" i="24"/>
  <c r="G716" i="24"/>
  <c r="G701" i="24"/>
  <c r="G673" i="24"/>
  <c r="G668" i="24"/>
  <c r="G638" i="24"/>
  <c r="G630" i="24"/>
  <c r="G627" i="24"/>
  <c r="G709" i="24"/>
  <c r="G695" i="24"/>
  <c r="G688" i="24"/>
  <c r="G687" i="24"/>
  <c r="G677" i="24"/>
  <c r="G672" i="24"/>
  <c r="G639" i="24"/>
  <c r="G631" i="24"/>
  <c r="G703" i="24"/>
  <c r="G685" i="24"/>
  <c r="G640" i="24"/>
  <c r="G637" i="24"/>
  <c r="G696" i="24"/>
  <c r="G693" i="24"/>
  <c r="G684" i="24"/>
  <c r="G679" i="24"/>
  <c r="G636" i="24"/>
  <c r="G689" i="24"/>
  <c r="G707" i="24"/>
  <c r="G674" i="24"/>
  <c r="G683" i="24"/>
  <c r="G644" i="24"/>
  <c r="G632" i="24"/>
  <c r="G669" i="24"/>
  <c r="M715" i="24"/>
  <c r="C23" i="32"/>
  <c r="E624" i="24" l="1"/>
  <c r="E702" i="24"/>
  <c r="E679" i="24"/>
  <c r="E640" i="24"/>
  <c r="E710" i="24"/>
  <c r="K710" i="34"/>
  <c r="K702" i="34"/>
  <c r="K716" i="34"/>
  <c r="K707" i="34"/>
  <c r="K699" i="34"/>
  <c r="K709" i="34"/>
  <c r="K701" i="34"/>
  <c r="K706" i="34"/>
  <c r="K698" i="34"/>
  <c r="K708" i="34"/>
  <c r="K704" i="34"/>
  <c r="K696" i="34"/>
  <c r="K691" i="34"/>
  <c r="K688" i="34"/>
  <c r="K680" i="34"/>
  <c r="K700" i="34"/>
  <c r="K685" i="34"/>
  <c r="K677" i="34"/>
  <c r="K669" i="34"/>
  <c r="K713" i="34"/>
  <c r="K711" i="34"/>
  <c r="K697" i="34"/>
  <c r="K693" i="34"/>
  <c r="K690" i="34"/>
  <c r="K682" i="34"/>
  <c r="K674" i="34"/>
  <c r="K705" i="34"/>
  <c r="K703" i="34"/>
  <c r="K694" i="34"/>
  <c r="K687" i="34"/>
  <c r="K679" i="34"/>
  <c r="K695" i="34"/>
  <c r="K692" i="34"/>
  <c r="K684" i="34"/>
  <c r="K676" i="34"/>
  <c r="K683" i="34"/>
  <c r="K673" i="34"/>
  <c r="K671" i="34"/>
  <c r="K672" i="34"/>
  <c r="K670" i="34"/>
  <c r="K668" i="34"/>
  <c r="K715" i="34" s="1"/>
  <c r="K686" i="34"/>
  <c r="K712" i="34"/>
  <c r="K678" i="34"/>
  <c r="K675" i="34"/>
  <c r="K689" i="34"/>
  <c r="K681" i="34"/>
  <c r="I708" i="34"/>
  <c r="I700" i="34"/>
  <c r="I713" i="34"/>
  <c r="I705" i="34"/>
  <c r="I697" i="34"/>
  <c r="I716" i="34"/>
  <c r="I707" i="34"/>
  <c r="I699" i="34"/>
  <c r="I712" i="34"/>
  <c r="I704" i="34"/>
  <c r="I696" i="34"/>
  <c r="I706" i="34"/>
  <c r="I710" i="34"/>
  <c r="I702" i="34"/>
  <c r="I686" i="34"/>
  <c r="I678" i="34"/>
  <c r="I691" i="34"/>
  <c r="I683" i="34"/>
  <c r="I675" i="34"/>
  <c r="I644" i="34"/>
  <c r="I643" i="34"/>
  <c r="I642" i="34"/>
  <c r="I641" i="34"/>
  <c r="I640" i="34"/>
  <c r="I639" i="34"/>
  <c r="I638" i="34"/>
  <c r="I688" i="34"/>
  <c r="I680" i="34"/>
  <c r="I672" i="34"/>
  <c r="I711" i="34"/>
  <c r="I709" i="34"/>
  <c r="I693" i="34"/>
  <c r="I685" i="34"/>
  <c r="I677" i="34"/>
  <c r="I703" i="34"/>
  <c r="I701" i="34"/>
  <c r="I694" i="34"/>
  <c r="I690" i="34"/>
  <c r="I682" i="34"/>
  <c r="I695" i="34"/>
  <c r="I689" i="34"/>
  <c r="I679" i="34"/>
  <c r="I645" i="34"/>
  <c r="I636" i="34"/>
  <c r="I681" i="34"/>
  <c r="I637" i="34"/>
  <c r="I646" i="34"/>
  <c r="I630" i="34"/>
  <c r="I698" i="34"/>
  <c r="I674" i="34"/>
  <c r="I673" i="34"/>
  <c r="I671" i="34"/>
  <c r="I669" i="34"/>
  <c r="I631" i="34"/>
  <c r="I684" i="34"/>
  <c r="I670" i="34"/>
  <c r="I668" i="34"/>
  <c r="I647" i="34"/>
  <c r="I632" i="34"/>
  <c r="I692" i="34"/>
  <c r="I676" i="34"/>
  <c r="I634" i="34"/>
  <c r="I687" i="34"/>
  <c r="I635" i="34"/>
  <c r="I633" i="34"/>
  <c r="E695" i="24"/>
  <c r="E627" i="24"/>
  <c r="E680" i="24"/>
  <c r="E693" i="24"/>
  <c r="E681" i="24"/>
  <c r="E672" i="24"/>
  <c r="E688" i="24"/>
  <c r="E692" i="24"/>
  <c r="H711" i="34"/>
  <c r="H703" i="34"/>
  <c r="H695" i="34"/>
  <c r="H708" i="34"/>
  <c r="H700" i="34"/>
  <c r="H710" i="34"/>
  <c r="H702" i="34"/>
  <c r="H694" i="34"/>
  <c r="H716" i="34"/>
  <c r="H707" i="34"/>
  <c r="H699" i="34"/>
  <c r="H709" i="34"/>
  <c r="H712" i="34"/>
  <c r="H692" i="34"/>
  <c r="H706" i="34"/>
  <c r="H704" i="34"/>
  <c r="H696" i="34"/>
  <c r="H689" i="34"/>
  <c r="H681" i="34"/>
  <c r="H686" i="34"/>
  <c r="H678" i="34"/>
  <c r="H670" i="34"/>
  <c r="H647" i="34"/>
  <c r="H646" i="34"/>
  <c r="H645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3" i="34"/>
  <c r="H697" i="34"/>
  <c r="H688" i="34"/>
  <c r="H680" i="34"/>
  <c r="H705" i="34"/>
  <c r="H693" i="34"/>
  <c r="H685" i="34"/>
  <c r="H677" i="34"/>
  <c r="H687" i="34"/>
  <c r="H679" i="34"/>
  <c r="H629" i="34"/>
  <c r="H690" i="34"/>
  <c r="H672" i="34"/>
  <c r="H698" i="34"/>
  <c r="H682" i="34"/>
  <c r="H674" i="34"/>
  <c r="H673" i="34"/>
  <c r="H671" i="34"/>
  <c r="H669" i="34"/>
  <c r="H701" i="34"/>
  <c r="H676" i="34"/>
  <c r="H684" i="34"/>
  <c r="H668" i="34"/>
  <c r="E709" i="24"/>
  <c r="E639" i="24"/>
  <c r="J713" i="34"/>
  <c r="J705" i="34"/>
  <c r="J697" i="34"/>
  <c r="J710" i="34"/>
  <c r="J702" i="34"/>
  <c r="J694" i="34"/>
  <c r="J712" i="34"/>
  <c r="J704" i="34"/>
  <c r="J696" i="34"/>
  <c r="J709" i="34"/>
  <c r="J701" i="34"/>
  <c r="J693" i="34"/>
  <c r="J711" i="34"/>
  <c r="J703" i="34"/>
  <c r="J708" i="34"/>
  <c r="J706" i="34"/>
  <c r="J699" i="34"/>
  <c r="J691" i="34"/>
  <c r="J683" i="34"/>
  <c r="J675" i="34"/>
  <c r="J688" i="34"/>
  <c r="J680" i="34"/>
  <c r="J672" i="34"/>
  <c r="J716" i="34"/>
  <c r="J700" i="34"/>
  <c r="J685" i="34"/>
  <c r="J677" i="34"/>
  <c r="J669" i="34"/>
  <c r="J707" i="34"/>
  <c r="J690" i="34"/>
  <c r="J682" i="34"/>
  <c r="J698" i="34"/>
  <c r="J687" i="34"/>
  <c r="J679" i="34"/>
  <c r="J681" i="34"/>
  <c r="J641" i="34"/>
  <c r="J637" i="34"/>
  <c r="J646" i="34"/>
  <c r="J674" i="34"/>
  <c r="J673" i="34"/>
  <c r="J671" i="34"/>
  <c r="J642" i="34"/>
  <c r="J638" i="34"/>
  <c r="J631" i="34"/>
  <c r="J684" i="34"/>
  <c r="J670" i="34"/>
  <c r="J668" i="34"/>
  <c r="J647" i="34"/>
  <c r="J632" i="34"/>
  <c r="J686" i="34"/>
  <c r="J643" i="34"/>
  <c r="J639" i="34"/>
  <c r="J633" i="34"/>
  <c r="J644" i="34"/>
  <c r="J640" i="34"/>
  <c r="J635" i="34"/>
  <c r="J695" i="34"/>
  <c r="J689" i="34"/>
  <c r="J645" i="34"/>
  <c r="J636" i="34"/>
  <c r="J634" i="34"/>
  <c r="J692" i="34"/>
  <c r="J676" i="34"/>
  <c r="J678" i="3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G715" i="24"/>
  <c r="F715" i="24"/>
  <c r="C172" i="8"/>
  <c r="D424" i="24"/>
  <c r="C177" i="8" s="1"/>
  <c r="E670" i="24"/>
  <c r="E638" i="24"/>
  <c r="E646" i="24"/>
  <c r="E644" i="24"/>
  <c r="E641" i="24"/>
  <c r="E697" i="24"/>
  <c r="E686" i="24"/>
  <c r="E712" i="24"/>
  <c r="E690" i="24"/>
  <c r="E675" i="24"/>
  <c r="E685" i="24"/>
  <c r="L716" i="34"/>
  <c r="L707" i="34"/>
  <c r="L699" i="34"/>
  <c r="L712" i="34"/>
  <c r="L704" i="34"/>
  <c r="L696" i="34"/>
  <c r="L706" i="34"/>
  <c r="L698" i="34"/>
  <c r="L711" i="34"/>
  <c r="L703" i="34"/>
  <c r="L695" i="34"/>
  <c r="L713" i="34"/>
  <c r="L705" i="34"/>
  <c r="L702" i="34"/>
  <c r="L700" i="34"/>
  <c r="L685" i="34"/>
  <c r="L677" i="34"/>
  <c r="L697" i="34"/>
  <c r="L693" i="34"/>
  <c r="L690" i="34"/>
  <c r="L682" i="34"/>
  <c r="L674" i="34"/>
  <c r="L709" i="34"/>
  <c r="L694" i="34"/>
  <c r="L687" i="34"/>
  <c r="L679" i="34"/>
  <c r="L671" i="34"/>
  <c r="L701" i="34"/>
  <c r="L692" i="34"/>
  <c r="L684" i="34"/>
  <c r="L689" i="34"/>
  <c r="L681" i="34"/>
  <c r="L708" i="34"/>
  <c r="L691" i="34"/>
  <c r="L673" i="34"/>
  <c r="L672" i="34"/>
  <c r="L670" i="34"/>
  <c r="L668" i="34"/>
  <c r="L715" i="34" s="1"/>
  <c r="L686" i="34"/>
  <c r="L669" i="34"/>
  <c r="L688" i="34"/>
  <c r="L678" i="34"/>
  <c r="L675" i="34"/>
  <c r="L680" i="34"/>
  <c r="L676" i="34"/>
  <c r="L710" i="34"/>
  <c r="L683" i="34"/>
  <c r="G706" i="34"/>
  <c r="G698" i="34"/>
  <c r="G711" i="34"/>
  <c r="G703" i="34"/>
  <c r="G695" i="34"/>
  <c r="G713" i="34"/>
  <c r="G705" i="34"/>
  <c r="G697" i="34"/>
  <c r="G710" i="34"/>
  <c r="G702" i="34"/>
  <c r="G694" i="34"/>
  <c r="G712" i="34"/>
  <c r="G704" i="34"/>
  <c r="G708" i="34"/>
  <c r="G699" i="34"/>
  <c r="G692" i="34"/>
  <c r="G684" i="34"/>
  <c r="G676" i="34"/>
  <c r="G696" i="34"/>
  <c r="G689" i="34"/>
  <c r="G681" i="34"/>
  <c r="G673" i="34"/>
  <c r="G686" i="34"/>
  <c r="G678" i="34"/>
  <c r="G670" i="34"/>
  <c r="G647" i="34"/>
  <c r="G646" i="34"/>
  <c r="G645" i="34"/>
  <c r="G629" i="34"/>
  <c r="G626" i="34"/>
  <c r="G716" i="34"/>
  <c r="G700" i="34"/>
  <c r="G691" i="34"/>
  <c r="G683" i="34"/>
  <c r="G709" i="34"/>
  <c r="G707" i="34"/>
  <c r="G688" i="34"/>
  <c r="G680" i="34"/>
  <c r="G701" i="34"/>
  <c r="G685" i="34"/>
  <c r="G635" i="34"/>
  <c r="G687" i="34"/>
  <c r="G677" i="34"/>
  <c r="G641" i="34"/>
  <c r="G636" i="34"/>
  <c r="G679" i="34"/>
  <c r="G637" i="34"/>
  <c r="G693" i="34"/>
  <c r="G642" i="34"/>
  <c r="G638" i="34"/>
  <c r="G630" i="34"/>
  <c r="G627" i="34"/>
  <c r="G690" i="34"/>
  <c r="G672" i="34"/>
  <c r="G631" i="34"/>
  <c r="G668" i="34"/>
  <c r="G633" i="34"/>
  <c r="G644" i="34"/>
  <c r="G640" i="34"/>
  <c r="G634" i="34"/>
  <c r="G628" i="34"/>
  <c r="G674" i="34"/>
  <c r="G643" i="34"/>
  <c r="G682" i="34"/>
  <c r="G671" i="34"/>
  <c r="G632" i="34"/>
  <c r="G675" i="34"/>
  <c r="G669" i="34"/>
  <c r="G639" i="3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I715" i="24"/>
  <c r="E633" i="24"/>
  <c r="F624" i="34"/>
  <c r="E612" i="34"/>
  <c r="E699" i="24"/>
  <c r="E634" i="24"/>
  <c r="E694" i="24"/>
  <c r="E674" i="24"/>
  <c r="E632" i="24"/>
  <c r="E631" i="24"/>
  <c r="E703" i="24"/>
  <c r="E676" i="24"/>
  <c r="E701" i="24"/>
  <c r="J715" i="34" l="1"/>
  <c r="G715" i="3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715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I715" i="34"/>
  <c r="H715" i="34"/>
  <c r="F709" i="34"/>
  <c r="F701" i="34"/>
  <c r="F706" i="34"/>
  <c r="F698" i="34"/>
  <c r="F708" i="34"/>
  <c r="F700" i="34"/>
  <c r="F713" i="34"/>
  <c r="F705" i="34"/>
  <c r="F697" i="34"/>
  <c r="F716" i="34"/>
  <c r="F707" i="34"/>
  <c r="F695" i="34"/>
  <c r="F712" i="34"/>
  <c r="F710" i="34"/>
  <c r="F687" i="34"/>
  <c r="F679" i="34"/>
  <c r="F704" i="34"/>
  <c r="F702" i="34"/>
  <c r="F699" i="34"/>
  <c r="F692" i="34"/>
  <c r="F684" i="34"/>
  <c r="F676" i="34"/>
  <c r="F668" i="34"/>
  <c r="F696" i="34"/>
  <c r="F689" i="34"/>
  <c r="F681" i="34"/>
  <c r="F673" i="34"/>
  <c r="F686" i="34"/>
  <c r="F678" i="34"/>
  <c r="F711" i="34"/>
  <c r="F691" i="34"/>
  <c r="F683" i="34"/>
  <c r="F644" i="34"/>
  <c r="F640" i="34"/>
  <c r="F634" i="34"/>
  <c r="F628" i="34"/>
  <c r="F626" i="34"/>
  <c r="F694" i="34"/>
  <c r="F685" i="34"/>
  <c r="F645" i="34"/>
  <c r="F635" i="34"/>
  <c r="F677" i="34"/>
  <c r="F641" i="34"/>
  <c r="F636" i="34"/>
  <c r="F629" i="34"/>
  <c r="F646" i="34"/>
  <c r="F637" i="34"/>
  <c r="F693" i="34"/>
  <c r="F688" i="34"/>
  <c r="F642" i="34"/>
  <c r="F638" i="34"/>
  <c r="F630" i="34"/>
  <c r="F627" i="34"/>
  <c r="F682" i="34"/>
  <c r="F675" i="34"/>
  <c r="F674" i="34"/>
  <c r="F671" i="34"/>
  <c r="F669" i="34"/>
  <c r="F643" i="34"/>
  <c r="F639" i="34"/>
  <c r="F632" i="34"/>
  <c r="F633" i="34"/>
  <c r="F625" i="34"/>
  <c r="F715" i="34" s="1"/>
  <c r="F672" i="34"/>
  <c r="F703" i="34"/>
  <c r="F680" i="34"/>
  <c r="F670" i="34"/>
  <c r="F631" i="34"/>
  <c r="F690" i="34"/>
  <c r="F647" i="34"/>
  <c r="E715" i="24"/>
</calcChain>
</file>

<file path=xl/sharedStrings.xml><?xml version="1.0" encoding="utf-8"?>
<sst xmlns="http://schemas.openxmlformats.org/spreadsheetml/2006/main" count="4813" uniqueCount="1354">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</sst>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5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  <xf numFmtId="37" fontId="11" fillId="0" borderId="0" xfId="0" applyFont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S1" transitionEvaluation="1" transitionEntry="1" codeName="Sheet1">
    <tabColor rgb="FF92D050"/>
    <pageSetUpPr autoPageBreaks="0" fitToPage="1"/>
  </sheetPr>
  <dimension ref="A1:CF716"/>
  <sheetViews>
    <sheetView topLeftCell="AS1" zoomScaleNormal="100" workbookViewId="0">
      <selection activeCell="AV59" sqref="AV5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1346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3" x14ac:dyDescent="0.35">
      <c r="A33" s="14" t="s">
        <v>24</v>
      </c>
      <c r="B33" s="67"/>
      <c r="C33" s="67"/>
      <c r="D33" s="67"/>
    </row>
    <row r="34" spans="1:83" x14ac:dyDescent="0.35">
      <c r="A34" s="14" t="s">
        <v>25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35">
      <c r="A37" s="338" t="s">
        <v>1350</v>
      </c>
      <c r="B37" s="332"/>
      <c r="C37" s="330"/>
      <c r="D37" s="329"/>
      <c r="E37" s="329"/>
      <c r="F37" s="329"/>
      <c r="G37" s="329"/>
    </row>
    <row r="38" spans="1:83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35">
      <c r="A39" s="339" t="s">
        <v>1351</v>
      </c>
      <c r="B39" s="329"/>
      <c r="C39" s="330"/>
      <c r="D39" s="329"/>
      <c r="E39" s="329"/>
      <c r="F39" s="329"/>
      <c r="G39" s="329"/>
    </row>
    <row r="40" spans="1:83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35">
      <c r="C41" s="13"/>
    </row>
    <row r="42" spans="1:83" x14ac:dyDescent="0.35">
      <c r="A42" s="11" t="s">
        <v>31</v>
      </c>
      <c r="C42" s="13"/>
      <c r="F42" s="15" t="s">
        <v>32</v>
      </c>
    </row>
    <row r="43" spans="1:83" x14ac:dyDescent="0.35">
      <c r="A43" s="15" t="s">
        <v>33</v>
      </c>
      <c r="C43" s="13"/>
    </row>
    <row r="44" spans="1:83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35">
      <c r="A47" s="16" t="s">
        <v>229</v>
      </c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2"/>
      <c r="BS47" s="302"/>
      <c r="BT47" s="302"/>
      <c r="BU47" s="302"/>
      <c r="BV47" s="302"/>
      <c r="BW47" s="302"/>
      <c r="BX47" s="302"/>
      <c r="BY47" s="302"/>
      <c r="BZ47" s="302"/>
      <c r="CA47" s="302"/>
      <c r="CB47" s="302"/>
      <c r="CC47" s="302"/>
      <c r="CD47" s="16"/>
      <c r="CE47" s="28">
        <f>SUM(C47:CC47)</f>
        <v>0</v>
      </c>
    </row>
    <row r="48" spans="1:83" x14ac:dyDescent="0.35">
      <c r="A48" s="28" t="s">
        <v>230</v>
      </c>
      <c r="B48" s="301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232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16"/>
      <c r="CE51" s="28">
        <f>SUM(C51:CD51)</f>
        <v>0</v>
      </c>
    </row>
    <row r="52" spans="1:83" x14ac:dyDescent="0.35">
      <c r="A52" s="35" t="s">
        <v>233</v>
      </c>
      <c r="B52" s="301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35">
      <c r="A59" s="35" t="s">
        <v>259</v>
      </c>
      <c r="B59" s="28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3"/>
      <c r="Q59" s="304"/>
      <c r="R59" s="304"/>
      <c r="S59" s="279">
        <v>0</v>
      </c>
      <c r="T59" s="279">
        <v>0</v>
      </c>
      <c r="U59" s="305"/>
      <c r="V59" s="304"/>
      <c r="W59" s="304"/>
      <c r="X59" s="304"/>
      <c r="Y59" s="304"/>
      <c r="Z59" s="304"/>
      <c r="AA59" s="304"/>
      <c r="AB59" s="279">
        <v>0</v>
      </c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279">
        <v>0</v>
      </c>
      <c r="AW59" s="279">
        <v>0</v>
      </c>
      <c r="AX59" s="279">
        <v>0</v>
      </c>
      <c r="AY59" s="304"/>
      <c r="AZ59" s="304"/>
      <c r="BA59" s="279">
        <v>0</v>
      </c>
      <c r="BB59" s="279">
        <v>0</v>
      </c>
      <c r="BC59" s="279">
        <v>0</v>
      </c>
      <c r="BD59" s="279">
        <v>0</v>
      </c>
      <c r="BE59" s="304"/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35">
      <c r="A60" s="219" t="s">
        <v>260</v>
      </c>
      <c r="B60" s="220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3"/>
      <c r="Q60" s="303"/>
      <c r="R60" s="303"/>
      <c r="S60" s="307"/>
      <c r="T60" s="307"/>
      <c r="U60" s="308"/>
      <c r="V60" s="303"/>
      <c r="W60" s="303"/>
      <c r="X60" s="303"/>
      <c r="Y60" s="303"/>
      <c r="Z60" s="303"/>
      <c r="AA60" s="303"/>
      <c r="AB60" s="307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7"/>
      <c r="AW60" s="307"/>
      <c r="AX60" s="307"/>
      <c r="AY60" s="303"/>
      <c r="AZ60" s="303"/>
      <c r="BA60" s="307"/>
      <c r="BB60" s="307"/>
      <c r="BC60" s="307"/>
      <c r="BD60" s="307"/>
      <c r="BE60" s="303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221" t="s">
        <v>246</v>
      </c>
      <c r="CE60" s="239">
        <f t="shared" ref="CE60:CE68" si="6">SUM(C60:CD60)</f>
        <v>0</v>
      </c>
    </row>
    <row r="61" spans="1:83" x14ac:dyDescent="0.35">
      <c r="A61" s="35" t="s">
        <v>261</v>
      </c>
      <c r="B61" s="16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4"/>
      <c r="Q61" s="304"/>
      <c r="R61" s="304"/>
      <c r="S61" s="309"/>
      <c r="T61" s="309"/>
      <c r="U61" s="305"/>
      <c r="V61" s="304"/>
      <c r="W61" s="304"/>
      <c r="X61" s="304"/>
      <c r="Y61" s="304"/>
      <c r="Z61" s="304"/>
      <c r="AA61" s="304"/>
      <c r="AB61" s="310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9"/>
      <c r="AW61" s="309"/>
      <c r="AX61" s="309"/>
      <c r="AY61" s="304"/>
      <c r="AZ61" s="304"/>
      <c r="BA61" s="309"/>
      <c r="BB61" s="309"/>
      <c r="BC61" s="309"/>
      <c r="BD61" s="309"/>
      <c r="BE61" s="304"/>
      <c r="BF61" s="309"/>
      <c r="BG61" s="309"/>
      <c r="BH61" s="309"/>
      <c r="BI61" s="309"/>
      <c r="BJ61" s="309"/>
      <c r="BK61" s="309"/>
      <c r="BL61" s="309"/>
      <c r="BM61" s="309"/>
      <c r="BN61" s="309"/>
      <c r="BO61" s="309"/>
      <c r="BP61" s="309"/>
      <c r="BQ61" s="309"/>
      <c r="BR61" s="309"/>
      <c r="BS61" s="309"/>
      <c r="BT61" s="309"/>
      <c r="BU61" s="309"/>
      <c r="BV61" s="309"/>
      <c r="BW61" s="309"/>
      <c r="BX61" s="309"/>
      <c r="BY61" s="309"/>
      <c r="BZ61" s="309"/>
      <c r="CA61" s="309"/>
      <c r="CB61" s="309"/>
      <c r="CC61" s="309"/>
      <c r="CD61" s="25" t="s">
        <v>246</v>
      </c>
      <c r="CE61" s="28">
        <f t="shared" si="6"/>
        <v>0</v>
      </c>
    </row>
    <row r="62" spans="1:83" x14ac:dyDescent="0.3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0</v>
      </c>
    </row>
    <row r="63" spans="1:83" x14ac:dyDescent="0.35">
      <c r="A63" s="35" t="s">
        <v>262</v>
      </c>
      <c r="B63" s="16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4"/>
      <c r="Q63" s="304"/>
      <c r="R63" s="304"/>
      <c r="S63" s="309"/>
      <c r="T63" s="309"/>
      <c r="U63" s="305"/>
      <c r="V63" s="304"/>
      <c r="W63" s="304"/>
      <c r="X63" s="304"/>
      <c r="Y63" s="304"/>
      <c r="Z63" s="304"/>
      <c r="AA63" s="304"/>
      <c r="AB63" s="310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9"/>
      <c r="AW63" s="309"/>
      <c r="AX63" s="309"/>
      <c r="AY63" s="304"/>
      <c r="AZ63" s="304"/>
      <c r="BA63" s="309"/>
      <c r="BB63" s="309"/>
      <c r="BC63" s="309"/>
      <c r="BD63" s="309"/>
      <c r="BE63" s="304"/>
      <c r="BF63" s="309"/>
      <c r="BG63" s="309"/>
      <c r="BH63" s="309"/>
      <c r="BI63" s="309"/>
      <c r="BJ63" s="309"/>
      <c r="BK63" s="309"/>
      <c r="BL63" s="309"/>
      <c r="BM63" s="309"/>
      <c r="BN63" s="309"/>
      <c r="BO63" s="309"/>
      <c r="BP63" s="309"/>
      <c r="BQ63" s="309"/>
      <c r="BR63" s="309"/>
      <c r="BS63" s="309"/>
      <c r="BT63" s="309"/>
      <c r="BU63" s="309"/>
      <c r="BV63" s="309"/>
      <c r="BW63" s="309"/>
      <c r="BX63" s="309"/>
      <c r="BY63" s="309"/>
      <c r="BZ63" s="309"/>
      <c r="CA63" s="309"/>
      <c r="CB63" s="309"/>
      <c r="CC63" s="309"/>
      <c r="CD63" s="25" t="s">
        <v>246</v>
      </c>
      <c r="CE63" s="28">
        <f t="shared" si="6"/>
        <v>0</v>
      </c>
    </row>
    <row r="64" spans="1:83" x14ac:dyDescent="0.35">
      <c r="A64" s="35" t="s">
        <v>263</v>
      </c>
      <c r="B64" s="16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4"/>
      <c r="Q64" s="304"/>
      <c r="R64" s="304"/>
      <c r="S64" s="309"/>
      <c r="T64" s="309"/>
      <c r="U64" s="305"/>
      <c r="V64" s="304"/>
      <c r="W64" s="304"/>
      <c r="X64" s="304"/>
      <c r="Y64" s="304"/>
      <c r="Z64" s="304"/>
      <c r="AA64" s="304"/>
      <c r="AB64" s="310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9"/>
      <c r="AW64" s="309"/>
      <c r="AX64" s="309"/>
      <c r="AY64" s="304"/>
      <c r="AZ64" s="304"/>
      <c r="BA64" s="309"/>
      <c r="BB64" s="309"/>
      <c r="BC64" s="309"/>
      <c r="BD64" s="309"/>
      <c r="BE64" s="304"/>
      <c r="BF64" s="309"/>
      <c r="BG64" s="309"/>
      <c r="BH64" s="309"/>
      <c r="BI64" s="309"/>
      <c r="BJ64" s="309"/>
      <c r="BK64" s="309"/>
      <c r="BL64" s="309"/>
      <c r="BM64" s="309"/>
      <c r="BN64" s="309"/>
      <c r="BO64" s="309"/>
      <c r="BP64" s="309"/>
      <c r="BQ64" s="309"/>
      <c r="BR64" s="309"/>
      <c r="BS64" s="309"/>
      <c r="BT64" s="309"/>
      <c r="BU64" s="309"/>
      <c r="BV64" s="309"/>
      <c r="BW64" s="309"/>
      <c r="BX64" s="309"/>
      <c r="BY64" s="309"/>
      <c r="BZ64" s="309"/>
      <c r="CA64" s="309"/>
      <c r="CB64" s="309"/>
      <c r="CC64" s="309"/>
      <c r="CD64" s="25" t="s">
        <v>246</v>
      </c>
      <c r="CE64" s="28">
        <f t="shared" si="6"/>
        <v>0</v>
      </c>
    </row>
    <row r="65" spans="1:83" x14ac:dyDescent="0.35">
      <c r="A65" s="35" t="s">
        <v>264</v>
      </c>
      <c r="B65" s="16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4"/>
      <c r="Q65" s="304"/>
      <c r="R65" s="304"/>
      <c r="S65" s="309"/>
      <c r="T65" s="309"/>
      <c r="U65" s="305"/>
      <c r="V65" s="304"/>
      <c r="W65" s="304"/>
      <c r="X65" s="304"/>
      <c r="Y65" s="304"/>
      <c r="Z65" s="304"/>
      <c r="AA65" s="304"/>
      <c r="AB65" s="310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9"/>
      <c r="AW65" s="309"/>
      <c r="AX65" s="309"/>
      <c r="AY65" s="304"/>
      <c r="AZ65" s="304"/>
      <c r="BA65" s="309"/>
      <c r="BB65" s="309"/>
      <c r="BC65" s="309"/>
      <c r="BD65" s="309"/>
      <c r="BE65" s="304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  <c r="BP65" s="309"/>
      <c r="BQ65" s="309"/>
      <c r="BR65" s="309"/>
      <c r="BS65" s="309"/>
      <c r="BT65" s="309"/>
      <c r="BU65" s="309"/>
      <c r="BV65" s="309"/>
      <c r="BW65" s="309"/>
      <c r="BX65" s="309"/>
      <c r="BY65" s="309"/>
      <c r="BZ65" s="309"/>
      <c r="CA65" s="309"/>
      <c r="CB65" s="309"/>
      <c r="CC65" s="309"/>
      <c r="CD65" s="25" t="s">
        <v>246</v>
      </c>
      <c r="CE65" s="28">
        <f t="shared" si="6"/>
        <v>0</v>
      </c>
    </row>
    <row r="66" spans="1:83" x14ac:dyDescent="0.35">
      <c r="A66" s="35" t="s">
        <v>265</v>
      </c>
      <c r="B66" s="16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4"/>
      <c r="Q66" s="304"/>
      <c r="R66" s="304"/>
      <c r="S66" s="309"/>
      <c r="T66" s="309"/>
      <c r="U66" s="305"/>
      <c r="V66" s="304"/>
      <c r="W66" s="304"/>
      <c r="X66" s="304"/>
      <c r="Y66" s="304"/>
      <c r="Z66" s="304"/>
      <c r="AA66" s="304"/>
      <c r="AB66" s="310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9"/>
      <c r="AW66" s="309"/>
      <c r="AX66" s="309"/>
      <c r="AY66" s="304"/>
      <c r="AZ66" s="304"/>
      <c r="BA66" s="309"/>
      <c r="BB66" s="309"/>
      <c r="BC66" s="309"/>
      <c r="BD66" s="309"/>
      <c r="BE66" s="304"/>
      <c r="BF66" s="309"/>
      <c r="BG66" s="309"/>
      <c r="BH66" s="309"/>
      <c r="BI66" s="309"/>
      <c r="BJ66" s="309"/>
      <c r="BK66" s="309"/>
      <c r="BL66" s="309"/>
      <c r="BM66" s="309"/>
      <c r="BN66" s="309"/>
      <c r="BO66" s="309"/>
      <c r="BP66" s="309"/>
      <c r="BQ66" s="309"/>
      <c r="BR66" s="309"/>
      <c r="BS66" s="309"/>
      <c r="BT66" s="309"/>
      <c r="BU66" s="309"/>
      <c r="BV66" s="309"/>
      <c r="BW66" s="309"/>
      <c r="BX66" s="309"/>
      <c r="BY66" s="309"/>
      <c r="BZ66" s="309"/>
      <c r="CA66" s="309"/>
      <c r="CB66" s="309"/>
      <c r="CC66" s="309"/>
      <c r="CD66" s="25" t="s">
        <v>246</v>
      </c>
      <c r="CE66" s="28">
        <f t="shared" si="6"/>
        <v>0</v>
      </c>
    </row>
    <row r="67" spans="1:83" x14ac:dyDescent="0.3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0</v>
      </c>
    </row>
    <row r="68" spans="1:83" x14ac:dyDescent="0.35">
      <c r="A68" s="35" t="s">
        <v>266</v>
      </c>
      <c r="B68" s="28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4"/>
      <c r="Q68" s="304"/>
      <c r="R68" s="304"/>
      <c r="S68" s="309"/>
      <c r="T68" s="309"/>
      <c r="U68" s="305"/>
      <c r="V68" s="304"/>
      <c r="W68" s="304"/>
      <c r="X68" s="304"/>
      <c r="Y68" s="304"/>
      <c r="Z68" s="304"/>
      <c r="AA68" s="304"/>
      <c r="AB68" s="310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9"/>
      <c r="AW68" s="309"/>
      <c r="AX68" s="309"/>
      <c r="AY68" s="304"/>
      <c r="AZ68" s="304"/>
      <c r="BA68" s="309"/>
      <c r="BB68" s="309"/>
      <c r="BC68" s="309"/>
      <c r="BD68" s="309"/>
      <c r="BE68" s="304"/>
      <c r="BF68" s="309"/>
      <c r="BG68" s="309"/>
      <c r="BH68" s="309"/>
      <c r="BI68" s="309"/>
      <c r="BJ68" s="309"/>
      <c r="BK68" s="309"/>
      <c r="BL68" s="309"/>
      <c r="BM68" s="309"/>
      <c r="BN68" s="309"/>
      <c r="BO68" s="309"/>
      <c r="BP68" s="309"/>
      <c r="BQ68" s="309"/>
      <c r="BR68" s="309"/>
      <c r="BS68" s="309"/>
      <c r="BT68" s="309"/>
      <c r="BU68" s="309"/>
      <c r="BV68" s="309"/>
      <c r="BW68" s="309"/>
      <c r="BX68" s="309"/>
      <c r="BY68" s="309"/>
      <c r="BZ68" s="309"/>
      <c r="CA68" s="309"/>
      <c r="CB68" s="309"/>
      <c r="CC68" s="309"/>
      <c r="CD68" s="25" t="s">
        <v>246</v>
      </c>
      <c r="CE68" s="28">
        <f t="shared" si="6"/>
        <v>0</v>
      </c>
    </row>
    <row r="69" spans="1:83" x14ac:dyDescent="0.3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0</v>
      </c>
    </row>
    <row r="70" spans="1:83" x14ac:dyDescent="0.35">
      <c r="A70" s="29" t="s">
        <v>268</v>
      </c>
      <c r="B70" s="30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311"/>
      <c r="AI70" s="311"/>
      <c r="AJ70" s="311"/>
      <c r="AK70" s="311"/>
      <c r="AL70" s="311"/>
      <c r="AM70" s="311"/>
      <c r="AN70" s="311"/>
      <c r="AO70" s="311"/>
      <c r="AP70" s="311"/>
      <c r="AQ70" s="311"/>
      <c r="AR70" s="311"/>
      <c r="AS70" s="311"/>
      <c r="AT70" s="311"/>
      <c r="AU70" s="311"/>
      <c r="AV70" s="311"/>
      <c r="AW70" s="311"/>
      <c r="AX70" s="311"/>
      <c r="AY70" s="311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  <c r="BM70" s="311"/>
      <c r="BN70" s="311"/>
      <c r="BO70" s="311"/>
      <c r="BP70" s="311"/>
      <c r="BQ70" s="311"/>
      <c r="BR70" s="311"/>
      <c r="BS70" s="311"/>
      <c r="BT70" s="311"/>
      <c r="BU70" s="311"/>
      <c r="BV70" s="311"/>
      <c r="BW70" s="311"/>
      <c r="BX70" s="311"/>
      <c r="BY70" s="311"/>
      <c r="BZ70" s="311"/>
      <c r="CA70" s="311"/>
      <c r="CB70" s="311"/>
      <c r="CC70" s="311"/>
      <c r="CD70" s="311"/>
      <c r="CE70" s="28">
        <f t="shared" ref="CE70:CE85" si="16">SUM(C70:CD70)</f>
        <v>0</v>
      </c>
    </row>
    <row r="71" spans="1:83" x14ac:dyDescent="0.35">
      <c r="A71" s="29" t="s">
        <v>269</v>
      </c>
      <c r="B71" s="30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T71" s="311"/>
      <c r="AU71" s="311"/>
      <c r="AV71" s="311"/>
      <c r="AW71" s="311"/>
      <c r="AX71" s="311"/>
      <c r="AY71" s="311"/>
      <c r="AZ71" s="311"/>
      <c r="BA71" s="311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  <c r="BM71" s="311"/>
      <c r="BN71" s="311"/>
      <c r="BO71" s="311"/>
      <c r="BP71" s="311"/>
      <c r="BQ71" s="311"/>
      <c r="BR71" s="311"/>
      <c r="BS71" s="311"/>
      <c r="BT71" s="311"/>
      <c r="BU71" s="311"/>
      <c r="BV71" s="311"/>
      <c r="BW71" s="311"/>
      <c r="BX71" s="311"/>
      <c r="BY71" s="311"/>
      <c r="BZ71" s="311"/>
      <c r="CA71" s="311"/>
      <c r="CB71" s="311"/>
      <c r="CC71" s="311"/>
      <c r="CD71" s="311"/>
      <c r="CE71" s="28">
        <f t="shared" si="16"/>
        <v>0</v>
      </c>
    </row>
    <row r="72" spans="1:83" x14ac:dyDescent="0.35">
      <c r="A72" s="29" t="s">
        <v>270</v>
      </c>
      <c r="B72" s="30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311"/>
      <c r="AN72" s="311"/>
      <c r="AO72" s="311"/>
      <c r="AP72" s="311"/>
      <c r="AQ72" s="311"/>
      <c r="AR72" s="311"/>
      <c r="AS72" s="311"/>
      <c r="AT72" s="311"/>
      <c r="AU72" s="311"/>
      <c r="AV72" s="311"/>
      <c r="AW72" s="311"/>
      <c r="AX72" s="311"/>
      <c r="AY72" s="311"/>
      <c r="AZ72" s="311"/>
      <c r="BA72" s="311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  <c r="BM72" s="311"/>
      <c r="BN72" s="311"/>
      <c r="BO72" s="311"/>
      <c r="BP72" s="311"/>
      <c r="BQ72" s="311"/>
      <c r="BR72" s="311"/>
      <c r="BS72" s="311"/>
      <c r="BT72" s="311"/>
      <c r="BU72" s="311"/>
      <c r="BV72" s="311"/>
      <c r="BW72" s="311"/>
      <c r="BX72" s="311"/>
      <c r="BY72" s="311"/>
      <c r="BZ72" s="311"/>
      <c r="CA72" s="311"/>
      <c r="CB72" s="311"/>
      <c r="CC72" s="311"/>
      <c r="CD72" s="311"/>
      <c r="CE72" s="28">
        <f t="shared" si="16"/>
        <v>0</v>
      </c>
    </row>
    <row r="73" spans="1:83" x14ac:dyDescent="0.35">
      <c r="A73" s="29" t="s">
        <v>271</v>
      </c>
      <c r="B73" s="30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1"/>
      <c r="AN73" s="311"/>
      <c r="AO73" s="311"/>
      <c r="AP73" s="311"/>
      <c r="AQ73" s="311"/>
      <c r="AR73" s="311"/>
      <c r="AS73" s="311"/>
      <c r="AT73" s="311"/>
      <c r="AU73" s="311"/>
      <c r="AV73" s="311"/>
      <c r="AW73" s="311"/>
      <c r="AX73" s="311"/>
      <c r="AY73" s="311"/>
      <c r="AZ73" s="311"/>
      <c r="BA73" s="311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  <c r="BM73" s="311"/>
      <c r="BN73" s="311"/>
      <c r="BO73" s="311"/>
      <c r="BP73" s="311"/>
      <c r="BQ73" s="311"/>
      <c r="BR73" s="311"/>
      <c r="BS73" s="311"/>
      <c r="BT73" s="311"/>
      <c r="BU73" s="311"/>
      <c r="BV73" s="311"/>
      <c r="BW73" s="311"/>
      <c r="BX73" s="311"/>
      <c r="BY73" s="311"/>
      <c r="BZ73" s="311"/>
      <c r="CA73" s="311"/>
      <c r="CB73" s="311"/>
      <c r="CC73" s="311"/>
      <c r="CD73" s="311"/>
      <c r="CE73" s="28">
        <f t="shared" si="16"/>
        <v>0</v>
      </c>
    </row>
    <row r="74" spans="1:83" x14ac:dyDescent="0.35">
      <c r="A74" s="29" t="s">
        <v>272</v>
      </c>
      <c r="B74" s="30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311"/>
      <c r="AL74" s="311"/>
      <c r="AM74" s="311"/>
      <c r="AN74" s="311"/>
      <c r="AO74" s="311"/>
      <c r="AP74" s="311"/>
      <c r="AQ74" s="311"/>
      <c r="AR74" s="311"/>
      <c r="AS74" s="311"/>
      <c r="AT74" s="311"/>
      <c r="AU74" s="311"/>
      <c r="AV74" s="311"/>
      <c r="AW74" s="311"/>
      <c r="AX74" s="311"/>
      <c r="AY74" s="311"/>
      <c r="AZ74" s="311"/>
      <c r="BA74" s="311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  <c r="BM74" s="311"/>
      <c r="BN74" s="311"/>
      <c r="BO74" s="311"/>
      <c r="BP74" s="311"/>
      <c r="BQ74" s="311"/>
      <c r="BR74" s="311"/>
      <c r="BS74" s="311"/>
      <c r="BT74" s="311"/>
      <c r="BU74" s="311"/>
      <c r="BV74" s="311"/>
      <c r="BW74" s="311"/>
      <c r="BX74" s="311"/>
      <c r="BY74" s="311"/>
      <c r="BZ74" s="311"/>
      <c r="CA74" s="311"/>
      <c r="CB74" s="311"/>
      <c r="CC74" s="311"/>
      <c r="CD74" s="311"/>
      <c r="CE74" s="28">
        <f t="shared" si="16"/>
        <v>0</v>
      </c>
    </row>
    <row r="75" spans="1:83" x14ac:dyDescent="0.35">
      <c r="A75" s="29" t="s">
        <v>273</v>
      </c>
      <c r="B75" s="30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11"/>
      <c r="AP75" s="311"/>
      <c r="AQ75" s="311"/>
      <c r="AR75" s="311"/>
      <c r="AS75" s="311"/>
      <c r="AT75" s="311"/>
      <c r="AU75" s="311"/>
      <c r="AV75" s="311"/>
      <c r="AW75" s="311"/>
      <c r="AX75" s="311"/>
      <c r="AY75" s="311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  <c r="BM75" s="311"/>
      <c r="BN75" s="311"/>
      <c r="BO75" s="311"/>
      <c r="BP75" s="311"/>
      <c r="BQ75" s="311"/>
      <c r="BR75" s="311"/>
      <c r="BS75" s="311"/>
      <c r="BT75" s="311"/>
      <c r="BU75" s="311"/>
      <c r="BV75" s="311"/>
      <c r="BW75" s="311"/>
      <c r="BX75" s="311"/>
      <c r="BY75" s="311"/>
      <c r="BZ75" s="311"/>
      <c r="CA75" s="311"/>
      <c r="CB75" s="311"/>
      <c r="CC75" s="311"/>
      <c r="CD75" s="311"/>
      <c r="CE75" s="28">
        <f t="shared" si="16"/>
        <v>0</v>
      </c>
    </row>
    <row r="76" spans="1:83" x14ac:dyDescent="0.35">
      <c r="A76" s="29" t="s">
        <v>274</v>
      </c>
      <c r="B76" s="213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1"/>
      <c r="AN76" s="311"/>
      <c r="AO76" s="311"/>
      <c r="AP76" s="311"/>
      <c r="AQ76" s="311"/>
      <c r="AR76" s="311"/>
      <c r="AS76" s="311"/>
      <c r="AT76" s="311"/>
      <c r="AU76" s="311"/>
      <c r="AV76" s="311"/>
      <c r="AW76" s="311"/>
      <c r="AX76" s="311"/>
      <c r="AY76" s="311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  <c r="BM76" s="311"/>
      <c r="BN76" s="311"/>
      <c r="BO76" s="311"/>
      <c r="BP76" s="311"/>
      <c r="BQ76" s="311"/>
      <c r="BR76" s="311"/>
      <c r="BS76" s="311"/>
      <c r="BT76" s="311"/>
      <c r="BU76" s="311"/>
      <c r="BV76" s="311"/>
      <c r="BW76" s="311"/>
      <c r="BX76" s="311"/>
      <c r="BY76" s="311"/>
      <c r="BZ76" s="311"/>
      <c r="CA76" s="311"/>
      <c r="CB76" s="311"/>
      <c r="CC76" s="311"/>
      <c r="CD76" s="311"/>
      <c r="CE76" s="28">
        <f t="shared" si="16"/>
        <v>0</v>
      </c>
    </row>
    <row r="77" spans="1:83" x14ac:dyDescent="0.35">
      <c r="A77" s="29" t="s">
        <v>275</v>
      </c>
      <c r="B77" s="30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1"/>
      <c r="AL77" s="311"/>
      <c r="AM77" s="311"/>
      <c r="AN77" s="311"/>
      <c r="AO77" s="311"/>
      <c r="AP77" s="311"/>
      <c r="AQ77" s="311"/>
      <c r="AR77" s="311"/>
      <c r="AS77" s="311"/>
      <c r="AT77" s="311"/>
      <c r="AU77" s="311"/>
      <c r="AV77" s="311"/>
      <c r="AW77" s="311"/>
      <c r="AX77" s="311"/>
      <c r="AY77" s="311"/>
      <c r="AZ77" s="311"/>
      <c r="BA77" s="311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  <c r="BM77" s="311"/>
      <c r="BN77" s="311"/>
      <c r="BO77" s="311"/>
      <c r="BP77" s="311"/>
      <c r="BQ77" s="311"/>
      <c r="BR77" s="311"/>
      <c r="BS77" s="311"/>
      <c r="BT77" s="311"/>
      <c r="BU77" s="311"/>
      <c r="BV77" s="311"/>
      <c r="BW77" s="311"/>
      <c r="BX77" s="311"/>
      <c r="BY77" s="311"/>
      <c r="BZ77" s="311"/>
      <c r="CA77" s="311"/>
      <c r="CB77" s="311"/>
      <c r="CC77" s="311"/>
      <c r="CD77" s="311"/>
      <c r="CE77" s="28">
        <f t="shared" si="16"/>
        <v>0</v>
      </c>
    </row>
    <row r="78" spans="1:83" x14ac:dyDescent="0.35">
      <c r="A78" s="29" t="s">
        <v>276</v>
      </c>
      <c r="B78" s="16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311"/>
      <c r="AN78" s="311"/>
      <c r="AO78" s="311"/>
      <c r="AP78" s="311"/>
      <c r="AQ78" s="311"/>
      <c r="AR78" s="311"/>
      <c r="AS78" s="311"/>
      <c r="AT78" s="311"/>
      <c r="AU78" s="311"/>
      <c r="AV78" s="311"/>
      <c r="AW78" s="311"/>
      <c r="AX78" s="311"/>
      <c r="AY78" s="311"/>
      <c r="AZ78" s="311"/>
      <c r="BA78" s="311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  <c r="BM78" s="311"/>
      <c r="BN78" s="311"/>
      <c r="BO78" s="311"/>
      <c r="BP78" s="311"/>
      <c r="BQ78" s="311"/>
      <c r="BR78" s="311"/>
      <c r="BS78" s="311"/>
      <c r="BT78" s="311"/>
      <c r="BU78" s="311"/>
      <c r="BV78" s="311"/>
      <c r="BW78" s="311"/>
      <c r="BX78" s="311"/>
      <c r="BY78" s="311"/>
      <c r="BZ78" s="311"/>
      <c r="CA78" s="311"/>
      <c r="CB78" s="311"/>
      <c r="CC78" s="311"/>
      <c r="CD78" s="311"/>
      <c r="CE78" s="28">
        <f t="shared" si="16"/>
        <v>0</v>
      </c>
    </row>
    <row r="79" spans="1:83" x14ac:dyDescent="0.35">
      <c r="A79" s="29" t="s">
        <v>277</v>
      </c>
      <c r="B79" s="16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1"/>
      <c r="AN79" s="311"/>
      <c r="AO79" s="311"/>
      <c r="AP79" s="311"/>
      <c r="AQ79" s="311"/>
      <c r="AR79" s="311"/>
      <c r="AS79" s="311"/>
      <c r="AT79" s="311"/>
      <c r="AU79" s="311"/>
      <c r="AV79" s="311"/>
      <c r="AW79" s="311"/>
      <c r="AX79" s="311"/>
      <c r="AY79" s="311"/>
      <c r="AZ79" s="311"/>
      <c r="BA79" s="311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  <c r="BM79" s="311"/>
      <c r="BN79" s="311"/>
      <c r="BO79" s="311"/>
      <c r="BP79" s="311"/>
      <c r="BQ79" s="311"/>
      <c r="BR79" s="311"/>
      <c r="BS79" s="311"/>
      <c r="BT79" s="311"/>
      <c r="BU79" s="311"/>
      <c r="BV79" s="311"/>
      <c r="BW79" s="311"/>
      <c r="BX79" s="311"/>
      <c r="BY79" s="311"/>
      <c r="BZ79" s="311"/>
      <c r="CA79" s="311"/>
      <c r="CB79" s="311"/>
      <c r="CC79" s="311"/>
      <c r="CD79" s="311"/>
      <c r="CE79" s="28">
        <f t="shared" si="16"/>
        <v>0</v>
      </c>
    </row>
    <row r="80" spans="1:83" x14ac:dyDescent="0.35">
      <c r="A80" s="29" t="s">
        <v>278</v>
      </c>
      <c r="B80" s="16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1"/>
      <c r="AN80" s="311"/>
      <c r="AO80" s="311"/>
      <c r="AP80" s="311"/>
      <c r="AQ80" s="311"/>
      <c r="AR80" s="311"/>
      <c r="AS80" s="311"/>
      <c r="AT80" s="311"/>
      <c r="AU80" s="311"/>
      <c r="AV80" s="311"/>
      <c r="AW80" s="311"/>
      <c r="AX80" s="311"/>
      <c r="AY80" s="311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  <c r="BM80" s="311"/>
      <c r="BN80" s="311"/>
      <c r="BO80" s="311"/>
      <c r="BP80" s="311"/>
      <c r="BQ80" s="311"/>
      <c r="BR80" s="311"/>
      <c r="BS80" s="311"/>
      <c r="BT80" s="311"/>
      <c r="BU80" s="311"/>
      <c r="BV80" s="311"/>
      <c r="BW80" s="311"/>
      <c r="BX80" s="311"/>
      <c r="BY80" s="311"/>
      <c r="BZ80" s="311"/>
      <c r="CA80" s="311"/>
      <c r="CB80" s="311"/>
      <c r="CC80" s="311"/>
      <c r="CD80" s="311"/>
      <c r="CE80" s="28">
        <f t="shared" si="16"/>
        <v>0</v>
      </c>
    </row>
    <row r="81" spans="1:84" x14ac:dyDescent="0.35">
      <c r="A81" s="29" t="s">
        <v>279</v>
      </c>
      <c r="B81" s="16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1"/>
      <c r="AN81" s="311"/>
      <c r="AO81" s="311"/>
      <c r="AP81" s="311"/>
      <c r="AQ81" s="311"/>
      <c r="AR81" s="311"/>
      <c r="AS81" s="311"/>
      <c r="AT81" s="311"/>
      <c r="AU81" s="311"/>
      <c r="AV81" s="311"/>
      <c r="AW81" s="311"/>
      <c r="AX81" s="311"/>
      <c r="AY81" s="311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  <c r="BM81" s="311"/>
      <c r="BN81" s="311"/>
      <c r="BO81" s="311"/>
      <c r="BP81" s="311"/>
      <c r="BQ81" s="311"/>
      <c r="BR81" s="311"/>
      <c r="BS81" s="311"/>
      <c r="BT81" s="311"/>
      <c r="BU81" s="311"/>
      <c r="BV81" s="311"/>
      <c r="BW81" s="311"/>
      <c r="BX81" s="311"/>
      <c r="BY81" s="311"/>
      <c r="BZ81" s="311"/>
      <c r="CA81" s="311"/>
      <c r="CB81" s="311"/>
      <c r="CC81" s="311"/>
      <c r="CD81" s="311"/>
      <c r="CE81" s="28">
        <f t="shared" si="16"/>
        <v>0</v>
      </c>
    </row>
    <row r="82" spans="1:84" x14ac:dyDescent="0.35">
      <c r="A82" s="29" t="s">
        <v>280</v>
      </c>
      <c r="B82" s="16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1"/>
      <c r="AN82" s="311"/>
      <c r="AO82" s="311"/>
      <c r="AP82" s="311"/>
      <c r="AQ82" s="311"/>
      <c r="AR82" s="311"/>
      <c r="AS82" s="311"/>
      <c r="AT82" s="311"/>
      <c r="AU82" s="311"/>
      <c r="AV82" s="311"/>
      <c r="AW82" s="311"/>
      <c r="AX82" s="311"/>
      <c r="AY82" s="311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  <c r="BM82" s="311"/>
      <c r="BN82" s="311"/>
      <c r="BO82" s="311"/>
      <c r="BP82" s="311"/>
      <c r="BQ82" s="311"/>
      <c r="BR82" s="311"/>
      <c r="BS82" s="311"/>
      <c r="BT82" s="311"/>
      <c r="BU82" s="311"/>
      <c r="BV82" s="311"/>
      <c r="BW82" s="311"/>
      <c r="BX82" s="311"/>
      <c r="BY82" s="311"/>
      <c r="BZ82" s="311"/>
      <c r="CA82" s="311"/>
      <c r="CB82" s="311"/>
      <c r="CC82" s="311"/>
      <c r="CD82" s="311"/>
      <c r="CE82" s="28">
        <f t="shared" si="16"/>
        <v>0</v>
      </c>
    </row>
    <row r="83" spans="1:84" x14ac:dyDescent="0.35">
      <c r="A83" s="29" t="s">
        <v>281</v>
      </c>
      <c r="B83" s="16"/>
      <c r="C83" s="302"/>
      <c r="D83" s="302"/>
      <c r="E83" s="304"/>
      <c r="F83" s="304"/>
      <c r="G83" s="302"/>
      <c r="H83" s="302"/>
      <c r="I83" s="304"/>
      <c r="J83" s="304"/>
      <c r="K83" s="304"/>
      <c r="L83" s="304"/>
      <c r="M83" s="302"/>
      <c r="N83" s="302"/>
      <c r="O83" s="302"/>
      <c r="P83" s="304"/>
      <c r="Q83" s="304"/>
      <c r="R83" s="305"/>
      <c r="S83" s="304"/>
      <c r="T83" s="302"/>
      <c r="U83" s="304"/>
      <c r="V83" s="304"/>
      <c r="W83" s="302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2"/>
      <c r="AP83" s="304"/>
      <c r="AQ83" s="302"/>
      <c r="AR83" s="302"/>
      <c r="AS83" s="302"/>
      <c r="AT83" s="302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4"/>
      <c r="BH83" s="305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  <c r="BS83" s="304"/>
      <c r="BT83" s="304"/>
      <c r="BU83" s="304"/>
      <c r="BV83" s="304"/>
      <c r="BW83" s="304"/>
      <c r="BX83" s="304"/>
      <c r="BY83" s="304"/>
      <c r="BZ83" s="304"/>
      <c r="CA83" s="304"/>
      <c r="CB83" s="304"/>
      <c r="CC83" s="304"/>
      <c r="CD83" s="311"/>
      <c r="CE83" s="28">
        <f t="shared" si="16"/>
        <v>0</v>
      </c>
    </row>
    <row r="84" spans="1:84" x14ac:dyDescent="0.35">
      <c r="A84" s="35" t="s">
        <v>282</v>
      </c>
      <c r="B84" s="16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302"/>
      <c r="CB84" s="302"/>
      <c r="CC84" s="302"/>
      <c r="CD84" s="311"/>
      <c r="CE84" s="28">
        <f t="shared" si="16"/>
        <v>0</v>
      </c>
    </row>
    <row r="85" spans="1:84" x14ac:dyDescent="0.3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/>
    </row>
    <row r="87" spans="1:84" x14ac:dyDescent="0.35">
      <c r="A87" s="35" t="s">
        <v>285</v>
      </c>
      <c r="B87" s="16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2"/>
      <c r="AU87" s="302"/>
      <c r="AV87" s="302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0</v>
      </c>
    </row>
    <row r="88" spans="1:84" x14ac:dyDescent="0.35">
      <c r="A88" s="35" t="s">
        <v>286</v>
      </c>
      <c r="B88" s="16"/>
      <c r="C88" s="302"/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2"/>
      <c r="AU88" s="302"/>
      <c r="AV88" s="302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0</v>
      </c>
    </row>
    <row r="89" spans="1:84" x14ac:dyDescent="0.3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0</v>
      </c>
    </row>
    <row r="90" spans="1:84" x14ac:dyDescent="0.35">
      <c r="A90" s="35" t="s">
        <v>288</v>
      </c>
      <c r="B90" s="28"/>
      <c r="C90" s="302"/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2"/>
      <c r="BW90" s="302"/>
      <c r="BX90" s="302"/>
      <c r="BY90" s="302"/>
      <c r="BZ90" s="302"/>
      <c r="CA90" s="302"/>
      <c r="CB90" s="302"/>
      <c r="CC90" s="302"/>
      <c r="CD90" s="236" t="s">
        <v>246</v>
      </c>
      <c r="CE90" s="28">
        <f t="shared" si="20"/>
        <v>0</v>
      </c>
      <c r="CF90" s="28">
        <f>BE59-CE90</f>
        <v>0</v>
      </c>
    </row>
    <row r="91" spans="1:84" x14ac:dyDescent="0.35">
      <c r="A91" s="22" t="s">
        <v>289</v>
      </c>
      <c r="B91" s="16"/>
      <c r="C91" s="302"/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2"/>
      <c r="X91" s="302"/>
      <c r="Y91" s="302"/>
      <c r="Z91" s="302"/>
      <c r="AA91" s="302"/>
      <c r="AB91" s="302"/>
      <c r="AC91" s="302"/>
      <c r="AD91" s="302"/>
      <c r="AE91" s="302"/>
      <c r="AF91" s="302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302"/>
      <c r="AR91" s="302"/>
      <c r="AS91" s="302"/>
      <c r="AT91" s="302"/>
      <c r="AU91" s="302"/>
      <c r="AV91" s="302"/>
      <c r="AW91" s="302"/>
      <c r="AX91" s="286" t="s">
        <v>246</v>
      </c>
      <c r="AY91" s="286" t="s">
        <v>246</v>
      </c>
      <c r="AZ91" s="302">
        <f>AZ59</f>
        <v>0</v>
      </c>
      <c r="BA91" s="302"/>
      <c r="BB91" s="302"/>
      <c r="BC91" s="302"/>
      <c r="BD91" s="25" t="s">
        <v>246</v>
      </c>
      <c r="BE91" s="25" t="s">
        <v>246</v>
      </c>
      <c r="BF91" s="302"/>
      <c r="BG91" s="25" t="s">
        <v>246</v>
      </c>
      <c r="BH91" s="302"/>
      <c r="BI91" s="302"/>
      <c r="BJ91" s="25" t="s">
        <v>246</v>
      </c>
      <c r="BK91" s="302"/>
      <c r="BL91" s="302"/>
      <c r="BM91" s="302"/>
      <c r="BN91" s="25" t="s">
        <v>246</v>
      </c>
      <c r="BO91" s="25" t="s">
        <v>246</v>
      </c>
      <c r="BP91" s="25" t="s">
        <v>246</v>
      </c>
      <c r="BQ91" s="25" t="s">
        <v>246</v>
      </c>
      <c r="BR91" s="302"/>
      <c r="BS91" s="302"/>
      <c r="BT91" s="302"/>
      <c r="BU91" s="302"/>
      <c r="BV91" s="302"/>
      <c r="BW91" s="302"/>
      <c r="BX91" s="302"/>
      <c r="BY91" s="302"/>
      <c r="BZ91" s="302"/>
      <c r="CA91" s="302"/>
      <c r="CB91" s="302"/>
      <c r="CC91" s="25" t="s">
        <v>246</v>
      </c>
      <c r="CD91" s="25" t="s">
        <v>246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290</v>
      </c>
      <c r="B92" s="16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2"/>
      <c r="AW92" s="302"/>
      <c r="AX92" s="286" t="s">
        <v>246</v>
      </c>
      <c r="AY92" s="286" t="s">
        <v>246</v>
      </c>
      <c r="AZ92" s="25" t="s">
        <v>246</v>
      </c>
      <c r="BA92" s="302"/>
      <c r="BB92" s="302"/>
      <c r="BC92" s="302"/>
      <c r="BD92" s="25" t="s">
        <v>246</v>
      </c>
      <c r="BE92" s="25" t="s">
        <v>246</v>
      </c>
      <c r="BF92" s="25" t="s">
        <v>246</v>
      </c>
      <c r="BG92" s="25" t="s">
        <v>246</v>
      </c>
      <c r="BH92" s="302"/>
      <c r="BI92" s="302"/>
      <c r="BJ92" s="25" t="s">
        <v>246</v>
      </c>
      <c r="BK92" s="302"/>
      <c r="BL92" s="302"/>
      <c r="BM92" s="302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/>
      <c r="BT92" s="302"/>
      <c r="BU92" s="302"/>
      <c r="BV92" s="302"/>
      <c r="BW92" s="302"/>
      <c r="BX92" s="302"/>
      <c r="BY92" s="302"/>
      <c r="BZ92" s="302"/>
      <c r="CA92" s="302"/>
      <c r="CB92" s="302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35">
      <c r="A93" s="22" t="s">
        <v>291</v>
      </c>
      <c r="B93" s="16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286" t="s">
        <v>246</v>
      </c>
      <c r="AY93" s="286" t="s">
        <v>246</v>
      </c>
      <c r="AZ93" s="25" t="s">
        <v>246</v>
      </c>
      <c r="BA93" s="25" t="s">
        <v>246</v>
      </c>
      <c r="BB93" s="302"/>
      <c r="BC93" s="302"/>
      <c r="BD93" s="25" t="s">
        <v>246</v>
      </c>
      <c r="BE93" s="25" t="s">
        <v>246</v>
      </c>
      <c r="BF93" s="25" t="s">
        <v>246</v>
      </c>
      <c r="BG93" s="25" t="s">
        <v>246</v>
      </c>
      <c r="BH93" s="302"/>
      <c r="BI93" s="302"/>
      <c r="BJ93" s="25" t="s">
        <v>246</v>
      </c>
      <c r="BK93" s="302"/>
      <c r="BL93" s="302"/>
      <c r="BM93" s="302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292</v>
      </c>
      <c r="B94" s="16"/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3"/>
      <c r="Q94" s="303"/>
      <c r="R94" s="303"/>
      <c r="S94" s="307"/>
      <c r="T94" s="307"/>
      <c r="U94" s="308"/>
      <c r="V94" s="303"/>
      <c r="W94" s="303"/>
      <c r="X94" s="303"/>
      <c r="Y94" s="303"/>
      <c r="Z94" s="303"/>
      <c r="AA94" s="303"/>
      <c r="AB94" s="307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7"/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0</v>
      </c>
      <c r="CF94" s="33"/>
    </row>
    <row r="95" spans="1:84" x14ac:dyDescent="0.35">
      <c r="A95" s="34" t="s">
        <v>293</v>
      </c>
      <c r="B95" s="34"/>
      <c r="C95" s="34"/>
      <c r="D95" s="34"/>
      <c r="E95" s="34"/>
    </row>
    <row r="96" spans="1:84" x14ac:dyDescent="0.35">
      <c r="A96" s="35" t="s">
        <v>294</v>
      </c>
      <c r="B96" s="36"/>
      <c r="C96" s="312"/>
      <c r="D96" s="313" t="s">
        <v>3</v>
      </c>
      <c r="E96" s="314" t="s">
        <v>3</v>
      </c>
      <c r="F96" s="12"/>
    </row>
    <row r="97" spans="1:6" x14ac:dyDescent="0.35">
      <c r="A97" s="28" t="s">
        <v>295</v>
      </c>
      <c r="B97" s="36" t="s">
        <v>296</v>
      </c>
      <c r="C97" s="315"/>
      <c r="D97" s="313" t="s">
        <v>3</v>
      </c>
      <c r="E97" s="314" t="s">
        <v>3</v>
      </c>
      <c r="F97" s="12"/>
    </row>
    <row r="98" spans="1:6" x14ac:dyDescent="0.35">
      <c r="A98" s="28" t="s">
        <v>297</v>
      </c>
      <c r="B98" s="36" t="s">
        <v>296</v>
      </c>
      <c r="C98" s="316"/>
      <c r="D98" s="313" t="s">
        <v>3</v>
      </c>
      <c r="E98" s="314" t="s">
        <v>3</v>
      </c>
      <c r="F98" s="12"/>
    </row>
    <row r="99" spans="1:6" x14ac:dyDescent="0.35">
      <c r="A99" s="28" t="s">
        <v>298</v>
      </c>
      <c r="B99" s="36" t="s">
        <v>296</v>
      </c>
      <c r="C99" s="317"/>
      <c r="D99" s="313" t="s">
        <v>3</v>
      </c>
      <c r="E99" s="314" t="s">
        <v>3</v>
      </c>
      <c r="F99" s="12"/>
    </row>
    <row r="100" spans="1:6" x14ac:dyDescent="0.35">
      <c r="A100" s="28" t="s">
        <v>299</v>
      </c>
      <c r="B100" s="36" t="s">
        <v>296</v>
      </c>
      <c r="C100" s="316"/>
      <c r="D100" s="313" t="s">
        <v>3</v>
      </c>
      <c r="E100" s="314" t="s">
        <v>3</v>
      </c>
      <c r="F100" s="12"/>
    </row>
    <row r="101" spans="1:6" x14ac:dyDescent="0.35">
      <c r="A101" s="28" t="s">
        <v>300</v>
      </c>
      <c r="B101" s="36" t="s">
        <v>296</v>
      </c>
      <c r="C101" s="316"/>
      <c r="D101" s="313" t="s">
        <v>3</v>
      </c>
      <c r="E101" s="314" t="s">
        <v>3</v>
      </c>
      <c r="F101" s="12"/>
    </row>
    <row r="102" spans="1:6" x14ac:dyDescent="0.35">
      <c r="A102" s="28" t="s">
        <v>301</v>
      </c>
      <c r="B102" s="36" t="s">
        <v>296</v>
      </c>
      <c r="C102" s="318"/>
      <c r="D102" s="313" t="s">
        <v>3</v>
      </c>
      <c r="E102" s="314" t="s">
        <v>3</v>
      </c>
      <c r="F102" s="12"/>
    </row>
    <row r="103" spans="1:6" x14ac:dyDescent="0.35">
      <c r="A103" s="28" t="s">
        <v>302</v>
      </c>
      <c r="B103" s="36" t="s">
        <v>296</v>
      </c>
      <c r="C103" s="316"/>
      <c r="D103" s="313" t="s">
        <v>3</v>
      </c>
      <c r="E103" s="314" t="s">
        <v>3</v>
      </c>
      <c r="F103" s="12"/>
    </row>
    <row r="104" spans="1:6" x14ac:dyDescent="0.35">
      <c r="A104" s="28" t="s">
        <v>303</v>
      </c>
      <c r="B104" s="36" t="s">
        <v>296</v>
      </c>
      <c r="C104" s="319"/>
      <c r="D104" s="313" t="s">
        <v>3</v>
      </c>
      <c r="E104" s="314" t="s">
        <v>3</v>
      </c>
      <c r="F104" s="12"/>
    </row>
    <row r="105" spans="1:6" x14ac:dyDescent="0.35">
      <c r="A105" s="28" t="s">
        <v>304</v>
      </c>
      <c r="B105" s="36" t="s">
        <v>296</v>
      </c>
      <c r="C105" s="319"/>
      <c r="D105" s="313" t="s">
        <v>3</v>
      </c>
      <c r="E105" s="314" t="s">
        <v>3</v>
      </c>
      <c r="F105" s="12"/>
    </row>
    <row r="106" spans="1:6" x14ac:dyDescent="0.35">
      <c r="A106" s="28" t="s">
        <v>305</v>
      </c>
      <c r="B106" s="36" t="s">
        <v>296</v>
      </c>
      <c r="C106" s="316"/>
      <c r="D106" s="313" t="s">
        <v>3</v>
      </c>
      <c r="E106" s="314" t="s">
        <v>3</v>
      </c>
      <c r="F106" s="12"/>
    </row>
    <row r="107" spans="1:6" x14ac:dyDescent="0.35">
      <c r="A107" s="28" t="s">
        <v>306</v>
      </c>
      <c r="B107" s="36" t="s">
        <v>296</v>
      </c>
      <c r="C107" s="320"/>
      <c r="D107" s="313" t="s">
        <v>3</v>
      </c>
      <c r="E107" s="314" t="s">
        <v>3</v>
      </c>
      <c r="F107" s="12"/>
    </row>
    <row r="108" spans="1:6" x14ac:dyDescent="0.35">
      <c r="A108" s="28" t="s">
        <v>307</v>
      </c>
      <c r="B108" s="36" t="s">
        <v>296</v>
      </c>
      <c r="C108" s="320"/>
      <c r="D108" s="313" t="s">
        <v>3</v>
      </c>
      <c r="E108" s="314" t="s">
        <v>3</v>
      </c>
      <c r="F108" s="12"/>
    </row>
    <row r="109" spans="1:6" x14ac:dyDescent="0.35">
      <c r="A109" s="40" t="s">
        <v>308</v>
      </c>
      <c r="B109" s="36" t="s">
        <v>296</v>
      </c>
      <c r="C109" s="316"/>
      <c r="D109" s="313" t="s">
        <v>3</v>
      </c>
      <c r="E109" s="314" t="s">
        <v>3</v>
      </c>
      <c r="F109" s="12"/>
    </row>
    <row r="110" spans="1:6" x14ac:dyDescent="0.35">
      <c r="A110" s="40" t="s">
        <v>309</v>
      </c>
      <c r="B110" s="36" t="s">
        <v>296</v>
      </c>
      <c r="C110" s="316"/>
      <c r="D110" s="313" t="s">
        <v>3</v>
      </c>
      <c r="E110" s="314" t="s">
        <v>3</v>
      </c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321"/>
      <c r="D113" s="16"/>
      <c r="E113" s="16"/>
    </row>
    <row r="114" spans="1:5" x14ac:dyDescent="0.35">
      <c r="A114" s="16" t="s">
        <v>302</v>
      </c>
      <c r="B114" s="42" t="s">
        <v>296</v>
      </c>
      <c r="C114" s="321"/>
      <c r="D114" s="16"/>
      <c r="E114" s="16"/>
    </row>
    <row r="115" spans="1:5" x14ac:dyDescent="0.35">
      <c r="A115" s="16" t="s">
        <v>312</v>
      </c>
      <c r="B115" s="42" t="s">
        <v>296</v>
      </c>
      <c r="C115" s="321"/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321"/>
      <c r="D117" s="16"/>
      <c r="E117" s="16"/>
    </row>
    <row r="118" spans="1:5" x14ac:dyDescent="0.35">
      <c r="A118" s="16" t="s">
        <v>157</v>
      </c>
      <c r="B118" s="42" t="s">
        <v>296</v>
      </c>
      <c r="C118" s="322"/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321"/>
      <c r="D120" s="16"/>
      <c r="E120" s="16"/>
    </row>
    <row r="121" spans="1:5" x14ac:dyDescent="0.35">
      <c r="A121" s="16" t="s">
        <v>317</v>
      </c>
      <c r="B121" s="42" t="s">
        <v>296</v>
      </c>
      <c r="C121" s="321"/>
      <c r="D121" s="16"/>
      <c r="E121" s="16"/>
    </row>
    <row r="122" spans="1:5" x14ac:dyDescent="0.35">
      <c r="A122" s="16" t="s">
        <v>318</v>
      </c>
      <c r="B122" s="42" t="s">
        <v>296</v>
      </c>
      <c r="C122" s="321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323"/>
      <c r="D127" s="324"/>
      <c r="E127" s="16"/>
    </row>
    <row r="128" spans="1:5" x14ac:dyDescent="0.35">
      <c r="A128" s="16" t="s">
        <v>323</v>
      </c>
      <c r="B128" s="42" t="s">
        <v>296</v>
      </c>
      <c r="C128" s="323"/>
      <c r="D128" s="324"/>
      <c r="E128" s="16"/>
    </row>
    <row r="129" spans="1:5" x14ac:dyDescent="0.35">
      <c r="A129" s="16" t="s">
        <v>324</v>
      </c>
      <c r="B129" s="42" t="s">
        <v>296</v>
      </c>
      <c r="C129" s="321"/>
      <c r="D129" s="324"/>
      <c r="E129" s="16"/>
    </row>
    <row r="130" spans="1:5" x14ac:dyDescent="0.35">
      <c r="A130" s="16" t="s">
        <v>325</v>
      </c>
      <c r="B130" s="42" t="s">
        <v>296</v>
      </c>
      <c r="C130" s="321"/>
      <c r="D130" s="324"/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321"/>
      <c r="D132" s="16"/>
      <c r="E132" s="16"/>
    </row>
    <row r="133" spans="1:5" x14ac:dyDescent="0.35">
      <c r="A133" s="16" t="s">
        <v>328</v>
      </c>
      <c r="B133" s="42" t="s">
        <v>296</v>
      </c>
      <c r="C133" s="321"/>
      <c r="D133" s="16"/>
      <c r="E133" s="16"/>
    </row>
    <row r="134" spans="1:5" x14ac:dyDescent="0.35">
      <c r="A134" s="16" t="s">
        <v>329</v>
      </c>
      <c r="B134" s="42" t="s">
        <v>296</v>
      </c>
      <c r="C134" s="325"/>
      <c r="D134" s="16"/>
      <c r="E134" s="16"/>
    </row>
    <row r="135" spans="1:5" x14ac:dyDescent="0.35">
      <c r="A135" s="16" t="s">
        <v>330</v>
      </c>
      <c r="B135" s="42" t="s">
        <v>296</v>
      </c>
      <c r="C135" s="321"/>
      <c r="D135" s="16"/>
      <c r="E135" s="16"/>
    </row>
    <row r="136" spans="1:5" x14ac:dyDescent="0.35">
      <c r="A136" s="16" t="s">
        <v>331</v>
      </c>
      <c r="B136" s="42" t="s">
        <v>296</v>
      </c>
      <c r="C136" s="321"/>
      <c r="D136" s="16"/>
      <c r="E136" s="16"/>
    </row>
    <row r="137" spans="1:5" x14ac:dyDescent="0.35">
      <c r="A137" s="16" t="s">
        <v>332</v>
      </c>
      <c r="B137" s="42" t="s">
        <v>296</v>
      </c>
      <c r="C137" s="321"/>
      <c r="D137" s="16"/>
      <c r="E137" s="16"/>
    </row>
    <row r="138" spans="1:5" x14ac:dyDescent="0.35">
      <c r="A138" s="16" t="s">
        <v>121</v>
      </c>
      <c r="B138" s="42" t="s">
        <v>296</v>
      </c>
      <c r="C138" s="321"/>
      <c r="D138" s="16"/>
      <c r="E138" s="16"/>
    </row>
    <row r="139" spans="1:5" x14ac:dyDescent="0.35">
      <c r="A139" s="16" t="s">
        <v>333</v>
      </c>
      <c r="B139" s="42" t="s">
        <v>296</v>
      </c>
      <c r="C139" s="323"/>
      <c r="D139" s="16"/>
      <c r="E139" s="16"/>
    </row>
    <row r="140" spans="1:5" x14ac:dyDescent="0.35">
      <c r="A140" s="16" t="s">
        <v>334</v>
      </c>
      <c r="B140" s="42"/>
      <c r="C140" s="321"/>
      <c r="D140" s="16"/>
      <c r="E140" s="16"/>
    </row>
    <row r="141" spans="1:5" x14ac:dyDescent="0.35">
      <c r="A141" s="16" t="s">
        <v>324</v>
      </c>
      <c r="B141" s="42" t="s">
        <v>296</v>
      </c>
      <c r="C141" s="321"/>
      <c r="D141" s="16"/>
      <c r="E141" s="16"/>
    </row>
    <row r="142" spans="1:5" x14ac:dyDescent="0.35">
      <c r="A142" s="16" t="s">
        <v>335</v>
      </c>
      <c r="B142" s="42" t="s">
        <v>296</v>
      </c>
      <c r="C142" s="321"/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0</v>
      </c>
    </row>
    <row r="144" spans="1:5" x14ac:dyDescent="0.35">
      <c r="A144" s="16" t="s">
        <v>337</v>
      </c>
      <c r="B144" s="42" t="s">
        <v>296</v>
      </c>
      <c r="C144" s="323"/>
      <c r="D144" s="16"/>
      <c r="E144" s="16"/>
    </row>
    <row r="145" spans="1:6" x14ac:dyDescent="0.35">
      <c r="A145" s="16" t="s">
        <v>338</v>
      </c>
      <c r="B145" s="42" t="s">
        <v>296</v>
      </c>
      <c r="C145" s="321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323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324"/>
      <c r="C154" s="324"/>
      <c r="D154" s="324"/>
      <c r="E154" s="28">
        <f>SUM(B154:D154)</f>
        <v>0</v>
      </c>
    </row>
    <row r="155" spans="1:6" x14ac:dyDescent="0.35">
      <c r="A155" s="16" t="s">
        <v>240</v>
      </c>
      <c r="B155" s="324"/>
      <c r="C155" s="324"/>
      <c r="D155" s="324"/>
      <c r="E155" s="28">
        <f>SUM(B155:D155)</f>
        <v>0</v>
      </c>
    </row>
    <row r="156" spans="1:6" x14ac:dyDescent="0.35">
      <c r="A156" s="16" t="s">
        <v>344</v>
      </c>
      <c r="B156" s="324"/>
      <c r="C156" s="324"/>
      <c r="D156" s="324"/>
      <c r="E156" s="28">
        <f>SUM(B156:D156)</f>
        <v>0</v>
      </c>
    </row>
    <row r="157" spans="1:6" x14ac:dyDescent="0.35">
      <c r="A157" s="16" t="s">
        <v>285</v>
      </c>
      <c r="B157" s="324"/>
      <c r="C157" s="324"/>
      <c r="D157" s="324"/>
      <c r="E157" s="28">
        <f>SUM(B157:D157)</f>
        <v>0</v>
      </c>
      <c r="F157" s="14"/>
    </row>
    <row r="158" spans="1:6" x14ac:dyDescent="0.35">
      <c r="A158" s="16" t="s">
        <v>286</v>
      </c>
      <c r="B158" s="324"/>
      <c r="C158" s="324"/>
      <c r="D158" s="324"/>
      <c r="E158" s="28">
        <f>SUM(B158:D158)</f>
        <v>0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301"/>
      <c r="C160" s="301"/>
      <c r="D160" s="301"/>
      <c r="E160" s="28">
        <f>SUM(B160:D160)</f>
        <v>0</v>
      </c>
    </row>
    <row r="161" spans="1:5" x14ac:dyDescent="0.35">
      <c r="A161" s="16" t="s">
        <v>240</v>
      </c>
      <c r="B161" s="301"/>
      <c r="C161" s="301"/>
      <c r="D161" s="301"/>
      <c r="E161" s="28">
        <f>SUM(B161:D161)</f>
        <v>0</v>
      </c>
    </row>
    <row r="162" spans="1:5" x14ac:dyDescent="0.35">
      <c r="A162" s="16" t="s">
        <v>344</v>
      </c>
      <c r="B162" s="324"/>
      <c r="C162" s="324"/>
      <c r="D162" s="324"/>
      <c r="E162" s="28">
        <f>SUM(B162:D162)</f>
        <v>0</v>
      </c>
    </row>
    <row r="163" spans="1:5" x14ac:dyDescent="0.35">
      <c r="A163" s="16" t="s">
        <v>285</v>
      </c>
      <c r="B163" s="301"/>
      <c r="C163" s="301"/>
      <c r="D163" s="301"/>
      <c r="E163" s="28">
        <f>SUM(B163:D163)</f>
        <v>0</v>
      </c>
    </row>
    <row r="164" spans="1:5" x14ac:dyDescent="0.35">
      <c r="A164" s="16" t="s">
        <v>286</v>
      </c>
      <c r="B164" s="324"/>
      <c r="C164" s="324"/>
      <c r="D164" s="324"/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324"/>
      <c r="C166" s="324"/>
      <c r="D166" s="324"/>
      <c r="E166" s="28">
        <f>SUM(B166:D166)</f>
        <v>0</v>
      </c>
    </row>
    <row r="167" spans="1:5" x14ac:dyDescent="0.35">
      <c r="A167" s="16" t="s">
        <v>240</v>
      </c>
      <c r="B167" s="324"/>
      <c r="C167" s="324"/>
      <c r="D167" s="324"/>
      <c r="E167" s="28">
        <f>SUM(B167:D167)</f>
        <v>0</v>
      </c>
    </row>
    <row r="168" spans="1:5" x14ac:dyDescent="0.35">
      <c r="A168" s="16" t="s">
        <v>344</v>
      </c>
      <c r="B168" s="324"/>
      <c r="C168" s="324"/>
      <c r="D168" s="324"/>
      <c r="E168" s="28">
        <f>SUM(B168:D168)</f>
        <v>0</v>
      </c>
    </row>
    <row r="169" spans="1:5" x14ac:dyDescent="0.35">
      <c r="A169" s="16" t="s">
        <v>285</v>
      </c>
      <c r="B169" s="324"/>
      <c r="C169" s="324"/>
      <c r="D169" s="324"/>
      <c r="E169" s="28">
        <f>SUM(B169:D169)</f>
        <v>0</v>
      </c>
    </row>
    <row r="170" spans="1:5" x14ac:dyDescent="0.35">
      <c r="A170" s="16" t="s">
        <v>286</v>
      </c>
      <c r="B170" s="324"/>
      <c r="C170" s="324"/>
      <c r="D170" s="324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301"/>
      <c r="C173" s="301"/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321"/>
      <c r="D181" s="16"/>
      <c r="E181" s="16"/>
    </row>
    <row r="182" spans="1:5" x14ac:dyDescent="0.35">
      <c r="A182" s="16" t="s">
        <v>354</v>
      </c>
      <c r="B182" s="42" t="s">
        <v>296</v>
      </c>
      <c r="C182" s="321"/>
      <c r="D182" s="16"/>
      <c r="E182" s="16"/>
    </row>
    <row r="183" spans="1:5" x14ac:dyDescent="0.35">
      <c r="A183" s="21" t="s">
        <v>355</v>
      </c>
      <c r="B183" s="42" t="s">
        <v>296</v>
      </c>
      <c r="C183" s="321"/>
      <c r="D183" s="16"/>
      <c r="E183" s="16"/>
    </row>
    <row r="184" spans="1:5" x14ac:dyDescent="0.35">
      <c r="A184" s="16" t="s">
        <v>356</v>
      </c>
      <c r="B184" s="42" t="s">
        <v>296</v>
      </c>
      <c r="C184" s="321"/>
      <c r="D184" s="16"/>
      <c r="E184" s="16"/>
    </row>
    <row r="185" spans="1:5" x14ac:dyDescent="0.35">
      <c r="A185" s="16" t="s">
        <v>357</v>
      </c>
      <c r="B185" s="42" t="s">
        <v>296</v>
      </c>
      <c r="C185" s="321"/>
      <c r="D185" s="16"/>
      <c r="E185" s="16"/>
    </row>
    <row r="186" spans="1:5" x14ac:dyDescent="0.35">
      <c r="A186" s="16" t="s">
        <v>358</v>
      </c>
      <c r="B186" s="42" t="s">
        <v>296</v>
      </c>
      <c r="C186" s="321"/>
      <c r="D186" s="16"/>
      <c r="E186" s="16"/>
    </row>
    <row r="187" spans="1:5" x14ac:dyDescent="0.35">
      <c r="A187" s="16" t="s">
        <v>359</v>
      </c>
      <c r="B187" s="42" t="s">
        <v>296</v>
      </c>
      <c r="C187" s="321"/>
      <c r="D187" s="16"/>
      <c r="E187" s="16"/>
    </row>
    <row r="188" spans="1:5" x14ac:dyDescent="0.35">
      <c r="A188" s="16" t="s">
        <v>359</v>
      </c>
      <c r="B188" s="42" t="s">
        <v>296</v>
      </c>
      <c r="C188" s="321"/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0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321"/>
      <c r="D191" s="16"/>
      <c r="E191" s="16"/>
    </row>
    <row r="192" spans="1:5" x14ac:dyDescent="0.35">
      <c r="A192" s="16" t="s">
        <v>362</v>
      </c>
      <c r="B192" s="42" t="s">
        <v>296</v>
      </c>
      <c r="C192" s="321"/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0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321"/>
      <c r="D195" s="16"/>
      <c r="E195" s="16"/>
    </row>
    <row r="196" spans="1:5" x14ac:dyDescent="0.35">
      <c r="A196" s="16" t="s">
        <v>365</v>
      </c>
      <c r="B196" s="42" t="s">
        <v>296</v>
      </c>
      <c r="C196" s="321"/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321"/>
      <c r="D199" s="16"/>
      <c r="E199" s="16"/>
    </row>
    <row r="200" spans="1:5" x14ac:dyDescent="0.35">
      <c r="A200" s="16" t="s">
        <v>368</v>
      </c>
      <c r="B200" s="42" t="s">
        <v>296</v>
      </c>
      <c r="C200" s="321"/>
      <c r="D200" s="16"/>
      <c r="E200" s="16"/>
    </row>
    <row r="201" spans="1:5" x14ac:dyDescent="0.35">
      <c r="A201" s="16" t="s">
        <v>157</v>
      </c>
      <c r="B201" s="42" t="s">
        <v>296</v>
      </c>
      <c r="C201" s="321"/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0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321"/>
      <c r="D204" s="16"/>
      <c r="E204" s="16"/>
    </row>
    <row r="205" spans="1:5" x14ac:dyDescent="0.35">
      <c r="A205" s="16" t="s">
        <v>371</v>
      </c>
      <c r="B205" s="42" t="s">
        <v>296</v>
      </c>
      <c r="C205" s="321"/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321"/>
      <c r="C211" s="321"/>
      <c r="D211" s="324"/>
      <c r="E211" s="28">
        <f t="shared" ref="E211:E219" si="22">SUM(B211:C211)-D211</f>
        <v>0</v>
      </c>
    </row>
    <row r="212" spans="1:5" x14ac:dyDescent="0.35">
      <c r="A212" s="16" t="s">
        <v>379</v>
      </c>
      <c r="B212" s="321"/>
      <c r="C212" s="321"/>
      <c r="D212" s="324"/>
      <c r="E212" s="28">
        <f t="shared" si="22"/>
        <v>0</v>
      </c>
    </row>
    <row r="213" spans="1:5" x14ac:dyDescent="0.35">
      <c r="A213" s="16" t="s">
        <v>380</v>
      </c>
      <c r="B213" s="321"/>
      <c r="C213" s="321" t="s">
        <v>1345</v>
      </c>
      <c r="D213" s="324"/>
      <c r="E213" s="28">
        <f t="shared" si="22"/>
        <v>0</v>
      </c>
    </row>
    <row r="214" spans="1:5" x14ac:dyDescent="0.35">
      <c r="A214" s="16" t="s">
        <v>381</v>
      </c>
      <c r="B214" s="321"/>
      <c r="C214" s="321"/>
      <c r="D214" s="324"/>
      <c r="E214" s="28">
        <f t="shared" si="22"/>
        <v>0</v>
      </c>
    </row>
    <row r="215" spans="1:5" x14ac:dyDescent="0.35">
      <c r="A215" s="16" t="s">
        <v>382</v>
      </c>
      <c r="B215" s="321"/>
      <c r="C215" s="321"/>
      <c r="D215" s="324"/>
      <c r="E215" s="28">
        <f t="shared" si="22"/>
        <v>0</v>
      </c>
    </row>
    <row r="216" spans="1:5" x14ac:dyDescent="0.35">
      <c r="A216" s="16" t="s">
        <v>383</v>
      </c>
      <c r="B216" s="321"/>
      <c r="C216" s="321"/>
      <c r="D216" s="324"/>
      <c r="E216" s="28">
        <f t="shared" si="22"/>
        <v>0</v>
      </c>
    </row>
    <row r="217" spans="1:5" x14ac:dyDescent="0.35">
      <c r="A217" s="16" t="s">
        <v>384</v>
      </c>
      <c r="B217" s="321"/>
      <c r="C217" s="321"/>
      <c r="D217" s="324"/>
      <c r="E217" s="28">
        <f t="shared" si="22"/>
        <v>0</v>
      </c>
    </row>
    <row r="218" spans="1:5" x14ac:dyDescent="0.35">
      <c r="A218" s="16" t="s">
        <v>385</v>
      </c>
      <c r="B218" s="321"/>
      <c r="C218" s="321"/>
      <c r="D218" s="324"/>
      <c r="E218" s="28">
        <f t="shared" si="22"/>
        <v>0</v>
      </c>
    </row>
    <row r="219" spans="1:5" x14ac:dyDescent="0.35">
      <c r="A219" s="16" t="s">
        <v>386</v>
      </c>
      <c r="B219" s="321"/>
      <c r="C219" s="321" t="s">
        <v>1345</v>
      </c>
      <c r="D219" s="324" t="s">
        <v>1345</v>
      </c>
      <c r="E219" s="28">
        <f t="shared" si="22"/>
        <v>0</v>
      </c>
    </row>
    <row r="220" spans="1:5" x14ac:dyDescent="0.35">
      <c r="A220" s="16" t="s">
        <v>228</v>
      </c>
      <c r="B220" s="28">
        <f>SUM(B211:B219)</f>
        <v>0</v>
      </c>
      <c r="C220" s="237">
        <f>SUM(C211:C219)</f>
        <v>0</v>
      </c>
      <c r="D220" s="28">
        <f>SUM(D211:D219)</f>
        <v>0</v>
      </c>
      <c r="E220" s="28">
        <f>SUM(E211:E219)</f>
        <v>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321"/>
      <c r="C225" s="321"/>
      <c r="D225" s="324"/>
      <c r="E225" s="28">
        <f t="shared" ref="E225:E232" si="23">SUM(B225:C225)-D225</f>
        <v>0</v>
      </c>
    </row>
    <row r="226" spans="1:6" x14ac:dyDescent="0.35">
      <c r="A226" s="16" t="s">
        <v>380</v>
      </c>
      <c r="B226" s="321"/>
      <c r="C226" s="321"/>
      <c r="D226" s="324"/>
      <c r="E226" s="28">
        <f t="shared" si="23"/>
        <v>0</v>
      </c>
    </row>
    <row r="227" spans="1:6" x14ac:dyDescent="0.35">
      <c r="A227" s="16" t="s">
        <v>381</v>
      </c>
      <c r="B227" s="321"/>
      <c r="C227" s="321"/>
      <c r="D227" s="324"/>
      <c r="E227" s="28">
        <f t="shared" si="23"/>
        <v>0</v>
      </c>
    </row>
    <row r="228" spans="1:6" x14ac:dyDescent="0.35">
      <c r="A228" s="16" t="s">
        <v>382</v>
      </c>
      <c r="B228" s="321"/>
      <c r="C228" s="321"/>
      <c r="D228" s="324"/>
      <c r="E228" s="28">
        <f t="shared" si="23"/>
        <v>0</v>
      </c>
    </row>
    <row r="229" spans="1:6" x14ac:dyDescent="0.35">
      <c r="A229" s="16" t="s">
        <v>383</v>
      </c>
      <c r="B229" s="321"/>
      <c r="C229" s="321"/>
      <c r="D229" s="324"/>
      <c r="E229" s="28">
        <f t="shared" si="23"/>
        <v>0</v>
      </c>
    </row>
    <row r="230" spans="1:6" x14ac:dyDescent="0.35">
      <c r="A230" s="16" t="s">
        <v>384</v>
      </c>
      <c r="B230" s="321"/>
      <c r="C230" s="321"/>
      <c r="D230" s="324"/>
      <c r="E230" s="28">
        <f t="shared" si="23"/>
        <v>0</v>
      </c>
    </row>
    <row r="231" spans="1:6" x14ac:dyDescent="0.35">
      <c r="A231" s="16" t="s">
        <v>385</v>
      </c>
      <c r="B231" s="321"/>
      <c r="C231" s="321"/>
      <c r="D231" s="324"/>
      <c r="E231" s="28">
        <f t="shared" si="23"/>
        <v>0</v>
      </c>
    </row>
    <row r="232" spans="1:6" x14ac:dyDescent="0.35">
      <c r="A232" s="16" t="s">
        <v>386</v>
      </c>
      <c r="B232" s="321"/>
      <c r="C232" s="321"/>
      <c r="D232" s="324"/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0</v>
      </c>
      <c r="C233" s="237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35">
      <c r="A234" s="16"/>
      <c r="B234" s="16"/>
      <c r="C234" s="23"/>
      <c r="D234" s="16"/>
      <c r="E234" s="16"/>
      <c r="F234" s="11">
        <f>E220-E233</f>
        <v>0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1" t="s">
        <v>389</v>
      </c>
      <c r="C236" s="341"/>
      <c r="D236" s="34"/>
      <c r="E236" s="34"/>
    </row>
    <row r="237" spans="1:6" x14ac:dyDescent="0.35">
      <c r="A237" s="52" t="s">
        <v>389</v>
      </c>
      <c r="B237" s="34"/>
      <c r="C237" s="321"/>
      <c r="D237" s="36">
        <f>C237</f>
        <v>0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321"/>
      <c r="D239" s="16"/>
      <c r="E239" s="16"/>
    </row>
    <row r="240" spans="1:6" x14ac:dyDescent="0.35">
      <c r="A240" s="16" t="s">
        <v>392</v>
      </c>
      <c r="B240" s="42" t="s">
        <v>296</v>
      </c>
      <c r="C240" s="321"/>
      <c r="D240" s="16"/>
      <c r="E240" s="16"/>
    </row>
    <row r="241" spans="1:5" x14ac:dyDescent="0.35">
      <c r="A241" s="16" t="s">
        <v>393</v>
      </c>
      <c r="B241" s="42" t="s">
        <v>296</v>
      </c>
      <c r="C241" s="321"/>
      <c r="D241" s="16"/>
      <c r="E241" s="16"/>
    </row>
    <row r="242" spans="1:5" x14ac:dyDescent="0.35">
      <c r="A242" s="16" t="s">
        <v>394</v>
      </c>
      <c r="B242" s="42" t="s">
        <v>296</v>
      </c>
      <c r="C242" s="321"/>
      <c r="D242" s="16"/>
      <c r="E242" s="16"/>
    </row>
    <row r="243" spans="1:5" x14ac:dyDescent="0.35">
      <c r="A243" s="16" t="s">
        <v>395</v>
      </c>
      <c r="B243" s="42" t="s">
        <v>296</v>
      </c>
      <c r="C243" s="321"/>
      <c r="D243" s="16"/>
      <c r="E243" s="16"/>
    </row>
    <row r="244" spans="1:5" x14ac:dyDescent="0.35">
      <c r="A244" s="16" t="s">
        <v>396</v>
      </c>
      <c r="B244" s="42" t="s">
        <v>296</v>
      </c>
      <c r="C244" s="321"/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0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323"/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321"/>
      <c r="D249" s="16"/>
      <c r="E249" s="16"/>
    </row>
    <row r="250" spans="1:5" x14ac:dyDescent="0.35">
      <c r="A250" s="22" t="s">
        <v>401</v>
      </c>
      <c r="B250" s="42" t="s">
        <v>296</v>
      </c>
      <c r="C250" s="321"/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321"/>
      <c r="D254" s="16"/>
      <c r="E254" s="16"/>
    </row>
    <row r="255" spans="1:5" x14ac:dyDescent="0.35">
      <c r="A255" s="16" t="s">
        <v>403</v>
      </c>
      <c r="B255" s="42" t="s">
        <v>296</v>
      </c>
      <c r="C255" s="321"/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321"/>
      <c r="D266" s="16"/>
      <c r="E266" s="16"/>
    </row>
    <row r="267" spans="1:5" x14ac:dyDescent="0.35">
      <c r="A267" s="16" t="s">
        <v>410</v>
      </c>
      <c r="B267" s="42" t="s">
        <v>296</v>
      </c>
      <c r="C267" s="321"/>
      <c r="D267" s="16"/>
      <c r="E267" s="16"/>
    </row>
    <row r="268" spans="1:5" x14ac:dyDescent="0.35">
      <c r="A268" s="16" t="s">
        <v>411</v>
      </c>
      <c r="B268" s="42" t="s">
        <v>296</v>
      </c>
      <c r="C268" s="321"/>
      <c r="D268" s="16"/>
      <c r="E268" s="16"/>
    </row>
    <row r="269" spans="1:5" x14ac:dyDescent="0.35">
      <c r="A269" s="16" t="s">
        <v>412</v>
      </c>
      <c r="B269" s="42" t="s">
        <v>296</v>
      </c>
      <c r="C269" s="321"/>
      <c r="D269" s="16"/>
      <c r="E269" s="16"/>
    </row>
    <row r="270" spans="1:5" x14ac:dyDescent="0.35">
      <c r="A270" s="16" t="s">
        <v>413</v>
      </c>
      <c r="B270" s="42" t="s">
        <v>296</v>
      </c>
      <c r="C270" s="321"/>
      <c r="D270" s="16"/>
      <c r="E270" s="16"/>
    </row>
    <row r="271" spans="1:5" x14ac:dyDescent="0.35">
      <c r="A271" s="16" t="s">
        <v>414</v>
      </c>
      <c r="B271" s="42" t="s">
        <v>296</v>
      </c>
      <c r="C271" s="321"/>
      <c r="D271" s="16"/>
      <c r="E271" s="16"/>
    </row>
    <row r="272" spans="1:5" x14ac:dyDescent="0.35">
      <c r="A272" s="16" t="s">
        <v>415</v>
      </c>
      <c r="B272" s="42" t="s">
        <v>296</v>
      </c>
      <c r="C272" s="321"/>
      <c r="D272" s="16"/>
      <c r="E272" s="16"/>
    </row>
    <row r="273" spans="1:5" x14ac:dyDescent="0.35">
      <c r="A273" s="16" t="s">
        <v>416</v>
      </c>
      <c r="B273" s="42" t="s">
        <v>296</v>
      </c>
      <c r="C273" s="321"/>
      <c r="D273" s="16"/>
      <c r="E273" s="16"/>
    </row>
    <row r="274" spans="1:5" x14ac:dyDescent="0.35">
      <c r="A274" s="16" t="s">
        <v>417</v>
      </c>
      <c r="B274" s="42" t="s">
        <v>296</v>
      </c>
      <c r="C274" s="321"/>
      <c r="D274" s="16"/>
      <c r="E274" s="16"/>
    </row>
    <row r="275" spans="1:5" x14ac:dyDescent="0.35">
      <c r="A275" s="16" t="s">
        <v>418</v>
      </c>
      <c r="B275" s="42" t="s">
        <v>296</v>
      </c>
      <c r="C275" s="321"/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0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321"/>
      <c r="D278" s="16"/>
      <c r="E278" s="16"/>
    </row>
    <row r="279" spans="1:5" x14ac:dyDescent="0.35">
      <c r="A279" s="16" t="s">
        <v>410</v>
      </c>
      <c r="B279" s="42" t="s">
        <v>296</v>
      </c>
      <c r="C279" s="321"/>
      <c r="D279" s="16"/>
      <c r="E279" s="16"/>
    </row>
    <row r="280" spans="1:5" x14ac:dyDescent="0.35">
      <c r="A280" s="16" t="s">
        <v>421</v>
      </c>
      <c r="B280" s="42" t="s">
        <v>296</v>
      </c>
      <c r="C280" s="321"/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321"/>
      <c r="D283" s="16"/>
      <c r="E283" s="16"/>
    </row>
    <row r="284" spans="1:5" x14ac:dyDescent="0.35">
      <c r="A284" s="16" t="s">
        <v>379</v>
      </c>
      <c r="B284" s="42" t="s">
        <v>296</v>
      </c>
      <c r="C284" s="321"/>
      <c r="D284" s="16"/>
      <c r="E284" s="16"/>
    </row>
    <row r="285" spans="1:5" x14ac:dyDescent="0.35">
      <c r="A285" s="16" t="s">
        <v>380</v>
      </c>
      <c r="B285" s="42" t="s">
        <v>296</v>
      </c>
      <c r="C285" s="321"/>
      <c r="D285" s="16"/>
      <c r="E285" s="16"/>
    </row>
    <row r="286" spans="1:5" x14ac:dyDescent="0.35">
      <c r="A286" s="16" t="s">
        <v>424</v>
      </c>
      <c r="B286" s="42" t="s">
        <v>296</v>
      </c>
      <c r="C286" s="321"/>
      <c r="D286" s="16"/>
      <c r="E286" s="16"/>
    </row>
    <row r="287" spans="1:5" x14ac:dyDescent="0.35">
      <c r="A287" s="16" t="s">
        <v>425</v>
      </c>
      <c r="B287" s="42" t="s">
        <v>296</v>
      </c>
      <c r="C287" s="321"/>
      <c r="D287" s="16"/>
      <c r="E287" s="16"/>
    </row>
    <row r="288" spans="1:5" x14ac:dyDescent="0.35">
      <c r="A288" s="16" t="s">
        <v>426</v>
      </c>
      <c r="B288" s="42" t="s">
        <v>296</v>
      </c>
      <c r="C288" s="321"/>
      <c r="D288" s="16"/>
      <c r="E288" s="16"/>
    </row>
    <row r="289" spans="1:5" x14ac:dyDescent="0.35">
      <c r="A289" s="16" t="s">
        <v>385</v>
      </c>
      <c r="B289" s="42" t="s">
        <v>296</v>
      </c>
      <c r="C289" s="321"/>
      <c r="D289" s="16"/>
      <c r="E289" s="16"/>
    </row>
    <row r="290" spans="1:5" x14ac:dyDescent="0.35">
      <c r="A290" s="16" t="s">
        <v>386</v>
      </c>
      <c r="B290" s="42" t="s">
        <v>296</v>
      </c>
      <c r="C290" s="321"/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0</v>
      </c>
      <c r="E291" s="16"/>
    </row>
    <row r="292" spans="1:5" x14ac:dyDescent="0.35">
      <c r="A292" s="16" t="s">
        <v>428</v>
      </c>
      <c r="B292" s="42" t="s">
        <v>296</v>
      </c>
      <c r="C292" s="321"/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0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321"/>
      <c r="D295" s="16"/>
      <c r="E295" s="16"/>
    </row>
    <row r="296" spans="1:5" x14ac:dyDescent="0.35">
      <c r="A296" s="16" t="s">
        <v>432</v>
      </c>
      <c r="B296" s="42" t="s">
        <v>296</v>
      </c>
      <c r="C296" s="321"/>
      <c r="D296" s="16"/>
      <c r="E296" s="16"/>
    </row>
    <row r="297" spans="1:5" x14ac:dyDescent="0.35">
      <c r="A297" s="16" t="s">
        <v>433</v>
      </c>
      <c r="B297" s="42" t="s">
        <v>296</v>
      </c>
      <c r="C297" s="321"/>
      <c r="D297" s="16"/>
      <c r="E297" s="16"/>
    </row>
    <row r="298" spans="1:5" x14ac:dyDescent="0.35">
      <c r="A298" s="16" t="s">
        <v>421</v>
      </c>
      <c r="B298" s="42" t="s">
        <v>296</v>
      </c>
      <c r="C298" s="321"/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321"/>
      <c r="D302" s="16"/>
      <c r="E302" s="16"/>
    </row>
    <row r="303" spans="1:5" x14ac:dyDescent="0.35">
      <c r="A303" s="16" t="s">
        <v>437</v>
      </c>
      <c r="B303" s="42" t="s">
        <v>296</v>
      </c>
      <c r="C303" s="321"/>
      <c r="D303" s="16"/>
      <c r="E303" s="16"/>
    </row>
    <row r="304" spans="1:5" x14ac:dyDescent="0.35">
      <c r="A304" s="16" t="s">
        <v>438</v>
      </c>
      <c r="B304" s="42" t="s">
        <v>296</v>
      </c>
      <c r="C304" s="321"/>
      <c r="D304" s="16"/>
      <c r="E304" s="16"/>
    </row>
    <row r="305" spans="1:6" x14ac:dyDescent="0.35">
      <c r="A305" s="16" t="s">
        <v>439</v>
      </c>
      <c r="B305" s="42" t="s">
        <v>296</v>
      </c>
      <c r="C305" s="321"/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0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321"/>
      <c r="D314" s="16"/>
      <c r="E314" s="16"/>
    </row>
    <row r="315" spans="1:6" x14ac:dyDescent="0.35">
      <c r="A315" s="16" t="s">
        <v>445</v>
      </c>
      <c r="B315" s="42" t="s">
        <v>296</v>
      </c>
      <c r="C315" s="321"/>
      <c r="D315" s="16"/>
      <c r="E315" s="16"/>
    </row>
    <row r="316" spans="1:6" x14ac:dyDescent="0.35">
      <c r="A316" s="16" t="s">
        <v>446</v>
      </c>
      <c r="B316" s="42" t="s">
        <v>296</v>
      </c>
      <c r="C316" s="321" t="s">
        <v>1345</v>
      </c>
      <c r="D316" s="16"/>
      <c r="E316" s="16"/>
    </row>
    <row r="317" spans="1:6" x14ac:dyDescent="0.35">
      <c r="A317" s="16" t="s">
        <v>447</v>
      </c>
      <c r="B317" s="42" t="s">
        <v>296</v>
      </c>
      <c r="C317" s="321" t="s">
        <v>1345</v>
      </c>
      <c r="D317" s="16"/>
      <c r="E317" s="16"/>
    </row>
    <row r="318" spans="1:6" x14ac:dyDescent="0.35">
      <c r="A318" s="16" t="s">
        <v>448</v>
      </c>
      <c r="B318" s="42" t="s">
        <v>296</v>
      </c>
      <c r="C318" s="321" t="s">
        <v>1345</v>
      </c>
      <c r="D318" s="16"/>
      <c r="E318" s="16"/>
    </row>
    <row r="319" spans="1:6" x14ac:dyDescent="0.35">
      <c r="A319" s="16" t="s">
        <v>449</v>
      </c>
      <c r="B319" s="42" t="s">
        <v>296</v>
      </c>
      <c r="C319" s="321" t="s">
        <v>1345</v>
      </c>
      <c r="D319" s="16"/>
      <c r="E319" s="16"/>
    </row>
    <row r="320" spans="1:6" x14ac:dyDescent="0.35">
      <c r="A320" s="16" t="s">
        <v>450</v>
      </c>
      <c r="B320" s="42" t="s">
        <v>296</v>
      </c>
      <c r="C320" s="321"/>
      <c r="D320" s="16"/>
      <c r="E320" s="16"/>
    </row>
    <row r="321" spans="1:5" x14ac:dyDescent="0.35">
      <c r="A321" s="16" t="s">
        <v>451</v>
      </c>
      <c r="B321" s="42" t="s">
        <v>296</v>
      </c>
      <c r="C321" s="321"/>
      <c r="D321" s="16"/>
      <c r="E321" s="16"/>
    </row>
    <row r="322" spans="1:5" x14ac:dyDescent="0.35">
      <c r="A322" s="16" t="s">
        <v>452</v>
      </c>
      <c r="B322" s="42" t="s">
        <v>296</v>
      </c>
      <c r="C322" s="321"/>
      <c r="D322" s="16"/>
      <c r="E322" s="16"/>
    </row>
    <row r="323" spans="1:5" x14ac:dyDescent="0.35">
      <c r="A323" s="16" t="s">
        <v>453</v>
      </c>
      <c r="B323" s="42" t="s">
        <v>296</v>
      </c>
      <c r="C323" s="321"/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0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321"/>
      <c r="D326" s="16"/>
      <c r="E326" s="16"/>
    </row>
    <row r="327" spans="1:5" x14ac:dyDescent="0.35">
      <c r="A327" s="16" t="s">
        <v>457</v>
      </c>
      <c r="B327" s="42" t="s">
        <v>296</v>
      </c>
      <c r="C327" s="321"/>
      <c r="D327" s="16"/>
      <c r="E327" s="16"/>
    </row>
    <row r="328" spans="1:5" x14ac:dyDescent="0.35">
      <c r="A328" s="16" t="s">
        <v>458</v>
      </c>
      <c r="B328" s="42" t="s">
        <v>296</v>
      </c>
      <c r="C328" s="321"/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321"/>
      <c r="D331" s="16"/>
      <c r="E331" s="16"/>
    </row>
    <row r="332" spans="1:5" x14ac:dyDescent="0.35">
      <c r="A332" s="16" t="s">
        <v>462</v>
      </c>
      <c r="B332" s="42" t="s">
        <v>296</v>
      </c>
      <c r="C332" s="321"/>
      <c r="D332" s="16"/>
      <c r="E332" s="16"/>
    </row>
    <row r="333" spans="1:5" x14ac:dyDescent="0.35">
      <c r="A333" s="16" t="s">
        <v>463</v>
      </c>
      <c r="B333" s="42" t="s">
        <v>296</v>
      </c>
      <c r="C333" s="321"/>
      <c r="D333" s="16"/>
      <c r="E333" s="16"/>
    </row>
    <row r="334" spans="1:5" x14ac:dyDescent="0.35">
      <c r="A334" s="22" t="s">
        <v>464</v>
      </c>
      <c r="B334" s="42" t="s">
        <v>296</v>
      </c>
      <c r="C334" s="321" t="s">
        <v>1345</v>
      </c>
      <c r="D334" s="16"/>
      <c r="E334" s="16"/>
    </row>
    <row r="335" spans="1:5" x14ac:dyDescent="0.35">
      <c r="A335" s="16" t="s">
        <v>465</v>
      </c>
      <c r="B335" s="42" t="s">
        <v>296</v>
      </c>
      <c r="C335" s="321" t="s">
        <v>1345</v>
      </c>
      <c r="D335" s="16"/>
      <c r="E335" s="16"/>
    </row>
    <row r="336" spans="1:5" x14ac:dyDescent="0.35">
      <c r="A336" s="22" t="s">
        <v>466</v>
      </c>
      <c r="B336" s="42" t="s">
        <v>296</v>
      </c>
      <c r="C336" s="321"/>
      <c r="D336" s="16"/>
      <c r="E336" s="16"/>
    </row>
    <row r="337" spans="1:5" x14ac:dyDescent="0.35">
      <c r="A337" s="22" t="s">
        <v>467</v>
      </c>
      <c r="B337" s="42" t="s">
        <v>296</v>
      </c>
      <c r="C337" s="327"/>
      <c r="D337" s="16"/>
      <c r="E337" s="16"/>
    </row>
    <row r="338" spans="1:5" x14ac:dyDescent="0.35">
      <c r="A338" s="16" t="s">
        <v>468</v>
      </c>
      <c r="B338" s="42" t="s">
        <v>296</v>
      </c>
      <c r="C338" s="321" t="s">
        <v>1345</v>
      </c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0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326"/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322"/>
      <c r="D345" s="16"/>
      <c r="E345" s="16"/>
    </row>
    <row r="346" spans="1:5" x14ac:dyDescent="0.35">
      <c r="A346" s="16" t="s">
        <v>473</v>
      </c>
      <c r="B346" s="42" t="s">
        <v>296</v>
      </c>
      <c r="C346" s="322"/>
      <c r="D346" s="16"/>
      <c r="E346" s="16"/>
    </row>
    <row r="347" spans="1:5" x14ac:dyDescent="0.35">
      <c r="A347" s="16" t="s">
        <v>474</v>
      </c>
      <c r="B347" s="42" t="s">
        <v>296</v>
      </c>
      <c r="C347" s="322"/>
      <c r="D347" s="16"/>
      <c r="E347" s="16"/>
    </row>
    <row r="348" spans="1:5" x14ac:dyDescent="0.35">
      <c r="A348" s="16" t="s">
        <v>475</v>
      </c>
      <c r="B348" s="42" t="s">
        <v>296</v>
      </c>
      <c r="C348" s="322"/>
      <c r="D348" s="16"/>
      <c r="E348" s="16"/>
    </row>
    <row r="349" spans="1:5" x14ac:dyDescent="0.35">
      <c r="A349" s="16" t="s">
        <v>476</v>
      </c>
      <c r="B349" s="42" t="s">
        <v>296</v>
      </c>
      <c r="C349" s="322"/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321"/>
      <c r="D358" s="16"/>
      <c r="E358" s="16"/>
    </row>
    <row r="359" spans="1:5" x14ac:dyDescent="0.35">
      <c r="A359" s="16" t="s">
        <v>482</v>
      </c>
      <c r="B359" s="42" t="s">
        <v>296</v>
      </c>
      <c r="C359" s="321"/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0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321"/>
      <c r="D362" s="16"/>
      <c r="E362" s="41"/>
    </row>
    <row r="363" spans="1:5" x14ac:dyDescent="0.35">
      <c r="A363" s="16" t="s">
        <v>485</v>
      </c>
      <c r="B363" s="42" t="s">
        <v>296</v>
      </c>
      <c r="C363" s="321">
        <f>D245</f>
        <v>0</v>
      </c>
      <c r="D363" s="16"/>
      <c r="E363" s="16"/>
    </row>
    <row r="364" spans="1:5" x14ac:dyDescent="0.35">
      <c r="A364" s="16" t="s">
        <v>486</v>
      </c>
      <c r="B364" s="42" t="s">
        <v>296</v>
      </c>
      <c r="C364" s="321"/>
      <c r="D364" s="16"/>
      <c r="E364" s="16"/>
    </row>
    <row r="365" spans="1:5" x14ac:dyDescent="0.35">
      <c r="A365" s="16" t="s">
        <v>487</v>
      </c>
      <c r="B365" s="42" t="s">
        <v>296</v>
      </c>
      <c r="C365" s="321">
        <f>D256</f>
        <v>0</v>
      </c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0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0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321"/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321"/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321"/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321"/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321"/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321"/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321"/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321"/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321"/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321"/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323"/>
      <c r="D380" s="28">
        <v>0</v>
      </c>
      <c r="E380" s="216" t="e">
        <f>IF(OR(C380&gt;999999,C380/(D360+D383)&gt;0.01),"Additional Classification Necessary - See Responses-2 Tab","")</f>
        <v>#DIV/0!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0</v>
      </c>
      <c r="E381" s="28"/>
      <c r="F381" s="56"/>
    </row>
    <row r="382" spans="1:6" x14ac:dyDescent="0.35">
      <c r="A382" s="52" t="s">
        <v>503</v>
      </c>
      <c r="B382" s="42" t="s">
        <v>296</v>
      </c>
      <c r="C382" s="321"/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0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321"/>
      <c r="D389" s="16"/>
      <c r="E389" s="16"/>
    </row>
    <row r="390" spans="1:5" x14ac:dyDescent="0.35">
      <c r="A390" s="16" t="s">
        <v>9</v>
      </c>
      <c r="B390" s="42" t="s">
        <v>296</v>
      </c>
      <c r="C390" s="321"/>
      <c r="D390" s="16"/>
      <c r="E390" s="16"/>
    </row>
    <row r="391" spans="1:5" x14ac:dyDescent="0.35">
      <c r="A391" s="16" t="s">
        <v>262</v>
      </c>
      <c r="B391" s="42" t="s">
        <v>296</v>
      </c>
      <c r="C391" s="321"/>
      <c r="D391" s="16"/>
      <c r="E391" s="16"/>
    </row>
    <row r="392" spans="1:5" x14ac:dyDescent="0.35">
      <c r="A392" s="16" t="s">
        <v>508</v>
      </c>
      <c r="B392" s="42" t="s">
        <v>296</v>
      </c>
      <c r="C392" s="321"/>
      <c r="D392" s="16"/>
      <c r="E392" s="16"/>
    </row>
    <row r="393" spans="1:5" x14ac:dyDescent="0.35">
      <c r="A393" s="16" t="s">
        <v>509</v>
      </c>
      <c r="B393" s="42" t="s">
        <v>296</v>
      </c>
      <c r="C393" s="321"/>
      <c r="D393" s="16"/>
      <c r="E393" s="16"/>
    </row>
    <row r="394" spans="1:5" x14ac:dyDescent="0.35">
      <c r="A394" s="16" t="s">
        <v>510</v>
      </c>
      <c r="B394" s="42" t="s">
        <v>296</v>
      </c>
      <c r="C394" s="321"/>
      <c r="D394" s="16"/>
      <c r="E394" s="16"/>
    </row>
    <row r="395" spans="1:5" x14ac:dyDescent="0.35">
      <c r="A395" s="16" t="s">
        <v>14</v>
      </c>
      <c r="B395" s="42" t="s">
        <v>296</v>
      </c>
      <c r="C395" s="321"/>
      <c r="D395" s="16"/>
      <c r="E395" s="16"/>
    </row>
    <row r="396" spans="1:5" x14ac:dyDescent="0.35">
      <c r="A396" s="16" t="s">
        <v>511</v>
      </c>
      <c r="B396" s="42" t="s">
        <v>296</v>
      </c>
      <c r="C396" s="321"/>
      <c r="D396" s="16"/>
      <c r="E396" s="16"/>
    </row>
    <row r="397" spans="1:5" x14ac:dyDescent="0.35">
      <c r="A397" s="16" t="s">
        <v>512</v>
      </c>
      <c r="B397" s="42" t="s">
        <v>296</v>
      </c>
      <c r="C397" s="323"/>
      <c r="D397" s="16"/>
      <c r="E397" s="16"/>
    </row>
    <row r="398" spans="1:5" x14ac:dyDescent="0.35">
      <c r="A398" s="16" t="s">
        <v>513</v>
      </c>
      <c r="B398" s="42" t="s">
        <v>296</v>
      </c>
      <c r="C398" s="323"/>
      <c r="D398" s="16"/>
      <c r="E398" s="16"/>
    </row>
    <row r="399" spans="1:5" x14ac:dyDescent="0.35">
      <c r="A399" s="16" t="s">
        <v>514</v>
      </c>
      <c r="B399" s="42" t="s">
        <v>296</v>
      </c>
      <c r="C399" s="323"/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321"/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321"/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321"/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321"/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321"/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321"/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321"/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321"/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321"/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321"/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321"/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321"/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321"/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323"/>
      <c r="D414" s="28">
        <v>0</v>
      </c>
      <c r="E414" s="216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0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0</v>
      </c>
      <c r="E417" s="28"/>
    </row>
    <row r="418" spans="1:13" x14ac:dyDescent="0.35">
      <c r="A418" s="28" t="s">
        <v>520</v>
      </c>
      <c r="B418" s="16"/>
      <c r="C418" s="323"/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321"/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35">
      <c r="A421" s="28" t="s">
        <v>523</v>
      </c>
      <c r="B421" s="16"/>
      <c r="C421" s="23"/>
      <c r="D421" s="28">
        <f>D417+D420</f>
        <v>0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321"/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321"/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0</v>
      </c>
      <c r="E424" s="16"/>
    </row>
    <row r="426" spans="1:13" ht="29.15" customHeight="1" x14ac:dyDescent="0.35">
      <c r="A426" s="342" t="s">
        <v>1348</v>
      </c>
      <c r="B426" s="342"/>
      <c r="C426" s="342"/>
      <c r="D426" s="342"/>
      <c r="E426" s="342"/>
    </row>
    <row r="427" spans="1:13" x14ac:dyDescent="0.35">
      <c r="A427" s="337"/>
      <c r="B427" s="337"/>
      <c r="C427" s="337"/>
      <c r="D427" s="337"/>
      <c r="E427" s="337"/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0</v>
      </c>
      <c r="E612" s="231" t="e">
        <f>SUM(C624:D647)+SUM(C668:D713)</f>
        <v>#DIV/0!</v>
      </c>
      <c r="F612" s="231">
        <f>CE64-(AX64+BD64+BE64+BG64+BJ64+BN64+BP64+BQ64+CB64+CC64+CD64)</f>
        <v>0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0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0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0</v>
      </c>
      <c r="D615" s="229">
        <f>SUM(C614:C615)</f>
        <v>0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0</v>
      </c>
      <c r="D616" s="229" t="e">
        <f>(D615/D612)*AX90</f>
        <v>#DIV/0!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0</v>
      </c>
      <c r="D617" s="229" t="e">
        <f>(D615/D612)*BJ90</f>
        <v>#DIV/0!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0</v>
      </c>
      <c r="D618" s="229" t="e">
        <f>(D615/D612)*BG90</f>
        <v>#DIV/0!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0</v>
      </c>
      <c r="D619" s="229" t="e">
        <f>(D615/D612)*BN90</f>
        <v>#DIV/0!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0</v>
      </c>
      <c r="D620" s="229" t="e">
        <f>(D615/D612)*CC90</f>
        <v>#DIV/0!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0</v>
      </c>
      <c r="D621" s="229" t="e">
        <f>(D615/D612)*BP90</f>
        <v>#DIV/0!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 t="e">
        <f>(D615/D612)*CB90</f>
        <v>#DIV/0!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 t="e">
        <f>(D615/D612)*BQ90</f>
        <v>#DIV/0!</v>
      </c>
      <c r="E623" s="231" t="e">
        <f>SUM(C616:D623)</f>
        <v>#DIV/0!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0</v>
      </c>
      <c r="D624" s="229" t="e">
        <f>(D615/D612)*BD90</f>
        <v>#DIV/0!</v>
      </c>
      <c r="E624" s="231" t="e">
        <f>(E623/E612)*SUM(C624:D624)</f>
        <v>#DIV/0!</v>
      </c>
      <c r="F624" s="231" t="e">
        <f>SUM(C624:E624)</f>
        <v>#DIV/0!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0</v>
      </c>
      <c r="D625" s="229" t="e">
        <f>(D615/D612)*AY90</f>
        <v>#DIV/0!</v>
      </c>
      <c r="E625" s="231" t="e">
        <f>(E623/E612)*SUM(C625:D625)</f>
        <v>#DIV/0!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 t="e">
        <f>(D615/D612)*BR90</f>
        <v>#DIV/0!</v>
      </c>
      <c r="E626" s="231" t="e">
        <f>(E623/E612)*SUM(C626:D626)</f>
        <v>#DIV/0!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0</v>
      </c>
      <c r="D627" s="229" t="e">
        <f>(D615/D612)*BO90</f>
        <v>#DIV/0!</v>
      </c>
      <c r="E627" s="231" t="e">
        <f>(E623/E612)*SUM(C627:D627)</f>
        <v>#DIV/0!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 t="e">
        <f>(D615/D612)*AZ90</f>
        <v>#DIV/0!</v>
      </c>
      <c r="E628" s="231" t="e">
        <f>(E623/E612)*SUM(C628:D628)</f>
        <v>#DIV/0!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0</v>
      </c>
      <c r="D629" s="229" t="e">
        <f>(D615/D612)*BF90</f>
        <v>#DIV/0!</v>
      </c>
      <c r="E629" s="231" t="e">
        <f>(E623/E612)*SUM(C629:D629)</f>
        <v>#DIV/0!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0</v>
      </c>
      <c r="D630" s="229" t="e">
        <f>(D615/D612)*BA90</f>
        <v>#DIV/0!</v>
      </c>
      <c r="E630" s="231" t="e">
        <f>(E623/E612)*SUM(C630:D630)</f>
        <v>#DIV/0!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0</v>
      </c>
      <c r="D631" s="229" t="e">
        <f>(D615/D612)*AW90</f>
        <v>#DIV/0!</v>
      </c>
      <c r="E631" s="231" t="e">
        <f>(E623/E612)*SUM(C631:D631)</f>
        <v>#DIV/0!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 t="e">
        <f>(D615/D612)*BB90</f>
        <v>#DIV/0!</v>
      </c>
      <c r="E632" s="231" t="e">
        <f>(E623/E612)*SUM(C632:D632)</f>
        <v>#DIV/0!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0</v>
      </c>
      <c r="D633" s="229" t="e">
        <f>(D615/D612)*BC90</f>
        <v>#DIV/0!</v>
      </c>
      <c r="E633" s="231" t="e">
        <f>(E623/E612)*SUM(C633:D633)</f>
        <v>#DIV/0!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 t="e">
        <f>(D615/D612)*BI90</f>
        <v>#DIV/0!</v>
      </c>
      <c r="E634" s="231" t="e">
        <f>(E623/E612)*SUM(C634:D634)</f>
        <v>#DIV/0!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0</v>
      </c>
      <c r="D635" s="229" t="e">
        <f>(D615/D612)*BK90</f>
        <v>#DIV/0!</v>
      </c>
      <c r="E635" s="231" t="e">
        <f>(E623/E612)*SUM(C635:D635)</f>
        <v>#DIV/0!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 t="e">
        <f>(D615/D612)*BH90</f>
        <v>#DIV/0!</v>
      </c>
      <c r="E636" s="231" t="e">
        <f>(E623/E612)*SUM(C636:D636)</f>
        <v>#DIV/0!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0</v>
      </c>
      <c r="D637" s="229" t="e">
        <f>(D615/D612)*BL90</f>
        <v>#DIV/0!</v>
      </c>
      <c r="E637" s="231" t="e">
        <f>(E623/E612)*SUM(C637:D637)</f>
        <v>#DIV/0!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 t="e">
        <f>(D615/D612)*BM90</f>
        <v>#DIV/0!</v>
      </c>
      <c r="E638" s="231" t="e">
        <f>(E623/E612)*SUM(C638:D638)</f>
        <v>#DIV/0!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 t="e">
        <f>(D615/D612)*BS90</f>
        <v>#DIV/0!</v>
      </c>
      <c r="E639" s="231" t="e">
        <f>(E623/E612)*SUM(C639:D639)</f>
        <v>#DIV/0!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 t="e">
        <f>(D615/D612)*BT90</f>
        <v>#DIV/0!</v>
      </c>
      <c r="E640" s="231" t="e">
        <f>(E623/E612)*SUM(C640:D640)</f>
        <v>#DIV/0!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 t="e">
        <f>(D615/D612)*BU90</f>
        <v>#DIV/0!</v>
      </c>
      <c r="E641" s="231" t="e">
        <f>(E623/E612)*SUM(C641:D641)</f>
        <v>#DIV/0!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 t="e">
        <f>(D615/D612)*BV90</f>
        <v>#DIV/0!</v>
      </c>
      <c r="E642" s="231" t="e">
        <f>(E623/E612)*SUM(C642:D642)</f>
        <v>#DIV/0!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0</v>
      </c>
      <c r="D643" s="229" t="e">
        <f>(D615/D612)*BW90</f>
        <v>#DIV/0!</v>
      </c>
      <c r="E643" s="231" t="e">
        <f>(E623/E612)*SUM(C643:D643)</f>
        <v>#DIV/0!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0</v>
      </c>
      <c r="D644" s="229" t="e">
        <f>(D615/D612)*BX90</f>
        <v>#DIV/0!</v>
      </c>
      <c r="E644" s="231" t="e">
        <f>(E623/E612)*SUM(C644:D644)</f>
        <v>#DIV/0!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0</v>
      </c>
      <c r="D645" s="229" t="e">
        <f>(D615/D612)*BY90</f>
        <v>#DIV/0!</v>
      </c>
      <c r="E645" s="231" t="e">
        <f>(E623/E612)*SUM(C645:D645)</f>
        <v>#DIV/0!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0</v>
      </c>
      <c r="D646" s="229" t="e">
        <f>(D615/D612)*BZ90</f>
        <v>#DIV/0!</v>
      </c>
      <c r="E646" s="231" t="e">
        <f>(E623/E612)*SUM(C646:D646)</f>
        <v>#DIV/0!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0</v>
      </c>
      <c r="D647" s="229" t="e">
        <f>(D615/D612)*CA90</f>
        <v>#DIV/0!</v>
      </c>
      <c r="E647" s="231" t="e">
        <f>(E623/E612)*SUM(C647:D647)</f>
        <v>#DIV/0!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0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0</v>
      </c>
      <c r="D668" s="229" t="e">
        <f>(D615/D612)*C90</f>
        <v>#DIV/0!</v>
      </c>
      <c r="E668" s="231" t="e">
        <f>(E623/E612)*SUM(C668:D668)</f>
        <v>#DIV/0!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0</v>
      </c>
      <c r="D669" s="229" t="e">
        <f>(D615/D612)*D90</f>
        <v>#DIV/0!</v>
      </c>
      <c r="E669" s="231" t="e">
        <f>(E623/E612)*SUM(C669:D669)</f>
        <v>#DIV/0!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0</v>
      </c>
      <c r="D670" s="229" t="e">
        <f>(D615/D612)*E90</f>
        <v>#DIV/0!</v>
      </c>
      <c r="E670" s="231" t="e">
        <f>(E623/E612)*SUM(C670:D670)</f>
        <v>#DIV/0!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0</v>
      </c>
      <c r="D671" s="229" t="e">
        <f>(D615/D612)*F90</f>
        <v>#DIV/0!</v>
      </c>
      <c r="E671" s="231" t="e">
        <f>(E623/E612)*SUM(C671:D671)</f>
        <v>#DIV/0!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 t="e">
        <f>(D615/D612)*G90</f>
        <v>#DIV/0!</v>
      </c>
      <c r="E672" s="231" t="e">
        <f>(E623/E612)*SUM(C672:D672)</f>
        <v>#DIV/0!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 t="e">
        <f>(D615/D612)*H90</f>
        <v>#DIV/0!</v>
      </c>
      <c r="E673" s="231" t="e">
        <f>(E623/E612)*SUM(C673:D673)</f>
        <v>#DIV/0!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 t="e">
        <f>(D615/D612)*I90</f>
        <v>#DIV/0!</v>
      </c>
      <c r="E674" s="231" t="e">
        <f>(E623/E612)*SUM(C674:D674)</f>
        <v>#DIV/0!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 t="e">
        <f>(D615/D612)*J90</f>
        <v>#DIV/0!</v>
      </c>
      <c r="E675" s="231" t="e">
        <f>(E623/E612)*SUM(C675:D675)</f>
        <v>#DIV/0!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 t="e">
        <f>(D615/D612)*K90</f>
        <v>#DIV/0!</v>
      </c>
      <c r="E676" s="231" t="e">
        <f>(E623/E612)*SUM(C676:D676)</f>
        <v>#DIV/0!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 t="e">
        <f>(D615/D612)*L90</f>
        <v>#DIV/0!</v>
      </c>
      <c r="E677" s="231" t="e">
        <f>(E623/E612)*SUM(C677:D677)</f>
        <v>#DIV/0!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 t="e">
        <f>(D615/D612)*M90</f>
        <v>#DIV/0!</v>
      </c>
      <c r="E678" s="231" t="e">
        <f>(E623/E612)*SUM(C678:D678)</f>
        <v>#DIV/0!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 t="e">
        <f>(D615/D612)*N90</f>
        <v>#DIV/0!</v>
      </c>
      <c r="E679" s="231" t="e">
        <f>(E623/E612)*SUM(C679:D679)</f>
        <v>#DIV/0!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0</v>
      </c>
      <c r="D680" s="229" t="e">
        <f>(D615/D612)*O90</f>
        <v>#DIV/0!</v>
      </c>
      <c r="E680" s="231" t="e">
        <f>(E623/E612)*SUM(C680:D680)</f>
        <v>#DIV/0!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0</v>
      </c>
      <c r="D681" s="229" t="e">
        <f>(D615/D612)*P90</f>
        <v>#DIV/0!</v>
      </c>
      <c r="E681" s="231" t="e">
        <f>(E623/E612)*SUM(C681:D681)</f>
        <v>#DIV/0!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 t="e">
        <f>(D615/D612)*Q90</f>
        <v>#DIV/0!</v>
      </c>
      <c r="E682" s="231" t="e">
        <f>(E623/E612)*SUM(C682:D682)</f>
        <v>#DIV/0!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0</v>
      </c>
      <c r="D683" s="229" t="e">
        <f>(D615/D612)*R90</f>
        <v>#DIV/0!</v>
      </c>
      <c r="E683" s="231" t="e">
        <f>(E623/E612)*SUM(C683:D683)</f>
        <v>#DIV/0!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0</v>
      </c>
      <c r="D684" s="229" t="e">
        <f>(D615/D612)*S90</f>
        <v>#DIV/0!</v>
      </c>
      <c r="E684" s="231" t="e">
        <f>(E623/E612)*SUM(C684:D684)</f>
        <v>#DIV/0!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0</v>
      </c>
      <c r="D685" s="229" t="e">
        <f>(D615/D612)*T90</f>
        <v>#DIV/0!</v>
      </c>
      <c r="E685" s="231" t="e">
        <f>(E623/E612)*SUM(C685:D685)</f>
        <v>#DIV/0!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0</v>
      </c>
      <c r="D686" s="229" t="e">
        <f>(D615/D612)*U90</f>
        <v>#DIV/0!</v>
      </c>
      <c r="E686" s="231" t="e">
        <f>(E623/E612)*SUM(C686:D686)</f>
        <v>#DIV/0!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0</v>
      </c>
      <c r="D687" s="229" t="e">
        <f>(D615/D612)*V90</f>
        <v>#DIV/0!</v>
      </c>
      <c r="E687" s="231" t="e">
        <f>(E623/E612)*SUM(C687:D687)</f>
        <v>#DIV/0!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0</v>
      </c>
      <c r="D688" s="229" t="e">
        <f>(D615/D612)*W90</f>
        <v>#DIV/0!</v>
      </c>
      <c r="E688" s="231" t="e">
        <f>(E623/E612)*SUM(C688:D688)</f>
        <v>#DIV/0!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0</v>
      </c>
      <c r="D689" s="229" t="e">
        <f>(D615/D612)*X90</f>
        <v>#DIV/0!</v>
      </c>
      <c r="E689" s="231" t="e">
        <f>(E623/E612)*SUM(C689:D689)</f>
        <v>#DIV/0!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0</v>
      </c>
      <c r="D690" s="229" t="e">
        <f>(D615/D612)*Y90</f>
        <v>#DIV/0!</v>
      </c>
      <c r="E690" s="231" t="e">
        <f>(E623/E612)*SUM(C690:D690)</f>
        <v>#DIV/0!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0</v>
      </c>
      <c r="D691" s="229" t="e">
        <f>(D615/D612)*Z90</f>
        <v>#DIV/0!</v>
      </c>
      <c r="E691" s="231" t="e">
        <f>(E623/E612)*SUM(C691:D691)</f>
        <v>#DIV/0!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0</v>
      </c>
      <c r="D692" s="229" t="e">
        <f>(D615/D612)*AA90</f>
        <v>#DIV/0!</v>
      </c>
      <c r="E692" s="231" t="e">
        <f>(E623/E612)*SUM(C692:D692)</f>
        <v>#DIV/0!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0</v>
      </c>
      <c r="D693" s="229" t="e">
        <f>(D615/D612)*AB90</f>
        <v>#DIV/0!</v>
      </c>
      <c r="E693" s="231" t="e">
        <f>(E623/E612)*SUM(C693:D693)</f>
        <v>#DIV/0!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0</v>
      </c>
      <c r="D694" s="229" t="e">
        <f>(D615/D612)*AC90</f>
        <v>#DIV/0!</v>
      </c>
      <c r="E694" s="231" t="e">
        <f>(E623/E612)*SUM(C694:D694)</f>
        <v>#DIV/0!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0</v>
      </c>
      <c r="D695" s="229" t="e">
        <f>(D615/D612)*AD90</f>
        <v>#DIV/0!</v>
      </c>
      <c r="E695" s="231" t="e">
        <f>(E623/E612)*SUM(C695:D695)</f>
        <v>#DIV/0!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0</v>
      </c>
      <c r="D696" s="229" t="e">
        <f>(D615/D612)*AE90</f>
        <v>#DIV/0!</v>
      </c>
      <c r="E696" s="231" t="e">
        <f>(E623/E612)*SUM(C696:D696)</f>
        <v>#DIV/0!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 t="e">
        <f>(D615/D612)*AF90</f>
        <v>#DIV/0!</v>
      </c>
      <c r="E697" s="231" t="e">
        <f>(E623/E612)*SUM(C697:D697)</f>
        <v>#DIV/0!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0</v>
      </c>
      <c r="D698" s="229" t="e">
        <f>(D615/D612)*AG90</f>
        <v>#DIV/0!</v>
      </c>
      <c r="E698" s="231" t="e">
        <f>(E623/E612)*SUM(C698:D698)</f>
        <v>#DIV/0!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 t="e">
        <f>(D615/D612)*AH90</f>
        <v>#DIV/0!</v>
      </c>
      <c r="E699" s="231" t="e">
        <f>(E623/E612)*SUM(C699:D699)</f>
        <v>#DIV/0!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0</v>
      </c>
      <c r="D700" s="229" t="e">
        <f>(D615/D612)*AI90</f>
        <v>#DIV/0!</v>
      </c>
      <c r="E700" s="231" t="e">
        <f>(E623/E612)*SUM(C700:D700)</f>
        <v>#DIV/0!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0</v>
      </c>
      <c r="D701" s="229" t="e">
        <f>(D615/D612)*AJ90</f>
        <v>#DIV/0!</v>
      </c>
      <c r="E701" s="231" t="e">
        <f>(E623/E612)*SUM(C701:D701)</f>
        <v>#DIV/0!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0</v>
      </c>
      <c r="D702" s="229" t="e">
        <f>(D615/D612)*AK90</f>
        <v>#DIV/0!</v>
      </c>
      <c r="E702" s="231" t="e">
        <f>(E623/E612)*SUM(C702:D702)</f>
        <v>#DIV/0!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0</v>
      </c>
      <c r="D703" s="229" t="e">
        <f>(D615/D612)*AL90</f>
        <v>#DIV/0!</v>
      </c>
      <c r="E703" s="231" t="e">
        <f>(E623/E612)*SUM(C703:D703)</f>
        <v>#DIV/0!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 t="e">
        <f>(D615/D612)*AM90</f>
        <v>#DIV/0!</v>
      </c>
      <c r="E704" s="231" t="e">
        <f>(E623/E612)*SUM(C704:D704)</f>
        <v>#DIV/0!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 t="e">
        <f>(D615/D612)*AN90</f>
        <v>#DIV/0!</v>
      </c>
      <c r="E705" s="231" t="e">
        <f>(E623/E612)*SUM(C705:D705)</f>
        <v>#DIV/0!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 t="e">
        <f>(D615/D612)*AO90</f>
        <v>#DIV/0!</v>
      </c>
      <c r="E706" s="231" t="e">
        <f>(E623/E612)*SUM(C706:D706)</f>
        <v>#DIV/0!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 t="e">
        <f>(D615/D612)*AP90</f>
        <v>#DIV/0!</v>
      </c>
      <c r="E707" s="231" t="e">
        <f>(E623/E612)*SUM(C707:D707)</f>
        <v>#DIV/0!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 t="e">
        <f>(D615/D612)*AQ90</f>
        <v>#DIV/0!</v>
      </c>
      <c r="E708" s="231" t="e">
        <f>(E623/E612)*SUM(C708:D708)</f>
        <v>#DIV/0!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 t="e">
        <f>(D615/D612)*AR90</f>
        <v>#DIV/0!</v>
      </c>
      <c r="E709" s="231" t="e">
        <f>(E623/E612)*SUM(C709:D709)</f>
        <v>#DIV/0!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 t="e">
        <f>(D615/D612)*AS90</f>
        <v>#DIV/0!</v>
      </c>
      <c r="E710" s="231" t="e">
        <f>(E623/E612)*SUM(C710:D710)</f>
        <v>#DIV/0!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 t="e">
        <f>(D615/D612)*AT90</f>
        <v>#DIV/0!</v>
      </c>
      <c r="E711" s="231" t="e">
        <f>(E623/E612)*SUM(C711:D711)</f>
        <v>#DIV/0!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 t="e">
        <f>(D615/D612)*AU90</f>
        <v>#DIV/0!</v>
      </c>
      <c r="E712" s="231" t="e">
        <f>(E623/E612)*SUM(C712:D712)</f>
        <v>#DIV/0!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0</v>
      </c>
      <c r="D713" s="229" t="e">
        <f>(D615/D612)*AV90</f>
        <v>#DIV/0!</v>
      </c>
      <c r="E713" s="231" t="e">
        <f>(E623/E612)*SUM(C713:D713)</f>
        <v>#DIV/0!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0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5" customHeight="1" x14ac:dyDescent="0.3">
      <c r="C716" s="226">
        <f>CE85</f>
        <v>0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3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7" t="s">
        <v>887</v>
      </c>
      <c r="B1" s="178"/>
      <c r="C1" s="178"/>
    </row>
    <row r="2" spans="1:3" ht="20.149999999999999" customHeight="1" x14ac:dyDescent="0.35">
      <c r="A2" s="177"/>
      <c r="B2" s="178"/>
      <c r="C2" s="103" t="s">
        <v>888</v>
      </c>
    </row>
    <row r="3" spans="1:3" ht="20.149999999999999" customHeight="1" x14ac:dyDescent="0.35">
      <c r="A3" s="129" t="str">
        <f>"Hospital: "&amp;data!C98</f>
        <v xml:space="preserve">Hospital: </v>
      </c>
      <c r="B3" s="179"/>
      <c r="C3" s="151" t="str">
        <f>"FYE: "&amp;data!C96</f>
        <v xml:space="preserve">FYE: </v>
      </c>
    </row>
    <row r="4" spans="1:3" ht="20.149999999999999" customHeight="1" x14ac:dyDescent="0.35">
      <c r="A4" s="180"/>
      <c r="B4" s="181" t="s">
        <v>889</v>
      </c>
      <c r="C4" s="182"/>
    </row>
    <row r="5" spans="1:3" ht="20.149999999999999" customHeight="1" x14ac:dyDescent="0.35">
      <c r="A5" s="183">
        <v>1</v>
      </c>
      <c r="B5" s="184" t="s">
        <v>408</v>
      </c>
      <c r="C5" s="184"/>
    </row>
    <row r="6" spans="1:3" ht="20.149999999999999" customHeight="1" x14ac:dyDescent="0.35">
      <c r="A6" s="183">
        <v>2</v>
      </c>
      <c r="B6" s="185" t="s">
        <v>409</v>
      </c>
      <c r="C6" s="185">
        <f>data!C266</f>
        <v>0</v>
      </c>
    </row>
    <row r="7" spans="1:3" ht="20.149999999999999" customHeight="1" x14ac:dyDescent="0.35">
      <c r="A7" s="183">
        <v>3</v>
      </c>
      <c r="B7" s="185" t="s">
        <v>410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411</v>
      </c>
      <c r="C8" s="185">
        <f>data!C268</f>
        <v>0</v>
      </c>
    </row>
    <row r="9" spans="1:3" ht="20.149999999999999" customHeight="1" x14ac:dyDescent="0.35">
      <c r="A9" s="183">
        <v>5</v>
      </c>
      <c r="B9" s="185" t="s">
        <v>890</v>
      </c>
      <c r="C9" s="185">
        <f>data!C269</f>
        <v>0</v>
      </c>
    </row>
    <row r="10" spans="1:3" ht="20.149999999999999" customHeight="1" x14ac:dyDescent="0.35">
      <c r="A10" s="183">
        <v>6</v>
      </c>
      <c r="B10" s="185" t="s">
        <v>891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892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415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416</v>
      </c>
      <c r="C13" s="185">
        <f>data!C273</f>
        <v>0</v>
      </c>
    </row>
    <row r="14" spans="1:3" ht="20.149999999999999" customHeight="1" x14ac:dyDescent="0.35">
      <c r="A14" s="183">
        <v>10</v>
      </c>
      <c r="B14" s="185" t="s">
        <v>417</v>
      </c>
      <c r="C14" s="185">
        <f>data!C274</f>
        <v>0</v>
      </c>
    </row>
    <row r="15" spans="1:3" ht="20.149999999999999" customHeight="1" x14ac:dyDescent="0.35">
      <c r="A15" s="183">
        <v>11</v>
      </c>
      <c r="B15" s="185" t="s">
        <v>893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894</v>
      </c>
      <c r="C16" s="185">
        <f>data!D276</f>
        <v>0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895</v>
      </c>
      <c r="C18" s="184"/>
    </row>
    <row r="19" spans="1:3" ht="20.149999999999999" customHeight="1" x14ac:dyDescent="0.35">
      <c r="A19" s="183">
        <v>15</v>
      </c>
      <c r="B19" s="185" t="s">
        <v>409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410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421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896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897</v>
      </c>
      <c r="C24" s="184"/>
    </row>
    <row r="25" spans="1:3" ht="20.149999999999999" customHeight="1" x14ac:dyDescent="0.35">
      <c r="A25" s="183">
        <v>21</v>
      </c>
      <c r="B25" s="185" t="s">
        <v>378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379</v>
      </c>
      <c r="C26" s="185">
        <f>data!C284</f>
        <v>0</v>
      </c>
    </row>
    <row r="27" spans="1:3" ht="20.149999999999999" customHeight="1" x14ac:dyDescent="0.35">
      <c r="A27" s="183">
        <v>23</v>
      </c>
      <c r="B27" s="185" t="s">
        <v>380</v>
      </c>
      <c r="C27" s="185">
        <f>data!C285</f>
        <v>0</v>
      </c>
    </row>
    <row r="28" spans="1:3" ht="20.149999999999999" customHeight="1" x14ac:dyDescent="0.35">
      <c r="A28" s="183">
        <v>24</v>
      </c>
      <c r="B28" s="185" t="s">
        <v>898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382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426</v>
      </c>
      <c r="C30" s="185">
        <f>data!C288</f>
        <v>0</v>
      </c>
    </row>
    <row r="31" spans="1:3" ht="20.149999999999999" customHeight="1" x14ac:dyDescent="0.35">
      <c r="A31" s="183">
        <v>27</v>
      </c>
      <c r="B31" s="185" t="s">
        <v>385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386</v>
      </c>
      <c r="C32" s="185">
        <f>data!C290</f>
        <v>0</v>
      </c>
    </row>
    <row r="33" spans="1:3" ht="20.149999999999999" customHeight="1" x14ac:dyDescent="0.35">
      <c r="A33" s="183">
        <v>29</v>
      </c>
      <c r="B33" s="185" t="s">
        <v>599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899</v>
      </c>
      <c r="C34" s="185">
        <f>data!C292</f>
        <v>0</v>
      </c>
    </row>
    <row r="35" spans="1:3" ht="20.149999999999999" customHeight="1" x14ac:dyDescent="0.35">
      <c r="A35" s="183">
        <v>31</v>
      </c>
      <c r="B35" s="185" t="s">
        <v>900</v>
      </c>
      <c r="C35" s="185">
        <f>data!D293</f>
        <v>0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901</v>
      </c>
      <c r="C37" s="184"/>
    </row>
    <row r="38" spans="1:3" ht="20.149999999999999" customHeight="1" x14ac:dyDescent="0.35">
      <c r="A38" s="183">
        <v>34</v>
      </c>
      <c r="B38" s="185" t="s">
        <v>902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903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433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421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904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905</v>
      </c>
      <c r="C44" s="184"/>
    </row>
    <row r="45" spans="1:3" ht="20.149999999999999" customHeight="1" x14ac:dyDescent="0.35">
      <c r="A45" s="183">
        <v>41</v>
      </c>
      <c r="B45" s="185" t="s">
        <v>436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437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906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439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907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908</v>
      </c>
      <c r="C50" s="185">
        <f>data!D308</f>
        <v>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909</v>
      </c>
      <c r="B53" s="178"/>
      <c r="C53" s="178"/>
    </row>
    <row r="54" spans="1:3" ht="20.149999999999999" customHeight="1" x14ac:dyDescent="0.35">
      <c r="A54" s="177"/>
      <c r="B54" s="178"/>
      <c r="C54" s="103" t="s">
        <v>910</v>
      </c>
    </row>
    <row r="55" spans="1:3" ht="20.149999999999999" customHeight="1" x14ac:dyDescent="0.35">
      <c r="A55" s="129" t="str">
        <f>"Hospital: "&amp;data!C98</f>
        <v xml:space="preserve">Hospital: </v>
      </c>
      <c r="B55" s="179"/>
      <c r="C55" s="151" t="str">
        <f>"FYE: "&amp;data!C96</f>
        <v xml:space="preserve">FYE: </v>
      </c>
    </row>
    <row r="56" spans="1:3" ht="20.149999999999999" customHeight="1" x14ac:dyDescent="0.35">
      <c r="A56" s="190"/>
      <c r="B56" s="191" t="s">
        <v>911</v>
      </c>
      <c r="C56" s="182"/>
    </row>
    <row r="57" spans="1:3" ht="20.149999999999999" customHeight="1" x14ac:dyDescent="0.35">
      <c r="A57" s="192">
        <v>1</v>
      </c>
      <c r="B57" s="177" t="s">
        <v>443</v>
      </c>
      <c r="C57" s="193"/>
    </row>
    <row r="58" spans="1:3" ht="20.149999999999999" customHeight="1" x14ac:dyDescent="0.35">
      <c r="A58" s="183">
        <v>2</v>
      </c>
      <c r="B58" s="185" t="s">
        <v>444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912</v>
      </c>
      <c r="C59" s="185">
        <f>data!C315</f>
        <v>0</v>
      </c>
    </row>
    <row r="60" spans="1:3" ht="20.149999999999999" customHeight="1" x14ac:dyDescent="0.35">
      <c r="A60" s="183">
        <v>4</v>
      </c>
      <c r="B60" s="185" t="s">
        <v>913</v>
      </c>
      <c r="C60" s="185" t="str">
        <f>data!C316</f>
        <v xml:space="preserve"> </v>
      </c>
    </row>
    <row r="61" spans="1:3" ht="20.149999999999999" customHeight="1" x14ac:dyDescent="0.35">
      <c r="A61" s="183">
        <v>5</v>
      </c>
      <c r="B61" s="185" t="s">
        <v>447</v>
      </c>
      <c r="C61" s="185" t="str">
        <f>data!C317</f>
        <v xml:space="preserve"> </v>
      </c>
    </row>
    <row r="62" spans="1:3" ht="20.149999999999999" customHeight="1" x14ac:dyDescent="0.35">
      <c r="A62" s="183">
        <v>6</v>
      </c>
      <c r="B62" s="185" t="s">
        <v>914</v>
      </c>
      <c r="C62" s="185" t="str">
        <f>data!C318</f>
        <v xml:space="preserve"> </v>
      </c>
    </row>
    <row r="63" spans="1:3" ht="20.149999999999999" customHeight="1" x14ac:dyDescent="0.35">
      <c r="A63" s="183">
        <v>7</v>
      </c>
      <c r="B63" s="185" t="s">
        <v>915</v>
      </c>
      <c r="C63" s="185" t="str">
        <f>data!C319</f>
        <v xml:space="preserve"> </v>
      </c>
    </row>
    <row r="64" spans="1:3" ht="20.149999999999999" customHeight="1" x14ac:dyDescent="0.35">
      <c r="A64" s="183">
        <v>8</v>
      </c>
      <c r="B64" s="185" t="s">
        <v>450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451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452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916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917</v>
      </c>
      <c r="C68" s="185">
        <f>data!D324</f>
        <v>0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918</v>
      </c>
      <c r="C70" s="184"/>
    </row>
    <row r="71" spans="1:3" ht="20.149999999999999" customHeight="1" x14ac:dyDescent="0.35">
      <c r="A71" s="183">
        <v>15</v>
      </c>
      <c r="B71" s="185" t="s">
        <v>456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919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458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920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460</v>
      </c>
      <c r="C76" s="184"/>
    </row>
    <row r="77" spans="1:3" ht="20.149999999999999" customHeight="1" x14ac:dyDescent="0.35">
      <c r="A77" s="183">
        <v>21</v>
      </c>
      <c r="B77" s="185" t="s">
        <v>461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921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463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922</v>
      </c>
      <c r="C80" s="185" t="str">
        <f>data!C334</f>
        <v xml:space="preserve"> </v>
      </c>
    </row>
    <row r="81" spans="1:3" ht="20.149999999999999" customHeight="1" x14ac:dyDescent="0.35">
      <c r="A81" s="183">
        <v>25</v>
      </c>
      <c r="B81" s="185" t="s">
        <v>465</v>
      </c>
      <c r="C81" s="185" t="str">
        <f>data!C335</f>
        <v xml:space="preserve"> </v>
      </c>
    </row>
    <row r="82" spans="1:3" ht="20.149999999999999" customHeight="1" x14ac:dyDescent="0.35">
      <c r="A82" s="183">
        <v>26</v>
      </c>
      <c r="B82" s="185" t="s">
        <v>923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467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468</v>
      </c>
      <c r="C84" s="185" t="str">
        <f>data!C338</f>
        <v xml:space="preserve"> </v>
      </c>
    </row>
    <row r="85" spans="1:3" ht="20.149999999999999" customHeight="1" x14ac:dyDescent="0.35">
      <c r="A85" s="183">
        <v>29</v>
      </c>
      <c r="B85" s="185" t="s">
        <v>599</v>
      </c>
      <c r="C85" s="185">
        <f>data!D339</f>
        <v>0</v>
      </c>
    </row>
    <row r="86" spans="1:3" ht="20.149999999999999" customHeight="1" x14ac:dyDescent="0.35">
      <c r="A86" s="183">
        <v>30</v>
      </c>
      <c r="B86" s="185" t="s">
        <v>924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925</v>
      </c>
      <c r="C87" s="185">
        <f>data!D341</f>
        <v>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926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927</v>
      </c>
      <c r="C91" s="184"/>
    </row>
    <row r="92" spans="1:3" ht="20.149999999999999" customHeight="1" x14ac:dyDescent="0.35">
      <c r="A92" s="183">
        <v>36</v>
      </c>
      <c r="B92" s="185" t="s">
        <v>472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473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928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929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930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931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932</v>
      </c>
      <c r="C102" s="185">
        <f>data!C343+data!C345+data!C346+data!C347+data!C348-data!C349</f>
        <v>0</v>
      </c>
    </row>
    <row r="103" spans="1:3" ht="20.149999999999999" customHeight="1" x14ac:dyDescent="0.35">
      <c r="A103" s="183">
        <v>47</v>
      </c>
      <c r="B103" s="185" t="s">
        <v>933</v>
      </c>
      <c r="C103" s="185">
        <f>data!D352</f>
        <v>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934</v>
      </c>
      <c r="B106" s="178"/>
      <c r="C106" s="178"/>
    </row>
    <row r="107" spans="1:3" ht="20.149999999999999" customHeight="1" x14ac:dyDescent="0.35">
      <c r="A107" s="179"/>
      <c r="C107" s="103" t="s">
        <v>935</v>
      </c>
    </row>
    <row r="108" spans="1:3" ht="20.149999999999999" customHeight="1" x14ac:dyDescent="0.35">
      <c r="A108" s="129" t="str">
        <f>"Hospital: "&amp;data!C98</f>
        <v xml:space="preserve">Hospital: </v>
      </c>
      <c r="B108" s="179"/>
      <c r="C108" s="151" t="str">
        <f>"FYE: "&amp;data!C96</f>
        <v xml:space="preserve">FYE: 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936</v>
      </c>
      <c r="C110" s="184"/>
    </row>
    <row r="111" spans="1:3" ht="20.149999999999999" customHeight="1" x14ac:dyDescent="0.35">
      <c r="A111" s="183">
        <v>2</v>
      </c>
      <c r="B111" s="185" t="s">
        <v>481</v>
      </c>
      <c r="C111" s="185">
        <f>data!C358</f>
        <v>0</v>
      </c>
    </row>
    <row r="112" spans="1:3" ht="20.149999999999999" customHeight="1" x14ac:dyDescent="0.35">
      <c r="A112" s="183">
        <v>3</v>
      </c>
      <c r="B112" s="185" t="s">
        <v>482</v>
      </c>
      <c r="C112" s="185">
        <f>data!C359</f>
        <v>0</v>
      </c>
    </row>
    <row r="113" spans="1:3" ht="20.149999999999999" customHeight="1" x14ac:dyDescent="0.35">
      <c r="A113" s="183">
        <v>4</v>
      </c>
      <c r="B113" s="185" t="s">
        <v>937</v>
      </c>
      <c r="C113" s="185">
        <f>data!D360</f>
        <v>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938</v>
      </c>
      <c r="C115" s="184"/>
    </row>
    <row r="116" spans="1:3" ht="20.149999999999999" customHeight="1" x14ac:dyDescent="0.35">
      <c r="A116" s="183">
        <v>7</v>
      </c>
      <c r="B116" s="197" t="s">
        <v>939</v>
      </c>
      <c r="C116" s="198">
        <f>data!C362</f>
        <v>0</v>
      </c>
    </row>
    <row r="117" spans="1:3" ht="20.149999999999999" customHeight="1" x14ac:dyDescent="0.35">
      <c r="A117" s="183">
        <v>8</v>
      </c>
      <c r="B117" s="185" t="s">
        <v>485</v>
      </c>
      <c r="C117" s="198">
        <f>data!C363</f>
        <v>0</v>
      </c>
    </row>
    <row r="118" spans="1:3" ht="20.149999999999999" customHeight="1" x14ac:dyDescent="0.35">
      <c r="A118" s="183">
        <v>9</v>
      </c>
      <c r="B118" s="185" t="s">
        <v>940</v>
      </c>
      <c r="C118" s="198">
        <f>data!C364</f>
        <v>0</v>
      </c>
    </row>
    <row r="119" spans="1:3" ht="20.149999999999999" customHeight="1" x14ac:dyDescent="0.35">
      <c r="A119" s="183">
        <v>10</v>
      </c>
      <c r="B119" s="185" t="s">
        <v>941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885</v>
      </c>
      <c r="C120" s="198">
        <f>data!D366</f>
        <v>0</v>
      </c>
    </row>
    <row r="121" spans="1:3" ht="20.149999999999999" customHeight="1" x14ac:dyDescent="0.35">
      <c r="A121" s="183">
        <v>12</v>
      </c>
      <c r="B121" s="185" t="s">
        <v>942</v>
      </c>
      <c r="C121" s="198">
        <f>data!D367</f>
        <v>0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489</v>
      </c>
      <c r="C123" s="184"/>
    </row>
    <row r="124" spans="1:3" ht="20.149999999999999" customHeight="1" x14ac:dyDescent="0.35">
      <c r="A124" s="183">
        <v>15</v>
      </c>
      <c r="B124" s="199" t="s">
        <v>490</v>
      </c>
      <c r="C124" s="200"/>
    </row>
    <row r="125" spans="1:3" ht="20.149999999999999" customHeight="1" x14ac:dyDescent="0.35">
      <c r="A125" s="204" t="s">
        <v>943</v>
      </c>
      <c r="B125" s="201" t="s">
        <v>491</v>
      </c>
      <c r="C125" s="200">
        <f>data!C370</f>
        <v>0</v>
      </c>
    </row>
    <row r="126" spans="1:3" ht="20.149999999999999" customHeight="1" x14ac:dyDescent="0.35">
      <c r="A126" s="204" t="s">
        <v>944</v>
      </c>
      <c r="B126" s="201" t="s">
        <v>492</v>
      </c>
      <c r="C126" s="200">
        <f>data!C371</f>
        <v>0</v>
      </c>
    </row>
    <row r="127" spans="1:3" ht="20.149999999999999" customHeight="1" x14ac:dyDescent="0.35">
      <c r="A127" s="204" t="s">
        <v>945</v>
      </c>
      <c r="B127" s="201" t="s">
        <v>493</v>
      </c>
      <c r="C127" s="200">
        <f>data!C372</f>
        <v>0</v>
      </c>
    </row>
    <row r="128" spans="1:3" ht="20.149999999999999" customHeight="1" x14ac:dyDescent="0.35">
      <c r="A128" s="204" t="s">
        <v>946</v>
      </c>
      <c r="B128" s="201" t="s">
        <v>494</v>
      </c>
      <c r="C128" s="200">
        <f>data!C373</f>
        <v>0</v>
      </c>
    </row>
    <row r="129" spans="1:3" ht="20.149999999999999" customHeight="1" x14ac:dyDescent="0.35">
      <c r="A129" s="204" t="s">
        <v>947</v>
      </c>
      <c r="B129" s="201" t="s">
        <v>495</v>
      </c>
      <c r="C129" s="200">
        <f>data!C374</f>
        <v>0</v>
      </c>
    </row>
    <row r="130" spans="1:3" ht="20.149999999999999" customHeight="1" x14ac:dyDescent="0.35">
      <c r="A130" s="204" t="s">
        <v>948</v>
      </c>
      <c r="B130" s="201" t="s">
        <v>496</v>
      </c>
      <c r="C130" s="200">
        <f>data!C375</f>
        <v>0</v>
      </c>
    </row>
    <row r="131" spans="1:3" ht="20.149999999999999" customHeight="1" x14ac:dyDescent="0.35">
      <c r="A131" s="204" t="s">
        <v>949</v>
      </c>
      <c r="B131" s="201" t="s">
        <v>497</v>
      </c>
      <c r="C131" s="200">
        <f>data!C376</f>
        <v>0</v>
      </c>
    </row>
    <row r="132" spans="1:3" ht="20.149999999999999" customHeight="1" x14ac:dyDescent="0.35">
      <c r="A132" s="204" t="s">
        <v>950</v>
      </c>
      <c r="B132" s="201" t="s">
        <v>498</v>
      </c>
      <c r="C132" s="200">
        <f>data!C377</f>
        <v>0</v>
      </c>
    </row>
    <row r="133" spans="1:3" ht="20.149999999999999" customHeight="1" x14ac:dyDescent="0.35">
      <c r="A133" s="204" t="s">
        <v>951</v>
      </c>
      <c r="B133" s="201" t="s">
        <v>499</v>
      </c>
      <c r="C133" s="200">
        <f>data!C378</f>
        <v>0</v>
      </c>
    </row>
    <row r="134" spans="1:3" ht="20.149999999999999" customHeight="1" x14ac:dyDescent="0.35">
      <c r="A134" s="204" t="s">
        <v>952</v>
      </c>
      <c r="B134" s="201" t="s">
        <v>500</v>
      </c>
      <c r="C134" s="200">
        <f>data!C379</f>
        <v>0</v>
      </c>
    </row>
    <row r="135" spans="1:3" ht="20.149999999999999" customHeight="1" x14ac:dyDescent="0.35">
      <c r="A135" s="204" t="s">
        <v>953</v>
      </c>
      <c r="B135" s="201" t="s">
        <v>501</v>
      </c>
      <c r="C135" s="200">
        <f>data!C380</f>
        <v>0</v>
      </c>
    </row>
    <row r="136" spans="1:3" ht="20.149999999999999" customHeight="1" x14ac:dyDescent="0.35">
      <c r="A136" s="183">
        <v>16</v>
      </c>
      <c r="B136" s="185" t="s">
        <v>503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954</v>
      </c>
      <c r="C137" s="198">
        <f>data!D383</f>
        <v>0</v>
      </c>
    </row>
    <row r="138" spans="1:3" ht="20.149999999999999" customHeight="1" x14ac:dyDescent="0.35">
      <c r="A138" s="183">
        <v>18</v>
      </c>
      <c r="B138" s="185" t="s">
        <v>955</v>
      </c>
      <c r="C138" s="198">
        <f>data!D384</f>
        <v>0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956</v>
      </c>
      <c r="C140" s="184"/>
    </row>
    <row r="141" spans="1:3" ht="20.149999999999999" customHeight="1" x14ac:dyDescent="0.35">
      <c r="A141" s="183">
        <v>21</v>
      </c>
      <c r="B141" s="185" t="s">
        <v>507</v>
      </c>
      <c r="C141" s="198">
        <f>data!C389</f>
        <v>0</v>
      </c>
    </row>
    <row r="142" spans="1:3" ht="20.149999999999999" customHeight="1" x14ac:dyDescent="0.35">
      <c r="A142" s="183">
        <v>22</v>
      </c>
      <c r="B142" s="185" t="s">
        <v>9</v>
      </c>
      <c r="C142" s="198">
        <f>data!C390</f>
        <v>0</v>
      </c>
    </row>
    <row r="143" spans="1:3" ht="20.149999999999999" customHeight="1" x14ac:dyDescent="0.35">
      <c r="A143" s="183">
        <v>23</v>
      </c>
      <c r="B143" s="185" t="s">
        <v>262</v>
      </c>
      <c r="C143" s="198">
        <f>data!C391</f>
        <v>0</v>
      </c>
    </row>
    <row r="144" spans="1:3" ht="20.149999999999999" customHeight="1" x14ac:dyDescent="0.35">
      <c r="A144" s="183">
        <v>24</v>
      </c>
      <c r="B144" s="185" t="s">
        <v>263</v>
      </c>
      <c r="C144" s="198">
        <f>data!C392</f>
        <v>0</v>
      </c>
    </row>
    <row r="145" spans="1:3" ht="20.149999999999999" customHeight="1" x14ac:dyDescent="0.35">
      <c r="A145" s="183">
        <v>25</v>
      </c>
      <c r="B145" s="185" t="s">
        <v>957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958</v>
      </c>
      <c r="C146" s="198">
        <f>data!C394</f>
        <v>0</v>
      </c>
    </row>
    <row r="147" spans="1:3" ht="20.149999999999999" customHeight="1" x14ac:dyDescent="0.35">
      <c r="A147" s="183">
        <v>27</v>
      </c>
      <c r="B147" s="185" t="s">
        <v>14</v>
      </c>
      <c r="C147" s="198">
        <f>data!C395</f>
        <v>0</v>
      </c>
    </row>
    <row r="148" spans="1:3" ht="20.149999999999999" customHeight="1" x14ac:dyDescent="0.35">
      <c r="A148" s="183">
        <v>28</v>
      </c>
      <c r="B148" s="185" t="s">
        <v>959</v>
      </c>
      <c r="C148" s="198">
        <f>data!C396</f>
        <v>0</v>
      </c>
    </row>
    <row r="149" spans="1:3" ht="20.149999999999999" customHeight="1" x14ac:dyDescent="0.35">
      <c r="A149" s="183">
        <v>29</v>
      </c>
      <c r="B149" s="185" t="s">
        <v>512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960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514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267</v>
      </c>
      <c r="C152" s="198"/>
    </row>
    <row r="153" spans="1:3" ht="20.149999999999999" customHeight="1" x14ac:dyDescent="0.35">
      <c r="A153" s="204" t="s">
        <v>961</v>
      </c>
      <c r="B153" s="202" t="s">
        <v>268</v>
      </c>
      <c r="C153" s="198">
        <f>data!C401</f>
        <v>0</v>
      </c>
    </row>
    <row r="154" spans="1:3" ht="20.149999999999999" customHeight="1" x14ac:dyDescent="0.35">
      <c r="A154" s="204" t="s">
        <v>962</v>
      </c>
      <c r="B154" s="202" t="s">
        <v>269</v>
      </c>
      <c r="C154" s="198">
        <f>data!C402</f>
        <v>0</v>
      </c>
    </row>
    <row r="155" spans="1:3" ht="20.149999999999999" customHeight="1" x14ac:dyDescent="0.35">
      <c r="A155" s="204" t="s">
        <v>963</v>
      </c>
      <c r="B155" s="202" t="s">
        <v>964</v>
      </c>
      <c r="C155" s="198">
        <f>data!C403</f>
        <v>0</v>
      </c>
    </row>
    <row r="156" spans="1:3" ht="20.149999999999999" customHeight="1" x14ac:dyDescent="0.35">
      <c r="A156" s="204" t="s">
        <v>965</v>
      </c>
      <c r="B156" s="202" t="s">
        <v>271</v>
      </c>
      <c r="C156" s="198">
        <f>data!C404</f>
        <v>0</v>
      </c>
    </row>
    <row r="157" spans="1:3" ht="20.149999999999999" customHeight="1" x14ac:dyDescent="0.35">
      <c r="A157" s="204" t="s">
        <v>966</v>
      </c>
      <c r="B157" s="202" t="s">
        <v>272</v>
      </c>
      <c r="C157" s="198">
        <f>data!C405</f>
        <v>0</v>
      </c>
    </row>
    <row r="158" spans="1:3" ht="20.149999999999999" customHeight="1" x14ac:dyDescent="0.35">
      <c r="A158" s="204" t="s">
        <v>967</v>
      </c>
      <c r="B158" s="202" t="s">
        <v>273</v>
      </c>
      <c r="C158" s="198">
        <f>data!C406</f>
        <v>0</v>
      </c>
    </row>
    <row r="159" spans="1:3" ht="20.149999999999999" customHeight="1" x14ac:dyDescent="0.35">
      <c r="A159" s="204" t="s">
        <v>968</v>
      </c>
      <c r="B159" s="202" t="s">
        <v>274</v>
      </c>
      <c r="C159" s="198">
        <f>data!C407</f>
        <v>0</v>
      </c>
    </row>
    <row r="160" spans="1:3" ht="20.149999999999999" customHeight="1" x14ac:dyDescent="0.35">
      <c r="A160" s="204" t="s">
        <v>969</v>
      </c>
      <c r="B160" s="202" t="s">
        <v>275</v>
      </c>
      <c r="C160" s="198">
        <f>data!C408</f>
        <v>0</v>
      </c>
    </row>
    <row r="161" spans="1:3" ht="20.149999999999999" customHeight="1" x14ac:dyDescent="0.35">
      <c r="A161" s="204" t="s">
        <v>970</v>
      </c>
      <c r="B161" s="202" t="s">
        <v>276</v>
      </c>
      <c r="C161" s="198">
        <f>data!C409</f>
        <v>0</v>
      </c>
    </row>
    <row r="162" spans="1:3" ht="20.149999999999999" customHeight="1" x14ac:dyDescent="0.35">
      <c r="A162" s="204" t="s">
        <v>971</v>
      </c>
      <c r="B162" s="202" t="s">
        <v>277</v>
      </c>
      <c r="C162" s="198">
        <f>data!C410</f>
        <v>0</v>
      </c>
    </row>
    <row r="163" spans="1:3" ht="20.149999999999999" customHeight="1" x14ac:dyDescent="0.35">
      <c r="A163" s="204" t="s">
        <v>972</v>
      </c>
      <c r="B163" s="202" t="s">
        <v>278</v>
      </c>
      <c r="C163" s="198">
        <f>data!C411</f>
        <v>0</v>
      </c>
    </row>
    <row r="164" spans="1:3" ht="20.149999999999999" customHeight="1" x14ac:dyDescent="0.35">
      <c r="A164" s="204" t="s">
        <v>973</v>
      </c>
      <c r="B164" s="202" t="s">
        <v>279</v>
      </c>
      <c r="C164" s="198">
        <f>data!C412</f>
        <v>0</v>
      </c>
    </row>
    <row r="165" spans="1:3" ht="20.149999999999999" customHeight="1" x14ac:dyDescent="0.35">
      <c r="A165" s="204" t="s">
        <v>974</v>
      </c>
      <c r="B165" s="202" t="s">
        <v>280</v>
      </c>
      <c r="C165" s="198">
        <f>data!C413</f>
        <v>0</v>
      </c>
    </row>
    <row r="166" spans="1:3" ht="20.149999999999999" customHeight="1" x14ac:dyDescent="0.35">
      <c r="A166" s="204" t="s">
        <v>975</v>
      </c>
      <c r="B166" s="202" t="s">
        <v>976</v>
      </c>
      <c r="C166" s="198">
        <f>data!C414</f>
        <v>0</v>
      </c>
    </row>
    <row r="167" spans="1:3" ht="20.149999999999999" customHeight="1" x14ac:dyDescent="0.35">
      <c r="A167" s="183">
        <v>34</v>
      </c>
      <c r="B167" s="185" t="s">
        <v>977</v>
      </c>
      <c r="C167" s="198">
        <f>data!D416</f>
        <v>0</v>
      </c>
    </row>
    <row r="168" spans="1:3" ht="20.149999999999999" customHeight="1" x14ac:dyDescent="0.35">
      <c r="A168" s="183">
        <v>35</v>
      </c>
      <c r="B168" s="185" t="s">
        <v>978</v>
      </c>
      <c r="C168" s="198">
        <f>data!D417</f>
        <v>0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979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980</v>
      </c>
      <c r="C172" s="185">
        <f>data!D421</f>
        <v>0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981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982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983</v>
      </c>
      <c r="C177" s="198">
        <f>data!D424</f>
        <v>0</v>
      </c>
    </row>
    <row r="178" spans="1:3" ht="20.149999999999999" customHeight="1" x14ac:dyDescent="0.35">
      <c r="A178" s="188">
        <v>45</v>
      </c>
      <c r="B178" s="187" t="s">
        <v>984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2" width="8.9140625" style="248" customWidth="1"/>
    <col min="13" max="16384" width="8.9140625" style="248"/>
  </cols>
  <sheetData>
    <row r="1" spans="1:9" ht="20.149999999999999" customHeight="1" x14ac:dyDescent="0.35">
      <c r="A1" s="246" t="s">
        <v>985</v>
      </c>
      <c r="B1" s="247"/>
      <c r="C1" s="247"/>
      <c r="D1" s="247"/>
      <c r="E1" s="247"/>
      <c r="F1" s="247"/>
      <c r="G1" s="247"/>
      <c r="H1" s="247"/>
    </row>
    <row r="2" spans="1:9" ht="20.149999999999999" customHeight="1" x14ac:dyDescent="0.35">
      <c r="A2" s="249"/>
      <c r="I2" s="250" t="s">
        <v>986</v>
      </c>
    </row>
    <row r="3" spans="1:9" ht="20.149999999999999" customHeight="1" x14ac:dyDescent="0.35">
      <c r="A3" s="249"/>
      <c r="I3" s="249"/>
    </row>
    <row r="4" spans="1:9" ht="20.149999999999999" customHeight="1" x14ac:dyDescent="0.35">
      <c r="A4" s="251" t="str">
        <f>"Hospital: "&amp;data!C98</f>
        <v xml:space="preserve">Hospital: </v>
      </c>
      <c r="G4" s="252"/>
      <c r="H4" s="251" t="str">
        <f>"FYE: "&amp;data!C96</f>
        <v xml:space="preserve">FYE: </v>
      </c>
    </row>
    <row r="5" spans="1:9" ht="20.149999999999999" customHeight="1" x14ac:dyDescent="0.35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49999999999999" customHeight="1" x14ac:dyDescent="0.35">
      <c r="A6" s="256">
        <v>2</v>
      </c>
      <c r="B6" s="257" t="s">
        <v>987</v>
      </c>
      <c r="C6" s="258" t="s">
        <v>116</v>
      </c>
      <c r="D6" s="259" t="s">
        <v>988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49999999999999" customHeight="1" x14ac:dyDescent="0.35">
      <c r="A7" s="256"/>
      <c r="B7" s="257"/>
      <c r="C7" s="259" t="s">
        <v>188</v>
      </c>
      <c r="D7" s="259" t="s">
        <v>989</v>
      </c>
      <c r="E7" s="259" t="s">
        <v>188</v>
      </c>
      <c r="F7" s="259" t="s">
        <v>990</v>
      </c>
      <c r="G7" s="259" t="s">
        <v>190</v>
      </c>
      <c r="H7" s="259" t="s">
        <v>188</v>
      </c>
      <c r="I7" s="259" t="s">
        <v>191</v>
      </c>
    </row>
    <row r="8" spans="1:9" ht="20.149999999999999" customHeight="1" x14ac:dyDescent="0.35">
      <c r="A8" s="245">
        <v>3</v>
      </c>
      <c r="B8" s="253" t="s">
        <v>991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49999999999999" customHeight="1" x14ac:dyDescent="0.35">
      <c r="A9" s="245">
        <v>4</v>
      </c>
      <c r="B9" s="253" t="s">
        <v>259</v>
      </c>
      <c r="C9" s="253">
        <f>data!C59</f>
        <v>0</v>
      </c>
      <c r="D9" s="253">
        <f>data!D59</f>
        <v>0</v>
      </c>
      <c r="E9" s="253">
        <f>data!E59</f>
        <v>0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 x14ac:dyDescent="0.35">
      <c r="A10" s="245">
        <v>5</v>
      </c>
      <c r="B10" s="253" t="s">
        <v>260</v>
      </c>
      <c r="C10" s="260">
        <f>data!C60</f>
        <v>0</v>
      </c>
      <c r="D10" s="260">
        <f>data!D60</f>
        <v>0</v>
      </c>
      <c r="E10" s="260">
        <f>data!E60</f>
        <v>0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 x14ac:dyDescent="0.35">
      <c r="A11" s="245">
        <v>6</v>
      </c>
      <c r="B11" s="253" t="s">
        <v>261</v>
      </c>
      <c r="C11" s="253">
        <f>data!C61</f>
        <v>0</v>
      </c>
      <c r="D11" s="253">
        <f>data!D61</f>
        <v>0</v>
      </c>
      <c r="E11" s="253">
        <f>data!E61</f>
        <v>0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 x14ac:dyDescent="0.35">
      <c r="A12" s="245">
        <v>7</v>
      </c>
      <c r="B12" s="253" t="s">
        <v>9</v>
      </c>
      <c r="C12" s="253">
        <f>data!C62</f>
        <v>0</v>
      </c>
      <c r="D12" s="253">
        <f>data!D62</f>
        <v>0</v>
      </c>
      <c r="E12" s="253">
        <f>data!E62</f>
        <v>0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 x14ac:dyDescent="0.35">
      <c r="A13" s="245">
        <v>8</v>
      </c>
      <c r="B13" s="253" t="s">
        <v>262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 x14ac:dyDescent="0.35">
      <c r="A14" s="245">
        <v>9</v>
      </c>
      <c r="B14" s="253" t="s">
        <v>263</v>
      </c>
      <c r="C14" s="253">
        <f>data!C64</f>
        <v>0</v>
      </c>
      <c r="D14" s="253">
        <f>data!D64</f>
        <v>0</v>
      </c>
      <c r="E14" s="253">
        <f>data!E64</f>
        <v>0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 x14ac:dyDescent="0.35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 x14ac:dyDescent="0.35">
      <c r="A16" s="245">
        <v>11</v>
      </c>
      <c r="B16" s="253" t="s">
        <v>510</v>
      </c>
      <c r="C16" s="253">
        <f>data!C66</f>
        <v>0</v>
      </c>
      <c r="D16" s="253">
        <f>data!D66</f>
        <v>0</v>
      </c>
      <c r="E16" s="253">
        <f>data!E66</f>
        <v>0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 x14ac:dyDescent="0.35">
      <c r="A17" s="245">
        <v>12</v>
      </c>
      <c r="B17" s="253" t="s">
        <v>14</v>
      </c>
      <c r="C17" s="253">
        <f>data!C67</f>
        <v>0</v>
      </c>
      <c r="D17" s="253">
        <f>data!D67</f>
        <v>0</v>
      </c>
      <c r="E17" s="253">
        <f>data!E67</f>
        <v>0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 x14ac:dyDescent="0.35">
      <c r="A18" s="245">
        <v>13</v>
      </c>
      <c r="B18" s="253" t="s">
        <v>992</v>
      </c>
      <c r="C18" s="253">
        <f>data!C68</f>
        <v>0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 x14ac:dyDescent="0.35">
      <c r="A19" s="245">
        <v>14</v>
      </c>
      <c r="B19" s="253" t="s">
        <v>993</v>
      </c>
      <c r="C19" s="253">
        <f>data!C69</f>
        <v>0</v>
      </c>
      <c r="D19" s="253">
        <f>data!D69</f>
        <v>0</v>
      </c>
      <c r="E19" s="253">
        <f>data!E69</f>
        <v>0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 x14ac:dyDescent="0.35">
      <c r="A20" s="245">
        <v>15</v>
      </c>
      <c r="B20" s="253" t="s">
        <v>282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 x14ac:dyDescent="0.35">
      <c r="A21" s="245">
        <v>16</v>
      </c>
      <c r="B21" s="261" t="s">
        <v>994</v>
      </c>
      <c r="C21" s="253">
        <f>data!C85</f>
        <v>0</v>
      </c>
      <c r="D21" s="253">
        <f>data!D85</f>
        <v>0</v>
      </c>
      <c r="E21" s="253">
        <f>data!E85</f>
        <v>0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 x14ac:dyDescent="0.35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 x14ac:dyDescent="0.35">
      <c r="A23" s="245">
        <v>18</v>
      </c>
      <c r="B23" s="253" t="s">
        <v>995</v>
      </c>
      <c r="C23" s="261" t="e">
        <f>+data!M668</f>
        <v>#DIV/0!</v>
      </c>
      <c r="D23" s="261" t="e">
        <f>+data!M669</f>
        <v>#DIV/0!</v>
      </c>
      <c r="E23" s="261" t="e">
        <f>+data!M670</f>
        <v>#DIV/0!</v>
      </c>
      <c r="F23" s="261" t="e">
        <f>+data!M671</f>
        <v>#DIV/0!</v>
      </c>
      <c r="G23" s="261" t="e">
        <f>+data!M672</f>
        <v>#DIV/0!</v>
      </c>
      <c r="H23" s="261" t="e">
        <f>+data!M673</f>
        <v>#DIV/0!</v>
      </c>
      <c r="I23" s="261" t="e">
        <f>+data!M674</f>
        <v>#DIV/0!</v>
      </c>
    </row>
    <row r="24" spans="1:9" ht="20.149999999999999" customHeight="1" x14ac:dyDescent="0.35">
      <c r="A24" s="245">
        <v>19</v>
      </c>
      <c r="B24" s="261" t="s">
        <v>996</v>
      </c>
      <c r="C24" s="253">
        <f>data!C87</f>
        <v>0</v>
      </c>
      <c r="D24" s="253">
        <f>data!D87</f>
        <v>0</v>
      </c>
      <c r="E24" s="253">
        <f>data!E87</f>
        <v>0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 x14ac:dyDescent="0.35">
      <c r="A25" s="245">
        <v>20</v>
      </c>
      <c r="B25" s="261" t="s">
        <v>997</v>
      </c>
      <c r="C25" s="253">
        <f>data!C88</f>
        <v>0</v>
      </c>
      <c r="D25" s="253">
        <f>data!D88</f>
        <v>0</v>
      </c>
      <c r="E25" s="253">
        <f>data!E88</f>
        <v>0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35">
      <c r="A26" s="245">
        <v>21</v>
      </c>
      <c r="B26" s="261" t="s">
        <v>998</v>
      </c>
      <c r="C26" s="253">
        <f>data!C89</f>
        <v>0</v>
      </c>
      <c r="D26" s="253">
        <f>data!D89</f>
        <v>0</v>
      </c>
      <c r="E26" s="253">
        <f>data!E89</f>
        <v>0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 x14ac:dyDescent="0.35">
      <c r="A27" s="245" t="s">
        <v>999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 x14ac:dyDescent="0.35">
      <c r="A28" s="245">
        <v>22</v>
      </c>
      <c r="B28" s="253" t="s">
        <v>1000</v>
      </c>
      <c r="C28" s="253">
        <f>data!C90</f>
        <v>0</v>
      </c>
      <c r="D28" s="253">
        <f>data!D90</f>
        <v>0</v>
      </c>
      <c r="E28" s="253">
        <f>data!E90</f>
        <v>0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 x14ac:dyDescent="0.35">
      <c r="A29" s="245">
        <v>23</v>
      </c>
      <c r="B29" s="253" t="s">
        <v>1001</v>
      </c>
      <c r="C29" s="253">
        <f>data!C91</f>
        <v>0</v>
      </c>
      <c r="D29" s="253">
        <f>data!D91</f>
        <v>0</v>
      </c>
      <c r="E29" s="253">
        <f>data!E91</f>
        <v>0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 x14ac:dyDescent="0.35">
      <c r="A30" s="245">
        <v>24</v>
      </c>
      <c r="B30" s="253" t="s">
        <v>1002</v>
      </c>
      <c r="C30" s="253">
        <f>data!C92</f>
        <v>0</v>
      </c>
      <c r="D30" s="253">
        <f>data!D92</f>
        <v>0</v>
      </c>
      <c r="E30" s="253">
        <f>data!E92</f>
        <v>0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 x14ac:dyDescent="0.35">
      <c r="A31" s="245">
        <v>25</v>
      </c>
      <c r="B31" s="253" t="s">
        <v>1003</v>
      </c>
      <c r="C31" s="253">
        <f>data!C93</f>
        <v>0</v>
      </c>
      <c r="D31" s="253">
        <f>data!D93</f>
        <v>0</v>
      </c>
      <c r="E31" s="253">
        <f>data!E93</f>
        <v>0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 x14ac:dyDescent="0.35">
      <c r="A32" s="245">
        <v>26</v>
      </c>
      <c r="B32" s="253" t="s">
        <v>292</v>
      </c>
      <c r="C32" s="260">
        <f>data!C94</f>
        <v>0</v>
      </c>
      <c r="D32" s="260">
        <f>data!D94</f>
        <v>0</v>
      </c>
      <c r="E32" s="260">
        <f>data!E94</f>
        <v>0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 x14ac:dyDescent="0.35">
      <c r="A33" s="246" t="s">
        <v>985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 x14ac:dyDescent="0.35">
      <c r="A34" s="249"/>
      <c r="I34" s="250" t="s">
        <v>1004</v>
      </c>
    </row>
    <row r="35" spans="1:9" ht="20.149999999999999" customHeight="1" x14ac:dyDescent="0.35">
      <c r="A35" s="249"/>
      <c r="I35" s="249"/>
    </row>
    <row r="36" spans="1:9" ht="20.149999999999999" customHeight="1" x14ac:dyDescent="0.35">
      <c r="A36" s="251" t="str">
        <f>"Hospital: "&amp;data!C98</f>
        <v xml:space="preserve">Hospital: </v>
      </c>
      <c r="G36" s="252"/>
      <c r="H36" s="251" t="str">
        <f>"FYE: "&amp;data!C96</f>
        <v xml:space="preserve">FYE: </v>
      </c>
    </row>
    <row r="37" spans="1:9" ht="20.149999999999999" customHeight="1" x14ac:dyDescent="0.35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49999999999999" customHeight="1" x14ac:dyDescent="0.35">
      <c r="A38" s="256">
        <v>2</v>
      </c>
      <c r="B38" s="257" t="s">
        <v>987</v>
      </c>
      <c r="C38" s="259"/>
      <c r="D38" s="259" t="s">
        <v>124</v>
      </c>
      <c r="E38" s="259" t="s">
        <v>125</v>
      </c>
      <c r="F38" s="259" t="s">
        <v>1005</v>
      </c>
      <c r="G38" s="259" t="s">
        <v>127</v>
      </c>
      <c r="H38" s="259" t="s">
        <v>1006</v>
      </c>
      <c r="I38" s="259" t="s">
        <v>129</v>
      </c>
    </row>
    <row r="39" spans="1:9" ht="20.149999999999999" customHeight="1" x14ac:dyDescent="0.35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49999999999999" customHeight="1" x14ac:dyDescent="0.35">
      <c r="A40" s="245">
        <v>3</v>
      </c>
      <c r="B40" s="253" t="s">
        <v>991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49999999999999" customHeight="1" x14ac:dyDescent="0.35">
      <c r="A41" s="245">
        <v>4</v>
      </c>
      <c r="B41" s="253" t="s">
        <v>259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0</v>
      </c>
    </row>
    <row r="42" spans="1:9" ht="20.149999999999999" customHeight="1" x14ac:dyDescent="0.35">
      <c r="A42" s="245">
        <v>5</v>
      </c>
      <c r="B42" s="253" t="s">
        <v>260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0</v>
      </c>
    </row>
    <row r="43" spans="1:9" ht="20.149999999999999" customHeight="1" x14ac:dyDescent="0.35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0</v>
      </c>
    </row>
    <row r="44" spans="1:9" ht="20.149999999999999" customHeight="1" x14ac:dyDescent="0.35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0</v>
      </c>
    </row>
    <row r="45" spans="1:9" ht="20.149999999999999" customHeight="1" x14ac:dyDescent="0.35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 x14ac:dyDescent="0.35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0</v>
      </c>
    </row>
    <row r="47" spans="1:9" ht="20.149999999999999" customHeight="1" x14ac:dyDescent="0.35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 x14ac:dyDescent="0.35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0</v>
      </c>
    </row>
    <row r="49" spans="1:11" ht="20.149999999999999" customHeight="1" x14ac:dyDescent="0.35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0</v>
      </c>
    </row>
    <row r="50" spans="1:11" ht="20.149999999999999" customHeight="1" x14ac:dyDescent="0.35">
      <c r="A50" s="245">
        <v>13</v>
      </c>
      <c r="B50" s="253" t="s">
        <v>992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49999999999999" customHeight="1" x14ac:dyDescent="0.35">
      <c r="A51" s="245">
        <v>14</v>
      </c>
      <c r="B51" s="253" t="s">
        <v>993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0</v>
      </c>
    </row>
    <row r="52" spans="1:11" ht="20.149999999999999" customHeight="1" x14ac:dyDescent="0.35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 x14ac:dyDescent="0.35">
      <c r="A53" s="245">
        <v>16</v>
      </c>
      <c r="B53" s="261" t="s">
        <v>994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0</v>
      </c>
    </row>
    <row r="54" spans="1:11" ht="20.149999999999999" customHeight="1" x14ac:dyDescent="0.35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 x14ac:dyDescent="0.35">
      <c r="A55" s="245">
        <v>18</v>
      </c>
      <c r="B55" s="253" t="s">
        <v>995</v>
      </c>
      <c r="C55" s="261" t="e">
        <f>+data!M675</f>
        <v>#DIV/0!</v>
      </c>
      <c r="D55" s="261" t="e">
        <f>+data!M676</f>
        <v>#DIV/0!</v>
      </c>
      <c r="E55" s="261" t="e">
        <f>+data!M691</f>
        <v>#DIV/0!</v>
      </c>
      <c r="F55" s="261" t="e">
        <f>+data!M692</f>
        <v>#DIV/0!</v>
      </c>
      <c r="G55" s="261" t="e">
        <f>+data!M693</f>
        <v>#DIV/0!</v>
      </c>
      <c r="H55" s="261" t="e">
        <f>+data!M680</f>
        <v>#DIV/0!</v>
      </c>
      <c r="I55" s="261" t="e">
        <f>+data!M681</f>
        <v>#DIV/0!</v>
      </c>
    </row>
    <row r="56" spans="1:11" ht="20.149999999999999" customHeight="1" x14ac:dyDescent="0.35">
      <c r="A56" s="245">
        <v>19</v>
      </c>
      <c r="B56" s="261" t="s">
        <v>996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0</v>
      </c>
    </row>
    <row r="57" spans="1:11" ht="20.149999999999999" customHeight="1" x14ac:dyDescent="0.35">
      <c r="A57" s="245">
        <v>20</v>
      </c>
      <c r="B57" s="261" t="s">
        <v>997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0</v>
      </c>
    </row>
    <row r="58" spans="1:11" ht="20.149999999999999" customHeight="1" x14ac:dyDescent="0.35">
      <c r="A58" s="245">
        <v>21</v>
      </c>
      <c r="B58" s="261" t="s">
        <v>998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0</v>
      </c>
    </row>
    <row r="59" spans="1:11" ht="20.149999999999999" customHeight="1" x14ac:dyDescent="0.35">
      <c r="A59" s="245" t="s">
        <v>999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 x14ac:dyDescent="0.35">
      <c r="A60" s="245">
        <v>22</v>
      </c>
      <c r="B60" s="253" t="s">
        <v>1000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0</v>
      </c>
      <c r="K60" s="264"/>
    </row>
    <row r="61" spans="1:11" ht="20.149999999999999" customHeight="1" x14ac:dyDescent="0.35">
      <c r="A61" s="245">
        <v>23</v>
      </c>
      <c r="B61" s="253" t="s">
        <v>1001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 x14ac:dyDescent="0.35">
      <c r="A62" s="245">
        <v>24</v>
      </c>
      <c r="B62" s="253" t="s">
        <v>1002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0</v>
      </c>
    </row>
    <row r="63" spans="1:11" ht="20.149999999999999" customHeight="1" x14ac:dyDescent="0.35">
      <c r="A63" s="245">
        <v>25</v>
      </c>
      <c r="B63" s="253" t="s">
        <v>1003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0</v>
      </c>
    </row>
    <row r="64" spans="1:11" ht="20.149999999999999" customHeight="1" x14ac:dyDescent="0.35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0</v>
      </c>
    </row>
    <row r="65" spans="1:9" ht="20.149999999999999" customHeight="1" x14ac:dyDescent="0.35">
      <c r="A65" s="246" t="s">
        <v>985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 x14ac:dyDescent="0.35">
      <c r="D66" s="249"/>
      <c r="I66" s="250" t="s">
        <v>1007</v>
      </c>
    </row>
    <row r="67" spans="1:9" ht="20.149999999999999" customHeight="1" x14ac:dyDescent="0.35">
      <c r="A67" s="249"/>
    </row>
    <row r="68" spans="1:9" ht="20.149999999999999" customHeight="1" x14ac:dyDescent="0.35">
      <c r="A68" s="251" t="str">
        <f>"Hospital: "&amp;data!C98</f>
        <v xml:space="preserve">Hospital: </v>
      </c>
      <c r="G68" s="252"/>
      <c r="H68" s="251" t="str">
        <f>"FYE: "&amp;data!C96</f>
        <v xml:space="preserve">FYE: </v>
      </c>
    </row>
    <row r="69" spans="1:9" ht="20.149999999999999" customHeight="1" x14ac:dyDescent="0.35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49999999999999" customHeight="1" x14ac:dyDescent="0.35">
      <c r="A70" s="256">
        <v>2</v>
      </c>
      <c r="B70" s="257" t="s">
        <v>987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49999999999999" customHeight="1" x14ac:dyDescent="0.35">
      <c r="A71" s="256"/>
      <c r="B71" s="257"/>
      <c r="C71" s="259" t="s">
        <v>196</v>
      </c>
      <c r="D71" s="259" t="s">
        <v>1008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49999999999999" customHeight="1" x14ac:dyDescent="0.35">
      <c r="A72" s="245">
        <v>3</v>
      </c>
      <c r="B72" s="253" t="s">
        <v>991</v>
      </c>
      <c r="C72" s="255" t="s">
        <v>1009</v>
      </c>
      <c r="D72" s="254" t="s">
        <v>1010</v>
      </c>
      <c r="E72" s="265"/>
      <c r="F72" s="265"/>
      <c r="G72" s="254" t="s">
        <v>1011</v>
      </c>
      <c r="H72" s="254" t="s">
        <v>1011</v>
      </c>
      <c r="I72" s="255" t="s">
        <v>248</v>
      </c>
    </row>
    <row r="73" spans="1:9" ht="20.149999999999999" customHeight="1" x14ac:dyDescent="0.35">
      <c r="A73" s="245">
        <v>4</v>
      </c>
      <c r="B73" s="253" t="s">
        <v>259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0</v>
      </c>
      <c r="H73" s="253">
        <f>data!V59</f>
        <v>0</v>
      </c>
      <c r="I73" s="253">
        <f>data!W59</f>
        <v>0</v>
      </c>
    </row>
    <row r="74" spans="1:9" ht="20.149999999999999" customHeight="1" x14ac:dyDescent="0.35">
      <c r="A74" s="245">
        <v>5</v>
      </c>
      <c r="B74" s="253" t="s">
        <v>260</v>
      </c>
      <c r="C74" s="260">
        <f>data!Q60</f>
        <v>0</v>
      </c>
      <c r="D74" s="260">
        <f>data!R60</f>
        <v>0</v>
      </c>
      <c r="E74" s="260">
        <f>data!S60</f>
        <v>0</v>
      </c>
      <c r="F74" s="260">
        <f>data!T60</f>
        <v>0</v>
      </c>
      <c r="G74" s="260">
        <f>data!U60</f>
        <v>0</v>
      </c>
      <c r="H74" s="260">
        <f>data!V60</f>
        <v>0</v>
      </c>
      <c r="I74" s="260">
        <f>data!W60</f>
        <v>0</v>
      </c>
    </row>
    <row r="75" spans="1:9" ht="20.149999999999999" customHeight="1" x14ac:dyDescent="0.35">
      <c r="A75" s="245">
        <v>6</v>
      </c>
      <c r="B75" s="253" t="s">
        <v>261</v>
      </c>
      <c r="C75" s="253">
        <f>data!Q61</f>
        <v>0</v>
      </c>
      <c r="D75" s="253">
        <f>data!R61</f>
        <v>0</v>
      </c>
      <c r="E75" s="253">
        <f>data!S61</f>
        <v>0</v>
      </c>
      <c r="F75" s="253">
        <f>data!T61</f>
        <v>0</v>
      </c>
      <c r="G75" s="253">
        <f>data!U61</f>
        <v>0</v>
      </c>
      <c r="H75" s="253">
        <f>data!V61</f>
        <v>0</v>
      </c>
      <c r="I75" s="253">
        <f>data!W61</f>
        <v>0</v>
      </c>
    </row>
    <row r="76" spans="1:9" ht="20.149999999999999" customHeight="1" x14ac:dyDescent="0.35">
      <c r="A76" s="245">
        <v>7</v>
      </c>
      <c r="B76" s="253" t="s">
        <v>9</v>
      </c>
      <c r="C76" s="253">
        <f>data!Q62</f>
        <v>0</v>
      </c>
      <c r="D76" s="253">
        <f>data!R62</f>
        <v>0</v>
      </c>
      <c r="E76" s="253">
        <f>data!S62</f>
        <v>0</v>
      </c>
      <c r="F76" s="253">
        <f>data!T62</f>
        <v>0</v>
      </c>
      <c r="G76" s="253">
        <f>data!U62</f>
        <v>0</v>
      </c>
      <c r="H76" s="253">
        <f>data!V62</f>
        <v>0</v>
      </c>
      <c r="I76" s="253">
        <f>data!W62</f>
        <v>0</v>
      </c>
    </row>
    <row r="77" spans="1:9" ht="20.149999999999999" customHeight="1" x14ac:dyDescent="0.35">
      <c r="A77" s="245">
        <v>8</v>
      </c>
      <c r="B77" s="253" t="s">
        <v>262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49999999999999" customHeight="1" x14ac:dyDescent="0.35">
      <c r="A78" s="245">
        <v>9</v>
      </c>
      <c r="B78" s="253" t="s">
        <v>263</v>
      </c>
      <c r="C78" s="253">
        <f>data!Q64</f>
        <v>0</v>
      </c>
      <c r="D78" s="253">
        <f>data!R64</f>
        <v>0</v>
      </c>
      <c r="E78" s="253">
        <f>data!S64</f>
        <v>0</v>
      </c>
      <c r="F78" s="253">
        <f>data!T64</f>
        <v>0</v>
      </c>
      <c r="G78" s="253">
        <f>data!U64</f>
        <v>0</v>
      </c>
      <c r="H78" s="253">
        <f>data!V64</f>
        <v>0</v>
      </c>
      <c r="I78" s="253">
        <f>data!W64</f>
        <v>0</v>
      </c>
    </row>
    <row r="79" spans="1:9" ht="20.149999999999999" customHeight="1" x14ac:dyDescent="0.35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 x14ac:dyDescent="0.35">
      <c r="A80" s="245">
        <v>11</v>
      </c>
      <c r="B80" s="253" t="s">
        <v>510</v>
      </c>
      <c r="C80" s="253">
        <f>data!Q66</f>
        <v>0</v>
      </c>
      <c r="D80" s="253">
        <f>data!R66</f>
        <v>0</v>
      </c>
      <c r="E80" s="253">
        <f>data!S66</f>
        <v>0</v>
      </c>
      <c r="F80" s="253">
        <f>data!T66</f>
        <v>0</v>
      </c>
      <c r="G80" s="253">
        <f>data!U66</f>
        <v>0</v>
      </c>
      <c r="H80" s="253">
        <f>data!V66</f>
        <v>0</v>
      </c>
      <c r="I80" s="253">
        <f>data!W66</f>
        <v>0</v>
      </c>
    </row>
    <row r="81" spans="1:9" ht="20.149999999999999" customHeight="1" x14ac:dyDescent="0.35">
      <c r="A81" s="245">
        <v>12</v>
      </c>
      <c r="B81" s="253" t="s">
        <v>14</v>
      </c>
      <c r="C81" s="253">
        <f>data!Q67</f>
        <v>0</v>
      </c>
      <c r="D81" s="253">
        <f>data!R67</f>
        <v>0</v>
      </c>
      <c r="E81" s="253">
        <f>data!S67</f>
        <v>0</v>
      </c>
      <c r="F81" s="253">
        <f>data!T67</f>
        <v>0</v>
      </c>
      <c r="G81" s="253">
        <f>data!U67</f>
        <v>0</v>
      </c>
      <c r="H81" s="253">
        <f>data!V67</f>
        <v>0</v>
      </c>
      <c r="I81" s="253">
        <f>data!W67</f>
        <v>0</v>
      </c>
    </row>
    <row r="82" spans="1:9" ht="20.149999999999999" customHeight="1" x14ac:dyDescent="0.35">
      <c r="A82" s="245">
        <v>13</v>
      </c>
      <c r="B82" s="253" t="s">
        <v>992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49999999999999" customHeight="1" x14ac:dyDescent="0.35">
      <c r="A83" s="245">
        <v>14</v>
      </c>
      <c r="B83" s="253" t="s">
        <v>993</v>
      </c>
      <c r="C83" s="253">
        <f>data!Q69</f>
        <v>0</v>
      </c>
      <c r="D83" s="253">
        <f>data!R69</f>
        <v>0</v>
      </c>
      <c r="E83" s="253">
        <f>data!S69</f>
        <v>0</v>
      </c>
      <c r="F83" s="253">
        <f>data!T69</f>
        <v>0</v>
      </c>
      <c r="G83" s="253">
        <f>data!U69</f>
        <v>0</v>
      </c>
      <c r="H83" s="253">
        <f>data!V69</f>
        <v>0</v>
      </c>
      <c r="I83" s="253">
        <f>data!W69</f>
        <v>0</v>
      </c>
    </row>
    <row r="84" spans="1:9" ht="20.149999999999999" customHeight="1" x14ac:dyDescent="0.35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0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0</v>
      </c>
    </row>
    <row r="85" spans="1:9" ht="20.149999999999999" customHeight="1" x14ac:dyDescent="0.35">
      <c r="A85" s="245">
        <v>16</v>
      </c>
      <c r="B85" s="261" t="s">
        <v>994</v>
      </c>
      <c r="C85" s="253">
        <f>data!Q85</f>
        <v>0</v>
      </c>
      <c r="D85" s="253">
        <f>data!R85</f>
        <v>0</v>
      </c>
      <c r="E85" s="253">
        <f>data!S85</f>
        <v>0</v>
      </c>
      <c r="F85" s="253">
        <f>data!T85</f>
        <v>0</v>
      </c>
      <c r="G85" s="253">
        <f>data!U85</f>
        <v>0</v>
      </c>
      <c r="H85" s="253">
        <f>data!V85</f>
        <v>0</v>
      </c>
      <c r="I85" s="253">
        <f>data!W85</f>
        <v>0</v>
      </c>
    </row>
    <row r="86" spans="1:9" ht="20.149999999999999" customHeight="1" x14ac:dyDescent="0.35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 x14ac:dyDescent="0.35">
      <c r="A87" s="245">
        <v>18</v>
      </c>
      <c r="B87" s="253" t="s">
        <v>995</v>
      </c>
      <c r="C87" s="261" t="e">
        <f>+data!M682</f>
        <v>#DIV/0!</v>
      </c>
      <c r="D87" s="261" t="e">
        <f>+data!M683</f>
        <v>#DIV/0!</v>
      </c>
      <c r="E87" s="261" t="e">
        <f>+data!M684</f>
        <v>#DIV/0!</v>
      </c>
      <c r="F87" s="261" t="e">
        <f>+data!M685</f>
        <v>#DIV/0!</v>
      </c>
      <c r="G87" s="261" t="e">
        <f>+data!M686</f>
        <v>#DIV/0!</v>
      </c>
      <c r="H87" s="261" t="e">
        <f>+data!M687</f>
        <v>#DIV/0!</v>
      </c>
      <c r="I87" s="261" t="e">
        <f>+data!M688</f>
        <v>#DIV/0!</v>
      </c>
    </row>
    <row r="88" spans="1:9" ht="20.149999999999999" customHeight="1" x14ac:dyDescent="0.35">
      <c r="A88" s="245">
        <v>19</v>
      </c>
      <c r="B88" s="261" t="s">
        <v>996</v>
      </c>
      <c r="C88" s="253">
        <f>data!Q87</f>
        <v>0</v>
      </c>
      <c r="D88" s="253">
        <f>data!R87</f>
        <v>0</v>
      </c>
      <c r="E88" s="253">
        <f>data!S87</f>
        <v>0</v>
      </c>
      <c r="F88" s="253">
        <f>data!T87</f>
        <v>0</v>
      </c>
      <c r="G88" s="253">
        <f>data!U87</f>
        <v>0</v>
      </c>
      <c r="H88" s="253">
        <f>data!V87</f>
        <v>0</v>
      </c>
      <c r="I88" s="253">
        <f>data!W87</f>
        <v>0</v>
      </c>
    </row>
    <row r="89" spans="1:9" ht="20.149999999999999" customHeight="1" x14ac:dyDescent="0.35">
      <c r="A89" s="245">
        <v>20</v>
      </c>
      <c r="B89" s="261" t="s">
        <v>997</v>
      </c>
      <c r="C89" s="253">
        <f>data!Q88</f>
        <v>0</v>
      </c>
      <c r="D89" s="253">
        <f>data!R88</f>
        <v>0</v>
      </c>
      <c r="E89" s="253">
        <f>data!S88</f>
        <v>0</v>
      </c>
      <c r="F89" s="253">
        <f>data!T88</f>
        <v>0</v>
      </c>
      <c r="G89" s="253">
        <f>data!U88</f>
        <v>0</v>
      </c>
      <c r="H89" s="253">
        <f>data!V88</f>
        <v>0</v>
      </c>
      <c r="I89" s="253">
        <f>data!W88</f>
        <v>0</v>
      </c>
    </row>
    <row r="90" spans="1:9" ht="20.149999999999999" customHeight="1" x14ac:dyDescent="0.35">
      <c r="A90" s="245">
        <v>21</v>
      </c>
      <c r="B90" s="261" t="s">
        <v>998</v>
      </c>
      <c r="C90" s="253">
        <f>data!Q89</f>
        <v>0</v>
      </c>
      <c r="D90" s="253">
        <f>data!R89</f>
        <v>0</v>
      </c>
      <c r="E90" s="253">
        <f>data!S89</f>
        <v>0</v>
      </c>
      <c r="F90" s="253">
        <f>data!T89</f>
        <v>0</v>
      </c>
      <c r="G90" s="253">
        <f>data!U89</f>
        <v>0</v>
      </c>
      <c r="H90" s="253">
        <f>data!V89</f>
        <v>0</v>
      </c>
      <c r="I90" s="253">
        <f>data!W89</f>
        <v>0</v>
      </c>
    </row>
    <row r="91" spans="1:9" ht="20.149999999999999" customHeight="1" x14ac:dyDescent="0.35">
      <c r="A91" s="245" t="s">
        <v>999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 x14ac:dyDescent="0.35">
      <c r="A92" s="245">
        <v>22</v>
      </c>
      <c r="B92" s="253" t="s">
        <v>1000</v>
      </c>
      <c r="C92" s="253">
        <f>data!Q90</f>
        <v>0</v>
      </c>
      <c r="D92" s="253">
        <f>data!R90</f>
        <v>0</v>
      </c>
      <c r="E92" s="253">
        <f>data!S90</f>
        <v>0</v>
      </c>
      <c r="F92" s="253">
        <f>data!T90</f>
        <v>0</v>
      </c>
      <c r="G92" s="253">
        <f>data!U90</f>
        <v>0</v>
      </c>
      <c r="H92" s="253">
        <f>data!V90</f>
        <v>0</v>
      </c>
      <c r="I92" s="253">
        <f>data!W90</f>
        <v>0</v>
      </c>
    </row>
    <row r="93" spans="1:9" ht="20.149999999999999" customHeight="1" x14ac:dyDescent="0.35">
      <c r="A93" s="245">
        <v>23</v>
      </c>
      <c r="B93" s="253" t="s">
        <v>1001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 x14ac:dyDescent="0.35">
      <c r="A94" s="245">
        <v>24</v>
      </c>
      <c r="B94" s="253" t="s">
        <v>1002</v>
      </c>
      <c r="C94" s="253">
        <f>data!Q92</f>
        <v>0</v>
      </c>
      <c r="D94" s="253">
        <f>data!R92</f>
        <v>0</v>
      </c>
      <c r="E94" s="253">
        <f>data!S92</f>
        <v>0</v>
      </c>
      <c r="F94" s="253">
        <f>data!T92</f>
        <v>0</v>
      </c>
      <c r="G94" s="253">
        <f>data!U92</f>
        <v>0</v>
      </c>
      <c r="H94" s="253">
        <f>data!V92</f>
        <v>0</v>
      </c>
      <c r="I94" s="253">
        <f>data!W92</f>
        <v>0</v>
      </c>
    </row>
    <row r="95" spans="1:9" ht="20.149999999999999" customHeight="1" x14ac:dyDescent="0.35">
      <c r="A95" s="245">
        <v>25</v>
      </c>
      <c r="B95" s="253" t="s">
        <v>1003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49999999999999" customHeight="1" x14ac:dyDescent="0.35">
      <c r="A96" s="245">
        <v>26</v>
      </c>
      <c r="B96" s="253" t="s">
        <v>292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 x14ac:dyDescent="0.35">
      <c r="A97" s="246" t="s">
        <v>985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 x14ac:dyDescent="0.35">
      <c r="D98" s="249"/>
      <c r="I98" s="250" t="s">
        <v>1012</v>
      </c>
    </row>
    <row r="99" spans="1:9" ht="20.149999999999999" customHeight="1" x14ac:dyDescent="0.35">
      <c r="A99" s="249"/>
    </row>
    <row r="100" spans="1:9" ht="20.149999999999999" customHeight="1" x14ac:dyDescent="0.35">
      <c r="A100" s="251" t="str">
        <f>"Hospital: "&amp;data!C98</f>
        <v xml:space="preserve">Hospital: </v>
      </c>
      <c r="G100" s="252"/>
      <c r="H100" s="251" t="str">
        <f>"FYE: "&amp;data!C96</f>
        <v xml:space="preserve">FYE: </v>
      </c>
    </row>
    <row r="101" spans="1:9" ht="20.149999999999999" customHeight="1" x14ac:dyDescent="0.35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49999999999999" customHeight="1" x14ac:dyDescent="0.35">
      <c r="A102" s="256">
        <v>2</v>
      </c>
      <c r="B102" s="257" t="s">
        <v>987</v>
      </c>
      <c r="C102" s="259" t="s">
        <v>1013</v>
      </c>
      <c r="D102" s="259" t="s">
        <v>1014</v>
      </c>
      <c r="E102" s="259" t="s">
        <v>1014</v>
      </c>
      <c r="F102" s="259" t="s">
        <v>139</v>
      </c>
      <c r="G102" s="259"/>
      <c r="H102" s="259" t="s">
        <v>141</v>
      </c>
      <c r="I102" s="259"/>
    </row>
    <row r="103" spans="1:9" ht="20.149999999999999" customHeight="1" x14ac:dyDescent="0.35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49999999999999" customHeight="1" x14ac:dyDescent="0.35">
      <c r="A104" s="245">
        <v>3</v>
      </c>
      <c r="B104" s="253" t="s">
        <v>991</v>
      </c>
      <c r="C104" s="254" t="s">
        <v>249</v>
      </c>
      <c r="D104" s="255" t="s">
        <v>1015</v>
      </c>
      <c r="E104" s="255" t="s">
        <v>1015</v>
      </c>
      <c r="F104" s="255" t="s">
        <v>1015</v>
      </c>
      <c r="G104" s="265"/>
      <c r="H104" s="255" t="s">
        <v>251</v>
      </c>
      <c r="I104" s="255" t="s">
        <v>252</v>
      </c>
    </row>
    <row r="105" spans="1:9" ht="20.149999999999999" customHeight="1" x14ac:dyDescent="0.35">
      <c r="A105" s="245">
        <v>4</v>
      </c>
      <c r="B105" s="253" t="s">
        <v>259</v>
      </c>
      <c r="C105" s="253">
        <f>data!X59</f>
        <v>0</v>
      </c>
      <c r="D105" s="253">
        <f>data!Y59</f>
        <v>0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49999999999999" customHeight="1" x14ac:dyDescent="0.35">
      <c r="A106" s="245">
        <v>5</v>
      </c>
      <c r="B106" s="253" t="s">
        <v>260</v>
      </c>
      <c r="C106" s="260">
        <f>data!X60</f>
        <v>0</v>
      </c>
      <c r="D106" s="260">
        <f>data!Y60</f>
        <v>0</v>
      </c>
      <c r="E106" s="260">
        <f>data!Z60</f>
        <v>0</v>
      </c>
      <c r="F106" s="260">
        <f>data!AA60</f>
        <v>0</v>
      </c>
      <c r="G106" s="260">
        <f>data!AB60</f>
        <v>0</v>
      </c>
      <c r="H106" s="260">
        <f>data!AC60</f>
        <v>0</v>
      </c>
      <c r="I106" s="260">
        <f>data!AD60</f>
        <v>0</v>
      </c>
    </row>
    <row r="107" spans="1:9" ht="20.149999999999999" customHeight="1" x14ac:dyDescent="0.35">
      <c r="A107" s="245">
        <v>6</v>
      </c>
      <c r="B107" s="253" t="s">
        <v>261</v>
      </c>
      <c r="C107" s="253">
        <f>data!X61</f>
        <v>0</v>
      </c>
      <c r="D107" s="253">
        <f>data!Y61</f>
        <v>0</v>
      </c>
      <c r="E107" s="253">
        <f>data!Z61</f>
        <v>0</v>
      </c>
      <c r="F107" s="253">
        <f>data!AA61</f>
        <v>0</v>
      </c>
      <c r="G107" s="253">
        <f>data!AB61</f>
        <v>0</v>
      </c>
      <c r="H107" s="253">
        <f>data!AC61</f>
        <v>0</v>
      </c>
      <c r="I107" s="253">
        <f>data!AD61</f>
        <v>0</v>
      </c>
    </row>
    <row r="108" spans="1:9" ht="20.149999999999999" customHeight="1" x14ac:dyDescent="0.35">
      <c r="A108" s="245">
        <v>7</v>
      </c>
      <c r="B108" s="253" t="s">
        <v>9</v>
      </c>
      <c r="C108" s="253">
        <f>data!X62</f>
        <v>0</v>
      </c>
      <c r="D108" s="253">
        <f>data!Y62</f>
        <v>0</v>
      </c>
      <c r="E108" s="253">
        <f>data!Z62</f>
        <v>0</v>
      </c>
      <c r="F108" s="253">
        <f>data!AA62</f>
        <v>0</v>
      </c>
      <c r="G108" s="253">
        <f>data!AB62</f>
        <v>0</v>
      </c>
      <c r="H108" s="253">
        <f>data!AC62</f>
        <v>0</v>
      </c>
      <c r="I108" s="253">
        <f>data!AD62</f>
        <v>0</v>
      </c>
    </row>
    <row r="109" spans="1:9" ht="20.149999999999999" customHeight="1" x14ac:dyDescent="0.35">
      <c r="A109" s="245">
        <v>8</v>
      </c>
      <c r="B109" s="253" t="s">
        <v>262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 x14ac:dyDescent="0.35">
      <c r="A110" s="245">
        <v>9</v>
      </c>
      <c r="B110" s="253" t="s">
        <v>263</v>
      </c>
      <c r="C110" s="253">
        <f>data!X64</f>
        <v>0</v>
      </c>
      <c r="D110" s="253">
        <f>data!Y64</f>
        <v>0</v>
      </c>
      <c r="E110" s="253">
        <f>data!Z64</f>
        <v>0</v>
      </c>
      <c r="F110" s="253">
        <f>data!AA64</f>
        <v>0</v>
      </c>
      <c r="G110" s="253">
        <f>data!AB64</f>
        <v>0</v>
      </c>
      <c r="H110" s="253">
        <f>data!AC64</f>
        <v>0</v>
      </c>
      <c r="I110" s="253">
        <f>data!AD64</f>
        <v>0</v>
      </c>
    </row>
    <row r="111" spans="1:9" ht="20.149999999999999" customHeight="1" x14ac:dyDescent="0.35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 x14ac:dyDescent="0.35">
      <c r="A112" s="245">
        <v>11</v>
      </c>
      <c r="B112" s="253" t="s">
        <v>510</v>
      </c>
      <c r="C112" s="253">
        <f>data!X66</f>
        <v>0</v>
      </c>
      <c r="D112" s="253">
        <f>data!Y66</f>
        <v>0</v>
      </c>
      <c r="E112" s="253">
        <f>data!Z66</f>
        <v>0</v>
      </c>
      <c r="F112" s="253">
        <f>data!AA66</f>
        <v>0</v>
      </c>
      <c r="G112" s="253">
        <f>data!AB66</f>
        <v>0</v>
      </c>
      <c r="H112" s="253">
        <f>data!AC66</f>
        <v>0</v>
      </c>
      <c r="I112" s="253">
        <f>data!AD66</f>
        <v>0</v>
      </c>
    </row>
    <row r="113" spans="1:9" ht="20.149999999999999" customHeight="1" x14ac:dyDescent="0.35">
      <c r="A113" s="245">
        <v>12</v>
      </c>
      <c r="B113" s="253" t="s">
        <v>14</v>
      </c>
      <c r="C113" s="253">
        <f>data!X67</f>
        <v>0</v>
      </c>
      <c r="D113" s="253">
        <f>data!Y67</f>
        <v>0</v>
      </c>
      <c r="E113" s="253">
        <f>data!Z67</f>
        <v>0</v>
      </c>
      <c r="F113" s="253">
        <f>data!AA67</f>
        <v>0</v>
      </c>
      <c r="G113" s="253">
        <f>data!AB67</f>
        <v>0</v>
      </c>
      <c r="H113" s="253">
        <f>data!AC67</f>
        <v>0</v>
      </c>
      <c r="I113" s="253">
        <f>data!AD67</f>
        <v>0</v>
      </c>
    </row>
    <row r="114" spans="1:9" ht="20.149999999999999" customHeight="1" x14ac:dyDescent="0.35">
      <c r="A114" s="245">
        <v>13</v>
      </c>
      <c r="B114" s="253" t="s">
        <v>992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0</v>
      </c>
      <c r="H114" s="253">
        <f>data!AC68</f>
        <v>0</v>
      </c>
      <c r="I114" s="253">
        <f>data!AD68</f>
        <v>0</v>
      </c>
    </row>
    <row r="115" spans="1:9" ht="20.149999999999999" customHeight="1" x14ac:dyDescent="0.35">
      <c r="A115" s="245">
        <v>14</v>
      </c>
      <c r="B115" s="253" t="s">
        <v>993</v>
      </c>
      <c r="C115" s="253">
        <f>data!X69</f>
        <v>0</v>
      </c>
      <c r="D115" s="253">
        <f>data!Y69</f>
        <v>0</v>
      </c>
      <c r="E115" s="253">
        <f>data!Z69</f>
        <v>0</v>
      </c>
      <c r="F115" s="253">
        <f>data!AA69</f>
        <v>0</v>
      </c>
      <c r="G115" s="253">
        <f>data!AB69</f>
        <v>0</v>
      </c>
      <c r="H115" s="253">
        <f>data!AC69</f>
        <v>0</v>
      </c>
      <c r="I115" s="253">
        <f>data!AD69</f>
        <v>0</v>
      </c>
    </row>
    <row r="116" spans="1:9" ht="20.149999999999999" customHeight="1" x14ac:dyDescent="0.35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 x14ac:dyDescent="0.35">
      <c r="A117" s="245">
        <v>16</v>
      </c>
      <c r="B117" s="261" t="s">
        <v>994</v>
      </c>
      <c r="C117" s="253">
        <f>data!X85</f>
        <v>0</v>
      </c>
      <c r="D117" s="253">
        <f>data!Y85</f>
        <v>0</v>
      </c>
      <c r="E117" s="253">
        <f>data!Z85</f>
        <v>0</v>
      </c>
      <c r="F117" s="253">
        <f>data!AA85</f>
        <v>0</v>
      </c>
      <c r="G117" s="253">
        <f>data!AB85</f>
        <v>0</v>
      </c>
      <c r="H117" s="253">
        <f>data!AC85</f>
        <v>0</v>
      </c>
      <c r="I117" s="253">
        <f>data!AD85</f>
        <v>0</v>
      </c>
    </row>
    <row r="118" spans="1:9" ht="20.149999999999999" customHeight="1" x14ac:dyDescent="0.35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 x14ac:dyDescent="0.35">
      <c r="A119" s="245">
        <v>18</v>
      </c>
      <c r="B119" s="253" t="s">
        <v>995</v>
      </c>
      <c r="C119" s="261" t="e">
        <f>+data!M689</f>
        <v>#DIV/0!</v>
      </c>
      <c r="D119" s="261" t="e">
        <f>+data!M690</f>
        <v>#DIV/0!</v>
      </c>
      <c r="E119" s="261" t="e">
        <f>+data!M691</f>
        <v>#DIV/0!</v>
      </c>
      <c r="F119" s="261" t="e">
        <f>+data!M692</f>
        <v>#DIV/0!</v>
      </c>
      <c r="G119" s="261" t="e">
        <f>+data!M693</f>
        <v>#DIV/0!</v>
      </c>
      <c r="H119" s="261" t="e">
        <f>+data!M694</f>
        <v>#DIV/0!</v>
      </c>
      <c r="I119" s="261" t="e">
        <f>+data!M695</f>
        <v>#DIV/0!</v>
      </c>
    </row>
    <row r="120" spans="1:9" ht="20.149999999999999" customHeight="1" x14ac:dyDescent="0.35">
      <c r="A120" s="245">
        <v>19</v>
      </c>
      <c r="B120" s="261" t="s">
        <v>996</v>
      </c>
      <c r="C120" s="253">
        <f>data!X87</f>
        <v>0</v>
      </c>
      <c r="D120" s="253">
        <f>data!Y87</f>
        <v>0</v>
      </c>
      <c r="E120" s="253">
        <f>data!Z87</f>
        <v>0</v>
      </c>
      <c r="F120" s="253">
        <f>data!AA87</f>
        <v>0</v>
      </c>
      <c r="G120" s="253">
        <f>data!AB87</f>
        <v>0</v>
      </c>
      <c r="H120" s="253">
        <f>data!AC87</f>
        <v>0</v>
      </c>
      <c r="I120" s="253">
        <f>data!AD87</f>
        <v>0</v>
      </c>
    </row>
    <row r="121" spans="1:9" ht="20.149999999999999" customHeight="1" x14ac:dyDescent="0.35">
      <c r="A121" s="245">
        <v>20</v>
      </c>
      <c r="B121" s="261" t="s">
        <v>997</v>
      </c>
      <c r="C121" s="253">
        <f>data!X88</f>
        <v>0</v>
      </c>
      <c r="D121" s="253">
        <f>data!Y88</f>
        <v>0</v>
      </c>
      <c r="E121" s="253">
        <f>data!Z88</f>
        <v>0</v>
      </c>
      <c r="F121" s="253">
        <f>data!AA88</f>
        <v>0</v>
      </c>
      <c r="G121" s="253">
        <f>data!AB88</f>
        <v>0</v>
      </c>
      <c r="H121" s="253">
        <f>data!AC88</f>
        <v>0</v>
      </c>
      <c r="I121" s="253">
        <f>data!AD88</f>
        <v>0</v>
      </c>
    </row>
    <row r="122" spans="1:9" ht="20.149999999999999" customHeight="1" x14ac:dyDescent="0.35">
      <c r="A122" s="245">
        <v>21</v>
      </c>
      <c r="B122" s="261" t="s">
        <v>998</v>
      </c>
      <c r="C122" s="253">
        <f>data!X89</f>
        <v>0</v>
      </c>
      <c r="D122" s="253">
        <f>data!Y89</f>
        <v>0</v>
      </c>
      <c r="E122" s="253">
        <f>data!Z89</f>
        <v>0</v>
      </c>
      <c r="F122" s="253">
        <f>data!AA89</f>
        <v>0</v>
      </c>
      <c r="G122" s="253">
        <f>data!AB89</f>
        <v>0</v>
      </c>
      <c r="H122" s="253">
        <f>data!AC89</f>
        <v>0</v>
      </c>
      <c r="I122" s="253">
        <f>data!AD89</f>
        <v>0</v>
      </c>
    </row>
    <row r="123" spans="1:9" ht="20.149999999999999" customHeight="1" x14ac:dyDescent="0.35">
      <c r="A123" s="245" t="s">
        <v>999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 x14ac:dyDescent="0.35">
      <c r="A124" s="245">
        <v>22</v>
      </c>
      <c r="B124" s="253" t="s">
        <v>1000</v>
      </c>
      <c r="C124" s="253">
        <f>data!X90</f>
        <v>0</v>
      </c>
      <c r="D124" s="253">
        <f>data!Y90</f>
        <v>0</v>
      </c>
      <c r="E124" s="253">
        <f>data!Z90</f>
        <v>0</v>
      </c>
      <c r="F124" s="253">
        <f>data!AA90</f>
        <v>0</v>
      </c>
      <c r="G124" s="253">
        <f>data!AB90</f>
        <v>0</v>
      </c>
      <c r="H124" s="253">
        <f>data!AC90</f>
        <v>0</v>
      </c>
      <c r="I124" s="253">
        <f>data!AD90</f>
        <v>0</v>
      </c>
    </row>
    <row r="125" spans="1:9" ht="20.149999999999999" customHeight="1" x14ac:dyDescent="0.35">
      <c r="A125" s="245">
        <v>23</v>
      </c>
      <c r="B125" s="253" t="s">
        <v>1001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 x14ac:dyDescent="0.35">
      <c r="A126" s="245">
        <v>24</v>
      </c>
      <c r="B126" s="253" t="s">
        <v>1002</v>
      </c>
      <c r="C126" s="253">
        <f>data!X92</f>
        <v>0</v>
      </c>
      <c r="D126" s="253">
        <f>data!Y92</f>
        <v>0</v>
      </c>
      <c r="E126" s="253">
        <f>data!Z92</f>
        <v>0</v>
      </c>
      <c r="F126" s="253">
        <f>data!AA92</f>
        <v>0</v>
      </c>
      <c r="G126" s="253">
        <f>data!AB92</f>
        <v>0</v>
      </c>
      <c r="H126" s="253">
        <f>data!AC92</f>
        <v>0</v>
      </c>
      <c r="I126" s="253">
        <f>data!AD92</f>
        <v>0</v>
      </c>
    </row>
    <row r="127" spans="1:9" ht="20.149999999999999" customHeight="1" x14ac:dyDescent="0.35">
      <c r="A127" s="245">
        <v>25</v>
      </c>
      <c r="B127" s="253" t="s">
        <v>1003</v>
      </c>
      <c r="C127" s="253">
        <f>data!X93</f>
        <v>0</v>
      </c>
      <c r="D127" s="253">
        <f>data!Y93</f>
        <v>0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 x14ac:dyDescent="0.35">
      <c r="A128" s="245">
        <v>26</v>
      </c>
      <c r="B128" s="253" t="s">
        <v>292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49999999999999" customHeight="1" x14ac:dyDescent="0.35">
      <c r="A129" s="246" t="s">
        <v>985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 x14ac:dyDescent="0.35">
      <c r="D130" s="249"/>
      <c r="I130" s="250" t="s">
        <v>1016</v>
      </c>
    </row>
    <row r="131" spans="1:14" ht="20.149999999999999" customHeight="1" x14ac:dyDescent="0.35">
      <c r="A131" s="249"/>
    </row>
    <row r="132" spans="1:14" ht="20.149999999999999" customHeight="1" x14ac:dyDescent="0.35">
      <c r="A132" s="251" t="str">
        <f>"Hospital: "&amp;data!C98</f>
        <v xml:space="preserve">Hospital: </v>
      </c>
      <c r="G132" s="252"/>
      <c r="H132" s="251" t="str">
        <f>"FYE: "&amp;data!C96</f>
        <v xml:space="preserve">FYE: </v>
      </c>
    </row>
    <row r="133" spans="1:14" ht="20.149999999999999" customHeight="1" x14ac:dyDescent="0.35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49999999999999" customHeight="1" x14ac:dyDescent="0.35">
      <c r="A134" s="256">
        <v>2</v>
      </c>
      <c r="B134" s="257" t="s">
        <v>987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1017</v>
      </c>
      <c r="H134" s="259"/>
      <c r="I134" s="259" t="s">
        <v>147</v>
      </c>
    </row>
    <row r="135" spans="1:14" ht="20.149999999999999" customHeight="1" x14ac:dyDescent="0.35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49999999999999" customHeight="1" x14ac:dyDescent="0.35">
      <c r="A136" s="245">
        <v>3</v>
      </c>
      <c r="B136" s="253" t="s">
        <v>991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1018</v>
      </c>
      <c r="H136" s="255" t="s">
        <v>253</v>
      </c>
      <c r="I136" s="255" t="s">
        <v>251</v>
      </c>
    </row>
    <row r="137" spans="1:14" ht="20.149999999999999" customHeight="1" x14ac:dyDescent="0.35">
      <c r="A137" s="245">
        <v>4</v>
      </c>
      <c r="B137" s="253" t="s">
        <v>259</v>
      </c>
      <c r="C137" s="253">
        <f>data!AE59</f>
        <v>0</v>
      </c>
      <c r="D137" s="253">
        <f>data!AF59</f>
        <v>0</v>
      </c>
      <c r="E137" s="253">
        <f>data!AG59</f>
        <v>0</v>
      </c>
      <c r="F137" s="253">
        <f>data!AH59</f>
        <v>0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 x14ac:dyDescent="0.35">
      <c r="A138" s="245">
        <v>5</v>
      </c>
      <c r="B138" s="253" t="s">
        <v>260</v>
      </c>
      <c r="C138" s="260">
        <f>data!AE60</f>
        <v>0</v>
      </c>
      <c r="D138" s="260">
        <f>data!AF60</f>
        <v>0</v>
      </c>
      <c r="E138" s="260">
        <f>data!AG60</f>
        <v>0</v>
      </c>
      <c r="F138" s="260">
        <f>data!AH60</f>
        <v>0</v>
      </c>
      <c r="G138" s="260">
        <f>data!AI60</f>
        <v>0</v>
      </c>
      <c r="H138" s="260">
        <f>data!AJ60</f>
        <v>0</v>
      </c>
      <c r="I138" s="260">
        <f>data!AK60</f>
        <v>0</v>
      </c>
    </row>
    <row r="139" spans="1:14" ht="20.149999999999999" customHeight="1" x14ac:dyDescent="0.35">
      <c r="A139" s="245">
        <v>6</v>
      </c>
      <c r="B139" s="253" t="s">
        <v>261</v>
      </c>
      <c r="C139" s="253">
        <f>data!AE61</f>
        <v>0</v>
      </c>
      <c r="D139" s="253">
        <f>data!AF61</f>
        <v>0</v>
      </c>
      <c r="E139" s="253">
        <f>data!AG61</f>
        <v>0</v>
      </c>
      <c r="F139" s="253">
        <f>data!AH61</f>
        <v>0</v>
      </c>
      <c r="G139" s="253">
        <f>data!AI61</f>
        <v>0</v>
      </c>
      <c r="H139" s="253">
        <f>data!AJ61</f>
        <v>0</v>
      </c>
      <c r="I139" s="253">
        <f>data!AK61</f>
        <v>0</v>
      </c>
    </row>
    <row r="140" spans="1:14" ht="20.149999999999999" customHeight="1" x14ac:dyDescent="0.35">
      <c r="A140" s="245">
        <v>7</v>
      </c>
      <c r="B140" s="253" t="s">
        <v>9</v>
      </c>
      <c r="C140" s="253">
        <f>data!AE62</f>
        <v>0</v>
      </c>
      <c r="D140" s="253">
        <f>data!AF62</f>
        <v>0</v>
      </c>
      <c r="E140" s="253">
        <f>data!AG62</f>
        <v>0</v>
      </c>
      <c r="F140" s="253">
        <f>data!AH62</f>
        <v>0</v>
      </c>
      <c r="G140" s="253">
        <f>data!AI62</f>
        <v>0</v>
      </c>
      <c r="H140" s="253">
        <f>data!AJ62</f>
        <v>0</v>
      </c>
      <c r="I140" s="253">
        <f>data!AK62</f>
        <v>0</v>
      </c>
    </row>
    <row r="141" spans="1:14" ht="20.149999999999999" customHeight="1" x14ac:dyDescent="0.35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49999999999999" customHeight="1" x14ac:dyDescent="0.35">
      <c r="A142" s="245">
        <v>9</v>
      </c>
      <c r="B142" s="253" t="s">
        <v>263</v>
      </c>
      <c r="C142" s="253">
        <f>data!AE64</f>
        <v>0</v>
      </c>
      <c r="D142" s="253">
        <f>data!AF64</f>
        <v>0</v>
      </c>
      <c r="E142" s="253">
        <f>data!AG64</f>
        <v>0</v>
      </c>
      <c r="F142" s="253">
        <f>data!AH64</f>
        <v>0</v>
      </c>
      <c r="G142" s="253">
        <f>data!AI64</f>
        <v>0</v>
      </c>
      <c r="H142" s="253">
        <f>data!AJ64</f>
        <v>0</v>
      </c>
      <c r="I142" s="253">
        <f>data!AK64</f>
        <v>0</v>
      </c>
    </row>
    <row r="143" spans="1:14" ht="20.149999999999999" customHeight="1" x14ac:dyDescent="0.35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49999999999999" customHeight="1" x14ac:dyDescent="0.35">
      <c r="A144" s="245">
        <v>11</v>
      </c>
      <c r="B144" s="253" t="s">
        <v>510</v>
      </c>
      <c r="C144" s="253">
        <f>data!AE66</f>
        <v>0</v>
      </c>
      <c r="D144" s="253">
        <f>data!AF66</f>
        <v>0</v>
      </c>
      <c r="E144" s="253">
        <f>data!AG66</f>
        <v>0</v>
      </c>
      <c r="F144" s="253">
        <f>data!AH66</f>
        <v>0</v>
      </c>
      <c r="G144" s="253">
        <f>data!AI66</f>
        <v>0</v>
      </c>
      <c r="H144" s="253">
        <f>data!AJ66</f>
        <v>0</v>
      </c>
      <c r="I144" s="253">
        <f>data!AK66</f>
        <v>0</v>
      </c>
    </row>
    <row r="145" spans="1:9" ht="20.149999999999999" customHeight="1" x14ac:dyDescent="0.35">
      <c r="A145" s="245">
        <v>12</v>
      </c>
      <c r="B145" s="253" t="s">
        <v>14</v>
      </c>
      <c r="C145" s="253">
        <f>data!AE67</f>
        <v>0</v>
      </c>
      <c r="D145" s="253">
        <f>data!AF67</f>
        <v>0</v>
      </c>
      <c r="E145" s="253">
        <f>data!AG67</f>
        <v>0</v>
      </c>
      <c r="F145" s="253">
        <f>data!AH67</f>
        <v>0</v>
      </c>
      <c r="G145" s="253">
        <f>data!AI67</f>
        <v>0</v>
      </c>
      <c r="H145" s="253">
        <f>data!AJ67</f>
        <v>0</v>
      </c>
      <c r="I145" s="253">
        <f>data!AK67</f>
        <v>0</v>
      </c>
    </row>
    <row r="146" spans="1:9" ht="20.149999999999999" customHeight="1" x14ac:dyDescent="0.35">
      <c r="A146" s="245">
        <v>13</v>
      </c>
      <c r="B146" s="253" t="s">
        <v>992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49999999999999" customHeight="1" x14ac:dyDescent="0.35">
      <c r="A147" s="245">
        <v>14</v>
      </c>
      <c r="B147" s="253" t="s">
        <v>993</v>
      </c>
      <c r="C147" s="253">
        <f>data!AE69</f>
        <v>0</v>
      </c>
      <c r="D147" s="253">
        <f>data!AF69</f>
        <v>0</v>
      </c>
      <c r="E147" s="253">
        <f>data!AG69</f>
        <v>0</v>
      </c>
      <c r="F147" s="253">
        <f>data!AH69</f>
        <v>0</v>
      </c>
      <c r="G147" s="253">
        <f>data!AI69</f>
        <v>0</v>
      </c>
      <c r="H147" s="253">
        <f>data!AJ69</f>
        <v>0</v>
      </c>
      <c r="I147" s="253">
        <f>data!AK69</f>
        <v>0</v>
      </c>
    </row>
    <row r="148" spans="1:9" ht="20.149999999999999" customHeight="1" x14ac:dyDescent="0.35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 x14ac:dyDescent="0.35">
      <c r="A149" s="245">
        <v>16</v>
      </c>
      <c r="B149" s="261" t="s">
        <v>994</v>
      </c>
      <c r="C149" s="253">
        <f>data!AE85</f>
        <v>0</v>
      </c>
      <c r="D149" s="253">
        <f>data!AF85</f>
        <v>0</v>
      </c>
      <c r="E149" s="253">
        <f>data!AG85</f>
        <v>0</v>
      </c>
      <c r="F149" s="253">
        <f>data!AH85</f>
        <v>0</v>
      </c>
      <c r="G149" s="253">
        <f>data!AI85</f>
        <v>0</v>
      </c>
      <c r="H149" s="253">
        <f>data!AJ85</f>
        <v>0</v>
      </c>
      <c r="I149" s="253">
        <f>data!AK85</f>
        <v>0</v>
      </c>
    </row>
    <row r="150" spans="1:9" ht="20.149999999999999" customHeight="1" x14ac:dyDescent="0.35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 x14ac:dyDescent="0.35">
      <c r="A151" s="245">
        <v>18</v>
      </c>
      <c r="B151" s="253" t="s">
        <v>995</v>
      </c>
      <c r="C151" s="261" t="e">
        <f>+data!M696</f>
        <v>#DIV/0!</v>
      </c>
      <c r="D151" s="261" t="e">
        <f>+data!M697</f>
        <v>#DIV/0!</v>
      </c>
      <c r="E151" s="261" t="e">
        <f>+data!M698</f>
        <v>#DIV/0!</v>
      </c>
      <c r="F151" s="261" t="e">
        <f>+data!M699</f>
        <v>#DIV/0!</v>
      </c>
      <c r="G151" s="261" t="e">
        <f>+data!M700</f>
        <v>#DIV/0!</v>
      </c>
      <c r="H151" s="261" t="e">
        <f>+data!M701</f>
        <v>#DIV/0!</v>
      </c>
      <c r="I151" s="261" t="e">
        <f>+data!M702</f>
        <v>#DIV/0!</v>
      </c>
    </row>
    <row r="152" spans="1:9" ht="20.149999999999999" customHeight="1" x14ac:dyDescent="0.35">
      <c r="A152" s="245">
        <v>19</v>
      </c>
      <c r="B152" s="261" t="s">
        <v>996</v>
      </c>
      <c r="C152" s="253">
        <f>data!AE87</f>
        <v>0</v>
      </c>
      <c r="D152" s="253">
        <f>data!AF87</f>
        <v>0</v>
      </c>
      <c r="E152" s="253">
        <f>data!AG87</f>
        <v>0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spans="1:9" ht="20.149999999999999" customHeight="1" x14ac:dyDescent="0.35">
      <c r="A153" s="245">
        <v>20</v>
      </c>
      <c r="B153" s="261" t="s">
        <v>997</v>
      </c>
      <c r="C153" s="253">
        <f>data!AE88</f>
        <v>0</v>
      </c>
      <c r="D153" s="253">
        <f>data!AF88</f>
        <v>0</v>
      </c>
      <c r="E153" s="253">
        <f>data!AG88</f>
        <v>0</v>
      </c>
      <c r="F153" s="253">
        <f>data!AH88</f>
        <v>0</v>
      </c>
      <c r="G153" s="253">
        <f>data!AI88</f>
        <v>0</v>
      </c>
      <c r="H153" s="253">
        <f>data!AJ88</f>
        <v>0</v>
      </c>
      <c r="I153" s="253">
        <f>data!AK88</f>
        <v>0</v>
      </c>
    </row>
    <row r="154" spans="1:9" ht="20.149999999999999" customHeight="1" x14ac:dyDescent="0.35">
      <c r="A154" s="245">
        <v>21</v>
      </c>
      <c r="B154" s="261" t="s">
        <v>998</v>
      </c>
      <c r="C154" s="253">
        <f>data!AE89</f>
        <v>0</v>
      </c>
      <c r="D154" s="253">
        <f>data!AF89</f>
        <v>0</v>
      </c>
      <c r="E154" s="253">
        <f>data!AG89</f>
        <v>0</v>
      </c>
      <c r="F154" s="253">
        <f>data!AH89</f>
        <v>0</v>
      </c>
      <c r="G154" s="253">
        <f>data!AI89</f>
        <v>0</v>
      </c>
      <c r="H154" s="253">
        <f>data!AJ89</f>
        <v>0</v>
      </c>
      <c r="I154" s="253">
        <f>data!AK89</f>
        <v>0</v>
      </c>
    </row>
    <row r="155" spans="1:9" ht="20.149999999999999" customHeight="1" x14ac:dyDescent="0.35">
      <c r="A155" s="245" t="s">
        <v>999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 x14ac:dyDescent="0.35">
      <c r="A156" s="245">
        <v>22</v>
      </c>
      <c r="B156" s="253" t="s">
        <v>1000</v>
      </c>
      <c r="C156" s="253">
        <f>data!AE90</f>
        <v>0</v>
      </c>
      <c r="D156" s="253">
        <f>data!AF90</f>
        <v>0</v>
      </c>
      <c r="E156" s="253">
        <f>data!AG90</f>
        <v>0</v>
      </c>
      <c r="F156" s="253">
        <f>data!AH90</f>
        <v>0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49999999999999" customHeight="1" x14ac:dyDescent="0.35">
      <c r="A157" s="245">
        <v>23</v>
      </c>
      <c r="B157" s="253" t="s">
        <v>1001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 x14ac:dyDescent="0.35">
      <c r="A158" s="245">
        <v>24</v>
      </c>
      <c r="B158" s="253" t="s">
        <v>1002</v>
      </c>
      <c r="C158" s="253">
        <f>data!AE92</f>
        <v>0</v>
      </c>
      <c r="D158" s="253">
        <f>data!AF92</f>
        <v>0</v>
      </c>
      <c r="E158" s="253">
        <f>data!AG92</f>
        <v>0</v>
      </c>
      <c r="F158" s="253">
        <f>data!AH92</f>
        <v>0</v>
      </c>
      <c r="G158" s="253">
        <f>data!AI92</f>
        <v>0</v>
      </c>
      <c r="H158" s="253">
        <f>data!AJ92</f>
        <v>0</v>
      </c>
      <c r="I158" s="253">
        <f>data!AK92</f>
        <v>0</v>
      </c>
    </row>
    <row r="159" spans="1:9" ht="20.149999999999999" customHeight="1" x14ac:dyDescent="0.35">
      <c r="A159" s="245">
        <v>25</v>
      </c>
      <c r="B159" s="253" t="s">
        <v>1003</v>
      </c>
      <c r="C159" s="253">
        <f>data!AE93</f>
        <v>0</v>
      </c>
      <c r="D159" s="253">
        <f>data!AF93</f>
        <v>0</v>
      </c>
      <c r="E159" s="253">
        <f>data!AG93</f>
        <v>0</v>
      </c>
      <c r="F159" s="253">
        <f>data!AH93</f>
        <v>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49999999999999" customHeight="1" x14ac:dyDescent="0.35">
      <c r="A160" s="245">
        <v>26</v>
      </c>
      <c r="B160" s="253" t="s">
        <v>292</v>
      </c>
      <c r="C160" s="260">
        <f>data!AE94</f>
        <v>0</v>
      </c>
      <c r="D160" s="260">
        <f>data!AF94</f>
        <v>0</v>
      </c>
      <c r="E160" s="260">
        <f>data!AG94</f>
        <v>0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0</v>
      </c>
    </row>
    <row r="161" spans="1:9" ht="20.149999999999999" customHeight="1" x14ac:dyDescent="0.35">
      <c r="A161" s="246" t="s">
        <v>985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 x14ac:dyDescent="0.35">
      <c r="D162" s="249"/>
      <c r="I162" s="250" t="s">
        <v>1019</v>
      </c>
    </row>
    <row r="163" spans="1:9" ht="20.149999999999999" customHeight="1" x14ac:dyDescent="0.35">
      <c r="A163" s="249"/>
    </row>
    <row r="164" spans="1:9" ht="20.149999999999999" customHeight="1" x14ac:dyDescent="0.35">
      <c r="A164" s="251" t="str">
        <f>"Hospital: "&amp;data!C98</f>
        <v xml:space="preserve">Hospital: </v>
      </c>
      <c r="G164" s="252"/>
      <c r="H164" s="251" t="str">
        <f>"FYE: "&amp;data!C96</f>
        <v xml:space="preserve">FYE: </v>
      </c>
    </row>
    <row r="165" spans="1:9" ht="20.149999999999999" customHeight="1" x14ac:dyDescent="0.35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49999999999999" customHeight="1" x14ac:dyDescent="0.35">
      <c r="A166" s="256">
        <v>2</v>
      </c>
      <c r="B166" s="257" t="s">
        <v>987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1020</v>
      </c>
      <c r="H166" s="259" t="s">
        <v>152</v>
      </c>
      <c r="I166" s="259" t="s">
        <v>153</v>
      </c>
    </row>
    <row r="167" spans="1:9" ht="20.149999999999999" customHeight="1" x14ac:dyDescent="0.35">
      <c r="A167" s="256"/>
      <c r="B167" s="257"/>
      <c r="C167" s="259" t="s">
        <v>197</v>
      </c>
      <c r="D167" s="259" t="s">
        <v>197</v>
      </c>
      <c r="E167" s="259" t="s">
        <v>1021</v>
      </c>
      <c r="F167" s="259" t="s">
        <v>207</v>
      </c>
      <c r="G167" s="259" t="s">
        <v>146</v>
      </c>
      <c r="H167" s="258" t="s">
        <v>1022</v>
      </c>
      <c r="I167" s="259" t="s">
        <v>194</v>
      </c>
    </row>
    <row r="168" spans="1:9" ht="20.149999999999999" customHeight="1" x14ac:dyDescent="0.35">
      <c r="A168" s="245">
        <v>3</v>
      </c>
      <c r="B168" s="253" t="s">
        <v>991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49999999999999" customHeight="1" x14ac:dyDescent="0.35">
      <c r="A169" s="245">
        <v>4</v>
      </c>
      <c r="B169" s="253" t="s">
        <v>259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 x14ac:dyDescent="0.35">
      <c r="A170" s="245">
        <v>5</v>
      </c>
      <c r="B170" s="253" t="s">
        <v>260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 x14ac:dyDescent="0.35">
      <c r="A171" s="245">
        <v>6</v>
      </c>
      <c r="B171" s="253" t="s">
        <v>261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 x14ac:dyDescent="0.35">
      <c r="A172" s="245">
        <v>7</v>
      </c>
      <c r="B172" s="253" t="s">
        <v>9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 x14ac:dyDescent="0.35">
      <c r="A173" s="245">
        <v>8</v>
      </c>
      <c r="B173" s="253" t="s">
        <v>262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 x14ac:dyDescent="0.35">
      <c r="A174" s="245">
        <v>9</v>
      </c>
      <c r="B174" s="253" t="s">
        <v>263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 x14ac:dyDescent="0.35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 x14ac:dyDescent="0.35">
      <c r="A176" s="245">
        <v>11</v>
      </c>
      <c r="B176" s="253" t="s">
        <v>510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 x14ac:dyDescent="0.35">
      <c r="A177" s="245">
        <v>12</v>
      </c>
      <c r="B177" s="253" t="s">
        <v>14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 x14ac:dyDescent="0.35">
      <c r="A178" s="245">
        <v>13</v>
      </c>
      <c r="B178" s="253" t="s">
        <v>992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 x14ac:dyDescent="0.35">
      <c r="A179" s="245">
        <v>14</v>
      </c>
      <c r="B179" s="253" t="s">
        <v>993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 x14ac:dyDescent="0.35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49999999999999" customHeight="1" x14ac:dyDescent="0.35">
      <c r="A181" s="245">
        <v>16</v>
      </c>
      <c r="B181" s="261" t="s">
        <v>994</v>
      </c>
      <c r="C181" s="253">
        <f>data!AL85</f>
        <v>0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 x14ac:dyDescent="0.35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 x14ac:dyDescent="0.35">
      <c r="A183" s="245">
        <v>18</v>
      </c>
      <c r="B183" s="253" t="s">
        <v>995</v>
      </c>
      <c r="C183" s="261" t="e">
        <f>+data!M703</f>
        <v>#DIV/0!</v>
      </c>
      <c r="D183" s="261" t="e">
        <f>+data!M704</f>
        <v>#DIV/0!</v>
      </c>
      <c r="E183" s="261" t="e">
        <f>+data!M705</f>
        <v>#DIV/0!</v>
      </c>
      <c r="F183" s="261" t="e">
        <f>+data!M706</f>
        <v>#DIV/0!</v>
      </c>
      <c r="G183" s="261" t="e">
        <f>+data!M707</f>
        <v>#DIV/0!</v>
      </c>
      <c r="H183" s="261" t="e">
        <f>+data!M708</f>
        <v>#DIV/0!</v>
      </c>
      <c r="I183" s="261" t="e">
        <f>+data!M709</f>
        <v>#DIV/0!</v>
      </c>
    </row>
    <row r="184" spans="1:9" ht="20.149999999999999" customHeight="1" x14ac:dyDescent="0.35">
      <c r="A184" s="245">
        <v>19</v>
      </c>
      <c r="B184" s="261" t="s">
        <v>996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 x14ac:dyDescent="0.35">
      <c r="A185" s="245">
        <v>20</v>
      </c>
      <c r="B185" s="261" t="s">
        <v>997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 x14ac:dyDescent="0.35">
      <c r="A186" s="245">
        <v>21</v>
      </c>
      <c r="B186" s="261" t="s">
        <v>998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 x14ac:dyDescent="0.35">
      <c r="A187" s="245" t="s">
        <v>999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 x14ac:dyDescent="0.35">
      <c r="A188" s="245">
        <v>22</v>
      </c>
      <c r="B188" s="253" t="s">
        <v>1000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 x14ac:dyDescent="0.35">
      <c r="A189" s="245">
        <v>23</v>
      </c>
      <c r="B189" s="253" t="s">
        <v>1001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 x14ac:dyDescent="0.35">
      <c r="A190" s="245">
        <v>24</v>
      </c>
      <c r="B190" s="253" t="s">
        <v>1002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 x14ac:dyDescent="0.35">
      <c r="A191" s="245">
        <v>25</v>
      </c>
      <c r="B191" s="253" t="s">
        <v>1003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 x14ac:dyDescent="0.35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 x14ac:dyDescent="0.35">
      <c r="A193" s="246" t="s">
        <v>985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 x14ac:dyDescent="0.35">
      <c r="D194" s="249"/>
      <c r="I194" s="250" t="s">
        <v>1023</v>
      </c>
    </row>
    <row r="195" spans="1:9" ht="20.149999999999999" customHeight="1" x14ac:dyDescent="0.35">
      <c r="A195" s="249"/>
    </row>
    <row r="196" spans="1:9" ht="20.149999999999999" customHeight="1" x14ac:dyDescent="0.35">
      <c r="A196" s="251" t="str">
        <f>"Hospital: "&amp;data!C98</f>
        <v xml:space="preserve">Hospital: </v>
      </c>
      <c r="G196" s="252"/>
      <c r="H196" s="251" t="str">
        <f>"FYE: "&amp;data!C96</f>
        <v xml:space="preserve">FYE: </v>
      </c>
    </row>
    <row r="197" spans="1:9" ht="20.149999999999999" customHeight="1" x14ac:dyDescent="0.35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49999999999999" customHeight="1" x14ac:dyDescent="0.35">
      <c r="A198" s="256">
        <v>2</v>
      </c>
      <c r="B198" s="257" t="s">
        <v>987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1024</v>
      </c>
      <c r="H198" s="259" t="s">
        <v>159</v>
      </c>
      <c r="I198" s="259"/>
    </row>
    <row r="199" spans="1:9" ht="20.149999999999999" customHeight="1" x14ac:dyDescent="0.35">
      <c r="A199" s="256"/>
      <c r="B199" s="257"/>
      <c r="C199" s="259" t="s">
        <v>154</v>
      </c>
      <c r="D199" s="259" t="s">
        <v>256</v>
      </c>
      <c r="E199" s="259" t="s">
        <v>1025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49999999999999" customHeight="1" x14ac:dyDescent="0.35">
      <c r="A200" s="245">
        <v>3</v>
      </c>
      <c r="B200" s="253" t="s">
        <v>991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49999999999999" customHeight="1" x14ac:dyDescent="0.35">
      <c r="A201" s="245">
        <v>4</v>
      </c>
      <c r="B201" s="253" t="s">
        <v>259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0</v>
      </c>
    </row>
    <row r="202" spans="1:9" ht="20.149999999999999" customHeight="1" x14ac:dyDescent="0.35">
      <c r="A202" s="245">
        <v>5</v>
      </c>
      <c r="B202" s="253" t="s">
        <v>260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0</v>
      </c>
    </row>
    <row r="203" spans="1:9" ht="20.149999999999999" customHeight="1" x14ac:dyDescent="0.35">
      <c r="A203" s="245">
        <v>6</v>
      </c>
      <c r="B203" s="253" t="s">
        <v>261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0</v>
      </c>
    </row>
    <row r="204" spans="1:9" ht="20.149999999999999" customHeight="1" x14ac:dyDescent="0.35">
      <c r="A204" s="245">
        <v>7</v>
      </c>
      <c r="B204" s="253" t="s">
        <v>9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0</v>
      </c>
    </row>
    <row r="205" spans="1:9" ht="20.149999999999999" customHeight="1" x14ac:dyDescent="0.35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 x14ac:dyDescent="0.35">
      <c r="A206" s="245">
        <v>9</v>
      </c>
      <c r="B206" s="253" t="s">
        <v>263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0</v>
      </c>
      <c r="H206" s="253">
        <f>data!AX64</f>
        <v>0</v>
      </c>
      <c r="I206" s="253">
        <f>data!AY64</f>
        <v>0</v>
      </c>
    </row>
    <row r="207" spans="1:9" ht="20.149999999999999" customHeight="1" x14ac:dyDescent="0.35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 x14ac:dyDescent="0.35">
      <c r="A208" s="245">
        <v>11</v>
      </c>
      <c r="B208" s="253" t="s">
        <v>510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0</v>
      </c>
      <c r="H208" s="253">
        <f>data!AX66</f>
        <v>0</v>
      </c>
      <c r="I208" s="253">
        <f>data!AY66</f>
        <v>0</v>
      </c>
    </row>
    <row r="209" spans="1:9" ht="20.149999999999999" customHeight="1" x14ac:dyDescent="0.35">
      <c r="A209" s="245">
        <v>12</v>
      </c>
      <c r="B209" s="253" t="s">
        <v>14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0</v>
      </c>
      <c r="H209" s="253">
        <f>data!AX67</f>
        <v>0</v>
      </c>
      <c r="I209" s="253">
        <f>data!AY67</f>
        <v>0</v>
      </c>
    </row>
    <row r="210" spans="1:9" ht="20.149999999999999" customHeight="1" x14ac:dyDescent="0.35">
      <c r="A210" s="245">
        <v>13</v>
      </c>
      <c r="B210" s="253" t="s">
        <v>992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 x14ac:dyDescent="0.35">
      <c r="A211" s="245">
        <v>14</v>
      </c>
      <c r="B211" s="253" t="s">
        <v>993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0</v>
      </c>
    </row>
    <row r="212" spans="1:9" ht="20.149999999999999" customHeight="1" x14ac:dyDescent="0.35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 x14ac:dyDescent="0.35">
      <c r="A213" s="245">
        <v>16</v>
      </c>
      <c r="B213" s="261" t="s">
        <v>994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0</v>
      </c>
      <c r="G213" s="253">
        <f>data!AW85</f>
        <v>0</v>
      </c>
      <c r="H213" s="253">
        <f>data!AX85</f>
        <v>0</v>
      </c>
      <c r="I213" s="253">
        <f>data!AY85</f>
        <v>0</v>
      </c>
    </row>
    <row r="214" spans="1:9" ht="20.149999999999999" customHeight="1" x14ac:dyDescent="0.35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 x14ac:dyDescent="0.35">
      <c r="A215" s="245">
        <v>18</v>
      </c>
      <c r="B215" s="253" t="s">
        <v>995</v>
      </c>
      <c r="C215" s="261" t="e">
        <f>+data!M710</f>
        <v>#DIV/0!</v>
      </c>
      <c r="D215" s="261" t="e">
        <f>+data!M711</f>
        <v>#DIV/0!</v>
      </c>
      <c r="E215" s="261" t="e">
        <f>+data!M712</f>
        <v>#DIV/0!</v>
      </c>
      <c r="F215" s="261" t="e">
        <f>+data!M713</f>
        <v>#DIV/0!</v>
      </c>
      <c r="G215" s="267"/>
      <c r="H215" s="253"/>
      <c r="I215" s="253"/>
    </row>
    <row r="216" spans="1:9" ht="20.149999999999999" customHeight="1" x14ac:dyDescent="0.35">
      <c r="A216" s="245">
        <v>19</v>
      </c>
      <c r="B216" s="261" t="s">
        <v>996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49999999999999" customHeight="1" x14ac:dyDescent="0.35">
      <c r="A217" s="245">
        <v>20</v>
      </c>
      <c r="B217" s="261" t="s">
        <v>997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49999999999999" customHeight="1" x14ac:dyDescent="0.35">
      <c r="A218" s="245">
        <v>21</v>
      </c>
      <c r="B218" s="261" t="s">
        <v>998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49999999999999" customHeight="1" x14ac:dyDescent="0.35">
      <c r="A219" s="245" t="s">
        <v>999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 x14ac:dyDescent="0.35">
      <c r="A220" s="245">
        <v>22</v>
      </c>
      <c r="B220" s="253" t="s">
        <v>1000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0</v>
      </c>
      <c r="H220" s="253">
        <f>data!AX90</f>
        <v>0</v>
      </c>
      <c r="I220" s="253">
        <f>data!AY90</f>
        <v>0</v>
      </c>
    </row>
    <row r="221" spans="1:9" ht="20.149999999999999" customHeight="1" x14ac:dyDescent="0.35">
      <c r="A221" s="245">
        <v>23</v>
      </c>
      <c r="B221" s="253" t="s">
        <v>1001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49999999999999" customHeight="1" x14ac:dyDescent="0.35">
      <c r="A222" s="245">
        <v>24</v>
      </c>
      <c r="B222" s="253" t="s">
        <v>1002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49999999999999" customHeight="1" x14ac:dyDescent="0.35">
      <c r="A223" s="245">
        <v>25</v>
      </c>
      <c r="B223" s="253" t="s">
        <v>1003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49999999999999" customHeight="1" x14ac:dyDescent="0.35">
      <c r="A224" s="245">
        <v>26</v>
      </c>
      <c r="B224" s="253" t="s">
        <v>292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49999999999999" customHeight="1" x14ac:dyDescent="0.35">
      <c r="A225" s="246" t="s">
        <v>985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 x14ac:dyDescent="0.35">
      <c r="D226" s="249"/>
      <c r="I226" s="250" t="s">
        <v>1026</v>
      </c>
    </row>
    <row r="227" spans="1:9" ht="20.149999999999999" customHeight="1" x14ac:dyDescent="0.35">
      <c r="A227" s="249"/>
    </row>
    <row r="228" spans="1:9" ht="20.149999999999999" customHeight="1" x14ac:dyDescent="0.35">
      <c r="A228" s="251" t="str">
        <f>"Hospital: "&amp;data!C98</f>
        <v xml:space="preserve">Hospital: </v>
      </c>
      <c r="G228" s="252"/>
      <c r="H228" s="251" t="str">
        <f>"FYE: "&amp;data!C96</f>
        <v xml:space="preserve">FYE: </v>
      </c>
    </row>
    <row r="229" spans="1:9" ht="20.149999999999999" customHeight="1" x14ac:dyDescent="0.35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49999999999999" customHeight="1" x14ac:dyDescent="0.35">
      <c r="A230" s="256">
        <v>2</v>
      </c>
      <c r="B230" s="257" t="s">
        <v>987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49999999999999" customHeight="1" x14ac:dyDescent="0.35">
      <c r="A231" s="256"/>
      <c r="B231" s="257"/>
      <c r="C231" s="259" t="s">
        <v>161</v>
      </c>
      <c r="D231" s="259" t="s">
        <v>214</v>
      </c>
      <c r="E231" s="259" t="s">
        <v>1027</v>
      </c>
      <c r="F231" s="259" t="s">
        <v>1028</v>
      </c>
      <c r="G231" s="259" t="s">
        <v>164</v>
      </c>
      <c r="H231" s="259" t="s">
        <v>165</v>
      </c>
      <c r="I231" s="259" t="s">
        <v>166</v>
      </c>
    </row>
    <row r="232" spans="1:9" ht="20.149999999999999" customHeight="1" x14ac:dyDescent="0.35">
      <c r="A232" s="245">
        <v>3</v>
      </c>
      <c r="B232" s="253" t="s">
        <v>991</v>
      </c>
      <c r="C232" s="255" t="s">
        <v>1029</v>
      </c>
      <c r="D232" s="255" t="s">
        <v>1030</v>
      </c>
      <c r="E232" s="265"/>
      <c r="F232" s="265"/>
      <c r="G232" s="265"/>
      <c r="H232" s="255" t="s">
        <v>258</v>
      </c>
      <c r="I232" s="265"/>
    </row>
    <row r="233" spans="1:9" ht="20.149999999999999" customHeight="1" x14ac:dyDescent="0.35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0</v>
      </c>
      <c r="I233" s="265"/>
    </row>
    <row r="234" spans="1:9" ht="20.149999999999999" customHeight="1" x14ac:dyDescent="0.35">
      <c r="A234" s="245">
        <v>5</v>
      </c>
      <c r="B234" s="253" t="s">
        <v>260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0</v>
      </c>
      <c r="I234" s="260">
        <f>data!BF60</f>
        <v>0</v>
      </c>
    </row>
    <row r="235" spans="1:9" ht="20.149999999999999" customHeight="1" x14ac:dyDescent="0.35">
      <c r="A235" s="245">
        <v>6</v>
      </c>
      <c r="B235" s="253" t="s">
        <v>261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0</v>
      </c>
      <c r="H235" s="253">
        <f>data!BE61</f>
        <v>0</v>
      </c>
      <c r="I235" s="253">
        <f>data!BF61</f>
        <v>0</v>
      </c>
    </row>
    <row r="236" spans="1:9" ht="20.149999999999999" customHeight="1" x14ac:dyDescent="0.35">
      <c r="A236" s="245">
        <v>7</v>
      </c>
      <c r="B236" s="253" t="s">
        <v>9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0</v>
      </c>
      <c r="H236" s="253">
        <f>data!BE62</f>
        <v>0</v>
      </c>
      <c r="I236" s="253">
        <f>data!BF62</f>
        <v>0</v>
      </c>
    </row>
    <row r="237" spans="1:9" ht="20.149999999999999" customHeight="1" x14ac:dyDescent="0.35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 x14ac:dyDescent="0.35">
      <c r="A238" s="245">
        <v>9</v>
      </c>
      <c r="B238" s="253" t="s">
        <v>263</v>
      </c>
      <c r="C238" s="253">
        <f>data!AZ64</f>
        <v>0</v>
      </c>
      <c r="D238" s="253">
        <f>data!BA64</f>
        <v>0</v>
      </c>
      <c r="E238" s="253">
        <f>data!BB64</f>
        <v>0</v>
      </c>
      <c r="F238" s="253">
        <f>data!BC64</f>
        <v>0</v>
      </c>
      <c r="G238" s="253">
        <f>data!BD64</f>
        <v>0</v>
      </c>
      <c r="H238" s="253">
        <f>data!BE64</f>
        <v>0</v>
      </c>
      <c r="I238" s="253">
        <f>data!BF64</f>
        <v>0</v>
      </c>
    </row>
    <row r="239" spans="1:9" ht="20.149999999999999" customHeight="1" x14ac:dyDescent="0.35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49999999999999" customHeight="1" x14ac:dyDescent="0.35">
      <c r="A240" s="245">
        <v>11</v>
      </c>
      <c r="B240" s="253" t="s">
        <v>510</v>
      </c>
      <c r="C240" s="253">
        <f>data!AZ66</f>
        <v>0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0</v>
      </c>
      <c r="H240" s="253">
        <f>data!BE66</f>
        <v>0</v>
      </c>
      <c r="I240" s="253">
        <f>data!BF66</f>
        <v>0</v>
      </c>
    </row>
    <row r="241" spans="1:9" ht="20.149999999999999" customHeight="1" x14ac:dyDescent="0.35">
      <c r="A241" s="245">
        <v>12</v>
      </c>
      <c r="B241" s="253" t="s">
        <v>14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0</v>
      </c>
      <c r="I241" s="253">
        <f>data!BF67</f>
        <v>0</v>
      </c>
    </row>
    <row r="242" spans="1:9" ht="20.149999999999999" customHeight="1" x14ac:dyDescent="0.35">
      <c r="A242" s="245">
        <v>13</v>
      </c>
      <c r="B242" s="253" t="s">
        <v>992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49999999999999" customHeight="1" x14ac:dyDescent="0.35">
      <c r="A243" s="245">
        <v>14</v>
      </c>
      <c r="B243" s="253" t="s">
        <v>993</v>
      </c>
      <c r="C243" s="253">
        <f>data!AZ69</f>
        <v>0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0</v>
      </c>
      <c r="H243" s="253">
        <f>data!BE69</f>
        <v>0</v>
      </c>
      <c r="I243" s="253">
        <f>data!BF69</f>
        <v>0</v>
      </c>
    </row>
    <row r="244" spans="1:9" ht="20.149999999999999" customHeight="1" x14ac:dyDescent="0.35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 x14ac:dyDescent="0.35">
      <c r="A245" s="245">
        <v>16</v>
      </c>
      <c r="B245" s="261" t="s">
        <v>994</v>
      </c>
      <c r="C245" s="253">
        <f>data!AZ85</f>
        <v>0</v>
      </c>
      <c r="D245" s="253">
        <f>data!BA85</f>
        <v>0</v>
      </c>
      <c r="E245" s="253">
        <f>data!BB85</f>
        <v>0</v>
      </c>
      <c r="F245" s="253">
        <f>data!BC85</f>
        <v>0</v>
      </c>
      <c r="G245" s="253">
        <f>data!BD85</f>
        <v>0</v>
      </c>
      <c r="H245" s="253">
        <f>data!BE85</f>
        <v>0</v>
      </c>
      <c r="I245" s="253">
        <f>data!BF85</f>
        <v>0</v>
      </c>
    </row>
    <row r="246" spans="1:9" ht="20.149999999999999" customHeight="1" x14ac:dyDescent="0.35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 x14ac:dyDescent="0.35">
      <c r="A247" s="245">
        <v>18</v>
      </c>
      <c r="B247" s="253" t="s">
        <v>995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 x14ac:dyDescent="0.35">
      <c r="A248" s="245">
        <v>19</v>
      </c>
      <c r="B248" s="261" t="s">
        <v>996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49999999999999" customHeight="1" x14ac:dyDescent="0.35">
      <c r="A249" s="245">
        <v>20</v>
      </c>
      <c r="B249" s="261" t="s">
        <v>997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49999999999999" customHeight="1" x14ac:dyDescent="0.35">
      <c r="A250" s="245">
        <v>21</v>
      </c>
      <c r="B250" s="261" t="s">
        <v>998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49999999999999" customHeight="1" x14ac:dyDescent="0.35">
      <c r="A251" s="245" t="s">
        <v>999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 x14ac:dyDescent="0.35">
      <c r="A252" s="245">
        <v>22</v>
      </c>
      <c r="B252" s="253" t="s">
        <v>1000</v>
      </c>
      <c r="C252" s="269">
        <f>data!AZ90</f>
        <v>0</v>
      </c>
      <c r="D252" s="269">
        <f>data!BA90</f>
        <v>0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0</v>
      </c>
      <c r="I252" s="269">
        <f>data!BF90</f>
        <v>0</v>
      </c>
    </row>
    <row r="253" spans="1:9" ht="20.149999999999999" customHeight="1" x14ac:dyDescent="0.35">
      <c r="A253" s="245">
        <v>23</v>
      </c>
      <c r="B253" s="253" t="s">
        <v>1001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49999999999999" customHeight="1" x14ac:dyDescent="0.35">
      <c r="A254" s="245">
        <v>24</v>
      </c>
      <c r="B254" s="253" t="s">
        <v>1002</v>
      </c>
      <c r="C254" s="268" t="str">
        <f>IF(data!AZ92&gt;0,data!AZ92,"")</f>
        <v>x</v>
      </c>
      <c r="D254" s="269">
        <f>data!BA92</f>
        <v>0</v>
      </c>
      <c r="E254" s="269">
        <f>data!BB92</f>
        <v>0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49999999999999" customHeight="1" x14ac:dyDescent="0.35">
      <c r="A255" s="245">
        <v>25</v>
      </c>
      <c r="B255" s="253" t="s">
        <v>1003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49999999999999" customHeight="1" x14ac:dyDescent="0.35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49999999999999" customHeight="1" x14ac:dyDescent="0.35">
      <c r="A257" s="246" t="s">
        <v>985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 x14ac:dyDescent="0.35">
      <c r="D258" s="249"/>
      <c r="I258" s="250" t="s">
        <v>1031</v>
      </c>
    </row>
    <row r="259" spans="1:9" ht="20.149999999999999" customHeight="1" x14ac:dyDescent="0.35">
      <c r="A259" s="249"/>
    </row>
    <row r="260" spans="1:9" ht="20.149999999999999" customHeight="1" x14ac:dyDescent="0.35">
      <c r="A260" s="251" t="str">
        <f>"Hospital: "&amp;data!C98</f>
        <v xml:space="preserve">Hospital: </v>
      </c>
      <c r="G260" s="252"/>
      <c r="H260" s="251" t="str">
        <f>"FYE: "&amp;data!C96</f>
        <v xml:space="preserve">FYE: </v>
      </c>
    </row>
    <row r="261" spans="1:9" ht="20.149999999999999" customHeight="1" x14ac:dyDescent="0.35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49999999999999" customHeight="1" x14ac:dyDescent="0.35">
      <c r="A262" s="256">
        <v>2</v>
      </c>
      <c r="B262" s="257" t="s">
        <v>987</v>
      </c>
      <c r="C262" s="259" t="s">
        <v>1032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49999999999999" customHeight="1" x14ac:dyDescent="0.35">
      <c r="A263" s="256"/>
      <c r="B263" s="257"/>
      <c r="C263" s="259" t="s">
        <v>1033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1034</v>
      </c>
    </row>
    <row r="264" spans="1:9" ht="20.149999999999999" customHeight="1" x14ac:dyDescent="0.35">
      <c r="A264" s="245">
        <v>3</v>
      </c>
      <c r="B264" s="253" t="s">
        <v>991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 x14ac:dyDescent="0.35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 x14ac:dyDescent="0.35">
      <c r="A266" s="245">
        <v>5</v>
      </c>
      <c r="B266" s="253" t="s">
        <v>260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0</v>
      </c>
      <c r="H266" s="260">
        <f>data!BL60</f>
        <v>0</v>
      </c>
      <c r="I266" s="260">
        <f>data!BM60</f>
        <v>0</v>
      </c>
    </row>
    <row r="267" spans="1:9" ht="20.149999999999999" customHeight="1" x14ac:dyDescent="0.35">
      <c r="A267" s="245">
        <v>6</v>
      </c>
      <c r="B267" s="253" t="s">
        <v>261</v>
      </c>
      <c r="C267" s="253">
        <f>data!BG61</f>
        <v>0</v>
      </c>
      <c r="D267" s="253">
        <f>data!BH61</f>
        <v>0</v>
      </c>
      <c r="E267" s="253">
        <f>data!BI61</f>
        <v>0</v>
      </c>
      <c r="F267" s="253">
        <f>data!BJ61</f>
        <v>0</v>
      </c>
      <c r="G267" s="253">
        <f>data!BK61</f>
        <v>0</v>
      </c>
      <c r="H267" s="253">
        <f>data!BL61</f>
        <v>0</v>
      </c>
      <c r="I267" s="253">
        <f>data!BM61</f>
        <v>0</v>
      </c>
    </row>
    <row r="268" spans="1:9" ht="20.149999999999999" customHeight="1" x14ac:dyDescent="0.35">
      <c r="A268" s="245">
        <v>7</v>
      </c>
      <c r="B268" s="253" t="s">
        <v>9</v>
      </c>
      <c r="C268" s="253">
        <f>data!BG62</f>
        <v>0</v>
      </c>
      <c r="D268" s="253">
        <f>data!BH62</f>
        <v>0</v>
      </c>
      <c r="E268" s="253">
        <f>data!BI62</f>
        <v>0</v>
      </c>
      <c r="F268" s="253">
        <f>data!BJ62</f>
        <v>0</v>
      </c>
      <c r="G268" s="253">
        <f>data!BK62</f>
        <v>0</v>
      </c>
      <c r="H268" s="253">
        <f>data!BL62</f>
        <v>0</v>
      </c>
      <c r="I268" s="253">
        <f>data!BM62</f>
        <v>0</v>
      </c>
    </row>
    <row r="269" spans="1:9" ht="20.149999999999999" customHeight="1" x14ac:dyDescent="0.35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49999999999999" customHeight="1" x14ac:dyDescent="0.35">
      <c r="A270" s="245">
        <v>9</v>
      </c>
      <c r="B270" s="253" t="s">
        <v>263</v>
      </c>
      <c r="C270" s="253">
        <f>data!BG64</f>
        <v>0</v>
      </c>
      <c r="D270" s="253">
        <f>data!BH64</f>
        <v>0</v>
      </c>
      <c r="E270" s="253">
        <f>data!BI64</f>
        <v>0</v>
      </c>
      <c r="F270" s="253">
        <f>data!BJ64</f>
        <v>0</v>
      </c>
      <c r="G270" s="253">
        <f>data!BK64</f>
        <v>0</v>
      </c>
      <c r="H270" s="253">
        <f>data!BL64</f>
        <v>0</v>
      </c>
      <c r="I270" s="253">
        <f>data!BM64</f>
        <v>0</v>
      </c>
    </row>
    <row r="271" spans="1:9" ht="20.149999999999999" customHeight="1" x14ac:dyDescent="0.35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49999999999999" customHeight="1" x14ac:dyDescent="0.35">
      <c r="A272" s="245">
        <v>11</v>
      </c>
      <c r="B272" s="253" t="s">
        <v>510</v>
      </c>
      <c r="C272" s="253">
        <f>data!BG66</f>
        <v>0</v>
      </c>
      <c r="D272" s="253">
        <f>data!BH66</f>
        <v>0</v>
      </c>
      <c r="E272" s="253">
        <f>data!BI66</f>
        <v>0</v>
      </c>
      <c r="F272" s="253">
        <f>data!BJ66</f>
        <v>0</v>
      </c>
      <c r="G272" s="253">
        <f>data!BK66</f>
        <v>0</v>
      </c>
      <c r="H272" s="253">
        <f>data!BL66</f>
        <v>0</v>
      </c>
      <c r="I272" s="253">
        <f>data!BM66</f>
        <v>0</v>
      </c>
    </row>
    <row r="273" spans="1:9" ht="20.149999999999999" customHeight="1" x14ac:dyDescent="0.35">
      <c r="A273" s="245">
        <v>12</v>
      </c>
      <c r="B273" s="253" t="s">
        <v>14</v>
      </c>
      <c r="C273" s="253">
        <f>data!BG67</f>
        <v>0</v>
      </c>
      <c r="D273" s="253">
        <f>data!BH67</f>
        <v>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 x14ac:dyDescent="0.35">
      <c r="A274" s="245">
        <v>13</v>
      </c>
      <c r="B274" s="253" t="s">
        <v>992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49999999999999" customHeight="1" x14ac:dyDescent="0.35">
      <c r="A275" s="245">
        <v>14</v>
      </c>
      <c r="B275" s="253" t="s">
        <v>993</v>
      </c>
      <c r="C275" s="253">
        <f>data!BG69</f>
        <v>0</v>
      </c>
      <c r="D275" s="253">
        <f>data!BH69</f>
        <v>0</v>
      </c>
      <c r="E275" s="253">
        <f>data!BI69</f>
        <v>0</v>
      </c>
      <c r="F275" s="253">
        <f>data!BJ69</f>
        <v>0</v>
      </c>
      <c r="G275" s="253">
        <f>data!BK69</f>
        <v>0</v>
      </c>
      <c r="H275" s="253">
        <f>data!BL69</f>
        <v>0</v>
      </c>
      <c r="I275" s="253">
        <f>data!BM69</f>
        <v>0</v>
      </c>
    </row>
    <row r="276" spans="1:9" ht="20.149999999999999" customHeight="1" x14ac:dyDescent="0.35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 x14ac:dyDescent="0.35">
      <c r="A277" s="245">
        <v>16</v>
      </c>
      <c r="B277" s="261" t="s">
        <v>994</v>
      </c>
      <c r="C277" s="253">
        <f>data!BG85</f>
        <v>0</v>
      </c>
      <c r="D277" s="253">
        <f>data!BH85</f>
        <v>0</v>
      </c>
      <c r="E277" s="253">
        <f>data!BI85</f>
        <v>0</v>
      </c>
      <c r="F277" s="253">
        <f>data!BJ85</f>
        <v>0</v>
      </c>
      <c r="G277" s="253">
        <f>data!BK85</f>
        <v>0</v>
      </c>
      <c r="H277" s="253">
        <f>data!BL85</f>
        <v>0</v>
      </c>
      <c r="I277" s="253">
        <f>data!BM85</f>
        <v>0</v>
      </c>
    </row>
    <row r="278" spans="1:9" ht="20.149999999999999" customHeight="1" x14ac:dyDescent="0.35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 x14ac:dyDescent="0.35">
      <c r="A279" s="245">
        <v>18</v>
      </c>
      <c r="B279" s="253" t="s">
        <v>995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 x14ac:dyDescent="0.35">
      <c r="A280" s="245">
        <v>19</v>
      </c>
      <c r="B280" s="261" t="s">
        <v>996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49999999999999" customHeight="1" x14ac:dyDescent="0.35">
      <c r="A281" s="245">
        <v>20</v>
      </c>
      <c r="B281" s="261" t="s">
        <v>997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49999999999999" customHeight="1" x14ac:dyDescent="0.35">
      <c r="A282" s="245">
        <v>21</v>
      </c>
      <c r="B282" s="261" t="s">
        <v>998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49999999999999" customHeight="1" x14ac:dyDescent="0.35">
      <c r="A283" s="245" t="s">
        <v>999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 x14ac:dyDescent="0.35">
      <c r="A284" s="245">
        <v>22</v>
      </c>
      <c r="B284" s="253" t="s">
        <v>1000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 x14ac:dyDescent="0.35">
      <c r="A285" s="245">
        <v>23</v>
      </c>
      <c r="B285" s="253" t="s">
        <v>1001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 x14ac:dyDescent="0.35">
      <c r="A286" s="245">
        <v>24</v>
      </c>
      <c r="B286" s="253" t="s">
        <v>1002</v>
      </c>
      <c r="C286" s="268" t="str">
        <f>IF(data!BG92&gt;0,data!BG92,"")</f>
        <v>x</v>
      </c>
      <c r="D286" s="269">
        <f>data!BH92</f>
        <v>0</v>
      </c>
      <c r="E286" s="269">
        <f>data!BI92</f>
        <v>0</v>
      </c>
      <c r="F286" s="268" t="str">
        <f>IF(data!BJ92&gt;0,data!BJ92,"")</f>
        <v>x</v>
      </c>
      <c r="G286" s="269">
        <f>data!BK92</f>
        <v>0</v>
      </c>
      <c r="H286" s="269">
        <f>data!BL92</f>
        <v>0</v>
      </c>
      <c r="I286" s="269">
        <f>data!BM92</f>
        <v>0</v>
      </c>
    </row>
    <row r="287" spans="1:9" ht="20.149999999999999" customHeight="1" x14ac:dyDescent="0.35">
      <c r="A287" s="245">
        <v>25</v>
      </c>
      <c r="B287" s="253" t="s">
        <v>1003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 x14ac:dyDescent="0.35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49999999999999" customHeight="1" x14ac:dyDescent="0.35">
      <c r="A289" s="246" t="s">
        <v>985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 x14ac:dyDescent="0.35">
      <c r="D290" s="249"/>
      <c r="I290" s="250" t="s">
        <v>1035</v>
      </c>
    </row>
    <row r="291" spans="1:9" ht="20.149999999999999" customHeight="1" x14ac:dyDescent="0.35">
      <c r="A291" s="249"/>
    </row>
    <row r="292" spans="1:9" ht="20.149999999999999" customHeight="1" x14ac:dyDescent="0.35">
      <c r="A292" s="251" t="str">
        <f>"Hospital: "&amp;data!C98</f>
        <v xml:space="preserve">Hospital: </v>
      </c>
      <c r="G292" s="252"/>
      <c r="H292" s="251" t="str">
        <f>"FYE: "&amp;data!C96</f>
        <v xml:space="preserve">FYE: </v>
      </c>
    </row>
    <row r="293" spans="1:9" ht="20.149999999999999" customHeight="1" x14ac:dyDescent="0.35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49999999999999" customHeight="1" x14ac:dyDescent="0.35">
      <c r="A294" s="256">
        <v>2</v>
      </c>
      <c r="B294" s="257" t="s">
        <v>987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49999999999999" customHeight="1" x14ac:dyDescent="0.35">
      <c r="A295" s="256"/>
      <c r="B295" s="257"/>
      <c r="C295" s="259" t="s">
        <v>1036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49999999999999" customHeight="1" x14ac:dyDescent="0.35">
      <c r="A296" s="245">
        <v>3</v>
      </c>
      <c r="B296" s="253" t="s">
        <v>991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 x14ac:dyDescent="0.35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 x14ac:dyDescent="0.35">
      <c r="A298" s="245">
        <v>5</v>
      </c>
      <c r="B298" s="253" t="s">
        <v>260</v>
      </c>
      <c r="C298" s="260">
        <f>data!BN60</f>
        <v>0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0</v>
      </c>
      <c r="I298" s="260">
        <f>data!BT60</f>
        <v>0</v>
      </c>
    </row>
    <row r="299" spans="1:9" ht="20.149999999999999" customHeight="1" x14ac:dyDescent="0.35">
      <c r="A299" s="245">
        <v>6</v>
      </c>
      <c r="B299" s="253" t="s">
        <v>261</v>
      </c>
      <c r="C299" s="253">
        <f>data!BN61</f>
        <v>0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0</v>
      </c>
      <c r="H299" s="253">
        <f>data!BS61</f>
        <v>0</v>
      </c>
      <c r="I299" s="253">
        <f>data!BT61</f>
        <v>0</v>
      </c>
    </row>
    <row r="300" spans="1:9" ht="20.149999999999999" customHeight="1" x14ac:dyDescent="0.35">
      <c r="A300" s="245">
        <v>7</v>
      </c>
      <c r="B300" s="253" t="s">
        <v>9</v>
      </c>
      <c r="C300" s="253">
        <f>data!BN62</f>
        <v>0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0</v>
      </c>
      <c r="H300" s="253">
        <f>data!BS62</f>
        <v>0</v>
      </c>
      <c r="I300" s="253">
        <f>data!BT62</f>
        <v>0</v>
      </c>
    </row>
    <row r="301" spans="1:9" ht="20.149999999999999" customHeight="1" x14ac:dyDescent="0.35">
      <c r="A301" s="245">
        <v>8</v>
      </c>
      <c r="B301" s="253" t="s">
        <v>262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 x14ac:dyDescent="0.35">
      <c r="A302" s="245">
        <v>9</v>
      </c>
      <c r="B302" s="253" t="s">
        <v>263</v>
      </c>
      <c r="C302" s="253">
        <f>data!BN64</f>
        <v>0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0</v>
      </c>
      <c r="H302" s="253">
        <f>data!BS64</f>
        <v>0</v>
      </c>
      <c r="I302" s="253">
        <f>data!BT64</f>
        <v>0</v>
      </c>
    </row>
    <row r="303" spans="1:9" ht="20.149999999999999" customHeight="1" x14ac:dyDescent="0.35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 x14ac:dyDescent="0.35">
      <c r="A304" s="245">
        <v>11</v>
      </c>
      <c r="B304" s="253" t="s">
        <v>510</v>
      </c>
      <c r="C304" s="253">
        <f>data!BN66</f>
        <v>0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0</v>
      </c>
      <c r="H304" s="253">
        <f>data!BS66</f>
        <v>0</v>
      </c>
      <c r="I304" s="253">
        <f>data!BT66</f>
        <v>0</v>
      </c>
    </row>
    <row r="305" spans="1:9" ht="20.149999999999999" customHeight="1" x14ac:dyDescent="0.35">
      <c r="A305" s="245">
        <v>12</v>
      </c>
      <c r="B305" s="253" t="s">
        <v>14</v>
      </c>
      <c r="C305" s="253">
        <f>data!BN67</f>
        <v>0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 x14ac:dyDescent="0.35">
      <c r="A306" s="245">
        <v>13</v>
      </c>
      <c r="B306" s="253" t="s">
        <v>992</v>
      </c>
      <c r="C306" s="253">
        <f>data!BN68</f>
        <v>0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 x14ac:dyDescent="0.35">
      <c r="A307" s="245">
        <v>14</v>
      </c>
      <c r="B307" s="253" t="s">
        <v>993</v>
      </c>
      <c r="C307" s="253">
        <f>data!BN69</f>
        <v>0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0</v>
      </c>
      <c r="H307" s="253">
        <f>data!BS69</f>
        <v>0</v>
      </c>
      <c r="I307" s="253">
        <f>data!BT69</f>
        <v>0</v>
      </c>
    </row>
    <row r="308" spans="1:9" ht="20.149999999999999" customHeight="1" x14ac:dyDescent="0.35">
      <c r="A308" s="245">
        <v>15</v>
      </c>
      <c r="B308" s="253" t="s">
        <v>282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 x14ac:dyDescent="0.35">
      <c r="A309" s="245">
        <v>16</v>
      </c>
      <c r="B309" s="261" t="s">
        <v>994</v>
      </c>
      <c r="C309" s="253">
        <f>data!BN85</f>
        <v>0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0</v>
      </c>
      <c r="H309" s="253">
        <f>data!BS85</f>
        <v>0</v>
      </c>
      <c r="I309" s="253">
        <f>data!BT85</f>
        <v>0</v>
      </c>
    </row>
    <row r="310" spans="1:9" ht="20.149999999999999" customHeight="1" x14ac:dyDescent="0.35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 x14ac:dyDescent="0.35">
      <c r="A311" s="245">
        <v>18</v>
      </c>
      <c r="B311" s="253" t="s">
        <v>995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 x14ac:dyDescent="0.35">
      <c r="A312" s="245">
        <v>19</v>
      </c>
      <c r="B312" s="261" t="s">
        <v>996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49999999999999" customHeight="1" x14ac:dyDescent="0.35">
      <c r="A313" s="245">
        <v>20</v>
      </c>
      <c r="B313" s="261" t="s">
        <v>997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49999999999999" customHeight="1" x14ac:dyDescent="0.35">
      <c r="A314" s="245">
        <v>21</v>
      </c>
      <c r="B314" s="261" t="s">
        <v>998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49999999999999" customHeight="1" x14ac:dyDescent="0.35">
      <c r="A315" s="245" t="s">
        <v>999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 x14ac:dyDescent="0.35">
      <c r="A316" s="245">
        <v>22</v>
      </c>
      <c r="B316" s="253" t="s">
        <v>1000</v>
      </c>
      <c r="C316" s="269">
        <f>data!BN90</f>
        <v>0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49999999999999" customHeight="1" x14ac:dyDescent="0.35">
      <c r="A317" s="245">
        <v>23</v>
      </c>
      <c r="B317" s="253" t="s">
        <v>1001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 x14ac:dyDescent="0.35">
      <c r="A318" s="245">
        <v>24</v>
      </c>
      <c r="B318" s="253" t="s">
        <v>1002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0</v>
      </c>
      <c r="I318" s="269">
        <f>data!BT92</f>
        <v>0</v>
      </c>
    </row>
    <row r="319" spans="1:9" ht="20.149999999999999" customHeight="1" x14ac:dyDescent="0.35">
      <c r="A319" s="245">
        <v>25</v>
      </c>
      <c r="B319" s="253" t="s">
        <v>1003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49999999999999" customHeight="1" x14ac:dyDescent="0.35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49999999999999" customHeight="1" x14ac:dyDescent="0.35">
      <c r="A321" s="246" t="s">
        <v>985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 x14ac:dyDescent="0.35">
      <c r="D322" s="249"/>
      <c r="I322" s="250" t="s">
        <v>1037</v>
      </c>
    </row>
    <row r="323" spans="1:9" ht="20.149999999999999" customHeight="1" x14ac:dyDescent="0.35">
      <c r="A323" s="249"/>
    </row>
    <row r="324" spans="1:9" ht="20.149999999999999" customHeight="1" x14ac:dyDescent="0.35">
      <c r="A324" s="251" t="str">
        <f>"Hospital: "&amp;data!C98</f>
        <v xml:space="preserve">Hospital: </v>
      </c>
      <c r="G324" s="252"/>
      <c r="H324" s="251" t="str">
        <f>"FYE: "&amp;data!C96</f>
        <v xml:space="preserve">FYE: </v>
      </c>
    </row>
    <row r="325" spans="1:9" ht="20.149999999999999" customHeight="1" x14ac:dyDescent="0.35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49999999999999" customHeight="1" x14ac:dyDescent="0.35">
      <c r="A326" s="256">
        <v>2</v>
      </c>
      <c r="B326" s="257" t="s">
        <v>987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49999999999999" customHeight="1" x14ac:dyDescent="0.35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1036</v>
      </c>
      <c r="H327" s="259" t="s">
        <v>177</v>
      </c>
      <c r="I327" s="259" t="s">
        <v>226</v>
      </c>
    </row>
    <row r="328" spans="1:9" ht="20.149999999999999" customHeight="1" x14ac:dyDescent="0.35">
      <c r="A328" s="245">
        <v>3</v>
      </c>
      <c r="B328" s="253" t="s">
        <v>991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 x14ac:dyDescent="0.35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 x14ac:dyDescent="0.35">
      <c r="A330" s="245">
        <v>5</v>
      </c>
      <c r="B330" s="253" t="s">
        <v>260</v>
      </c>
      <c r="C330" s="260">
        <f>data!BU60</f>
        <v>0</v>
      </c>
      <c r="D330" s="260">
        <f>data!BV60</f>
        <v>0</v>
      </c>
      <c r="E330" s="260">
        <f>data!BW60</f>
        <v>0</v>
      </c>
      <c r="F330" s="260">
        <f>data!BX60</f>
        <v>0</v>
      </c>
      <c r="G330" s="260">
        <f>data!BY60</f>
        <v>0</v>
      </c>
      <c r="H330" s="260">
        <f>data!BZ60</f>
        <v>0</v>
      </c>
      <c r="I330" s="260">
        <f>data!CA60</f>
        <v>0</v>
      </c>
    </row>
    <row r="331" spans="1:9" ht="20.149999999999999" customHeight="1" x14ac:dyDescent="0.35">
      <c r="A331" s="245">
        <v>6</v>
      </c>
      <c r="B331" s="253" t="s">
        <v>261</v>
      </c>
      <c r="C331" s="272">
        <f>data!BU61</f>
        <v>0</v>
      </c>
      <c r="D331" s="272">
        <f>data!BV61</f>
        <v>0</v>
      </c>
      <c r="E331" s="272">
        <f>data!BW61</f>
        <v>0</v>
      </c>
      <c r="F331" s="272">
        <f>data!BX61</f>
        <v>0</v>
      </c>
      <c r="G331" s="272">
        <f>data!BY61</f>
        <v>0</v>
      </c>
      <c r="H331" s="272">
        <f>data!BZ61</f>
        <v>0</v>
      </c>
      <c r="I331" s="272">
        <f>data!CA61</f>
        <v>0</v>
      </c>
    </row>
    <row r="332" spans="1:9" ht="20.149999999999999" customHeight="1" x14ac:dyDescent="0.35">
      <c r="A332" s="245">
        <v>7</v>
      </c>
      <c r="B332" s="253" t="s">
        <v>9</v>
      </c>
      <c r="C332" s="272">
        <f>data!BU62</f>
        <v>0</v>
      </c>
      <c r="D332" s="272">
        <f>data!BV62</f>
        <v>0</v>
      </c>
      <c r="E332" s="272">
        <f>data!BW62</f>
        <v>0</v>
      </c>
      <c r="F332" s="272">
        <f>data!BX62</f>
        <v>0</v>
      </c>
      <c r="G332" s="272">
        <f>data!BY62</f>
        <v>0</v>
      </c>
      <c r="H332" s="272">
        <f>data!BZ62</f>
        <v>0</v>
      </c>
      <c r="I332" s="272">
        <f>data!CA62</f>
        <v>0</v>
      </c>
    </row>
    <row r="333" spans="1:9" ht="20.149999999999999" customHeight="1" x14ac:dyDescent="0.35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 x14ac:dyDescent="0.35">
      <c r="A334" s="245">
        <v>9</v>
      </c>
      <c r="B334" s="253" t="s">
        <v>263</v>
      </c>
      <c r="C334" s="272">
        <f>data!BU64</f>
        <v>0</v>
      </c>
      <c r="D334" s="272">
        <f>data!BV64</f>
        <v>0</v>
      </c>
      <c r="E334" s="272">
        <f>data!BW64</f>
        <v>0</v>
      </c>
      <c r="F334" s="272">
        <f>data!BX64</f>
        <v>0</v>
      </c>
      <c r="G334" s="272">
        <f>data!BY64</f>
        <v>0</v>
      </c>
      <c r="H334" s="272">
        <f>data!BZ64</f>
        <v>0</v>
      </c>
      <c r="I334" s="272">
        <f>data!CA64</f>
        <v>0</v>
      </c>
    </row>
    <row r="335" spans="1:9" ht="20.149999999999999" customHeight="1" x14ac:dyDescent="0.35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 x14ac:dyDescent="0.35">
      <c r="A336" s="245">
        <v>11</v>
      </c>
      <c r="B336" s="253" t="s">
        <v>510</v>
      </c>
      <c r="C336" s="272">
        <f>data!BU66</f>
        <v>0</v>
      </c>
      <c r="D336" s="272">
        <f>data!BV66</f>
        <v>0</v>
      </c>
      <c r="E336" s="272">
        <f>data!BW66</f>
        <v>0</v>
      </c>
      <c r="F336" s="272">
        <f>data!BX66</f>
        <v>0</v>
      </c>
      <c r="G336" s="272">
        <f>data!BY66</f>
        <v>0</v>
      </c>
      <c r="H336" s="272">
        <f>data!BZ66</f>
        <v>0</v>
      </c>
      <c r="I336" s="272">
        <f>data!CA66</f>
        <v>0</v>
      </c>
    </row>
    <row r="337" spans="1:9" ht="20.149999999999999" customHeight="1" x14ac:dyDescent="0.35">
      <c r="A337" s="245">
        <v>12</v>
      </c>
      <c r="B337" s="253" t="s">
        <v>14</v>
      </c>
      <c r="C337" s="272">
        <f>data!BU67</f>
        <v>0</v>
      </c>
      <c r="D337" s="272">
        <f>data!BV67</f>
        <v>0</v>
      </c>
      <c r="E337" s="272">
        <f>data!BW67</f>
        <v>0</v>
      </c>
      <c r="F337" s="272">
        <f>data!BX67</f>
        <v>0</v>
      </c>
      <c r="G337" s="272">
        <f>data!BY67</f>
        <v>0</v>
      </c>
      <c r="H337" s="272">
        <f>data!BZ67</f>
        <v>0</v>
      </c>
      <c r="I337" s="272">
        <f>data!CA67</f>
        <v>0</v>
      </c>
    </row>
    <row r="338" spans="1:9" ht="20.149999999999999" customHeight="1" x14ac:dyDescent="0.35">
      <c r="A338" s="245">
        <v>13</v>
      </c>
      <c r="B338" s="253" t="s">
        <v>992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 x14ac:dyDescent="0.35">
      <c r="A339" s="245">
        <v>14</v>
      </c>
      <c r="B339" s="253" t="s">
        <v>993</v>
      </c>
      <c r="C339" s="272">
        <f>data!BU69</f>
        <v>0</v>
      </c>
      <c r="D339" s="272">
        <f>data!BV69</f>
        <v>0</v>
      </c>
      <c r="E339" s="272">
        <f>data!BW69</f>
        <v>0</v>
      </c>
      <c r="F339" s="272">
        <f>data!BX69</f>
        <v>0</v>
      </c>
      <c r="G339" s="272">
        <f>data!BY69</f>
        <v>0</v>
      </c>
      <c r="H339" s="272">
        <f>data!BZ69</f>
        <v>0</v>
      </c>
      <c r="I339" s="272">
        <f>data!CA69</f>
        <v>0</v>
      </c>
    </row>
    <row r="340" spans="1:9" ht="20.149999999999999" customHeight="1" x14ac:dyDescent="0.35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 x14ac:dyDescent="0.35">
      <c r="A341" s="245">
        <v>16</v>
      </c>
      <c r="B341" s="261" t="s">
        <v>994</v>
      </c>
      <c r="C341" s="253">
        <f>data!BU85</f>
        <v>0</v>
      </c>
      <c r="D341" s="253">
        <f>data!BV85</f>
        <v>0</v>
      </c>
      <c r="E341" s="253">
        <f>data!BW85</f>
        <v>0</v>
      </c>
      <c r="F341" s="253">
        <f>data!BX85</f>
        <v>0</v>
      </c>
      <c r="G341" s="253">
        <f>data!BY85</f>
        <v>0</v>
      </c>
      <c r="H341" s="253">
        <f>data!BZ85</f>
        <v>0</v>
      </c>
      <c r="I341" s="253">
        <f>data!CA85</f>
        <v>0</v>
      </c>
    </row>
    <row r="342" spans="1:9" ht="20.149999999999999" customHeight="1" x14ac:dyDescent="0.35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 x14ac:dyDescent="0.35">
      <c r="A343" s="245">
        <v>18</v>
      </c>
      <c r="B343" s="253" t="s">
        <v>995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 x14ac:dyDescent="0.35">
      <c r="A344" s="245">
        <v>19</v>
      </c>
      <c r="B344" s="261" t="s">
        <v>996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49999999999999" customHeight="1" x14ac:dyDescent="0.35">
      <c r="A345" s="245">
        <v>20</v>
      </c>
      <c r="B345" s="261" t="s">
        <v>997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49999999999999" customHeight="1" x14ac:dyDescent="0.35">
      <c r="A346" s="245">
        <v>21</v>
      </c>
      <c r="B346" s="261" t="s">
        <v>998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49999999999999" customHeight="1" x14ac:dyDescent="0.35">
      <c r="A347" s="245" t="s">
        <v>999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 x14ac:dyDescent="0.35">
      <c r="A348" s="245">
        <v>22</v>
      </c>
      <c r="B348" s="253" t="s">
        <v>1000</v>
      </c>
      <c r="C348" s="269">
        <f>data!BU90</f>
        <v>0</v>
      </c>
      <c r="D348" s="269">
        <f>data!BV90</f>
        <v>0</v>
      </c>
      <c r="E348" s="269">
        <f>data!BW90</f>
        <v>0</v>
      </c>
      <c r="F348" s="269">
        <f>data!BX90</f>
        <v>0</v>
      </c>
      <c r="G348" s="269">
        <f>data!BY90</f>
        <v>0</v>
      </c>
      <c r="H348" s="269">
        <f>data!BZ90</f>
        <v>0</v>
      </c>
      <c r="I348" s="269">
        <f>data!CA90</f>
        <v>0</v>
      </c>
    </row>
    <row r="349" spans="1:9" ht="20.149999999999999" customHeight="1" x14ac:dyDescent="0.35">
      <c r="A349" s="245">
        <v>23</v>
      </c>
      <c r="B349" s="253" t="s">
        <v>1001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 x14ac:dyDescent="0.35">
      <c r="A350" s="245">
        <v>24</v>
      </c>
      <c r="B350" s="253" t="s">
        <v>1002</v>
      </c>
      <c r="C350" s="269">
        <f>data!BU92</f>
        <v>0</v>
      </c>
      <c r="D350" s="269">
        <f>data!BV92</f>
        <v>0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spans="1:9" ht="20.149999999999999" customHeight="1" x14ac:dyDescent="0.35">
      <c r="A351" s="245">
        <v>25</v>
      </c>
      <c r="B351" s="253" t="s">
        <v>1003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 x14ac:dyDescent="0.35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49999999999999" customHeight="1" x14ac:dyDescent="0.35">
      <c r="A353" s="246" t="s">
        <v>985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 x14ac:dyDescent="0.35">
      <c r="D354" s="249"/>
      <c r="I354" s="250" t="s">
        <v>1038</v>
      </c>
    </row>
    <row r="355" spans="1:9" ht="20.149999999999999" customHeight="1" x14ac:dyDescent="0.35">
      <c r="A355" s="249"/>
    </row>
    <row r="356" spans="1:9" ht="20.149999999999999" customHeight="1" x14ac:dyDescent="0.35">
      <c r="A356" s="251" t="str">
        <f>"Hospital: "&amp;data!C98</f>
        <v xml:space="preserve">Hospital: </v>
      </c>
      <c r="G356" s="252"/>
      <c r="H356" s="251" t="str">
        <f>"FYE: "&amp;data!C96</f>
        <v xml:space="preserve">FYE: </v>
      </c>
    </row>
    <row r="357" spans="1:9" ht="20.149999999999999" customHeight="1" x14ac:dyDescent="0.35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49999999999999" customHeight="1" x14ac:dyDescent="0.35">
      <c r="A358" s="256">
        <v>2</v>
      </c>
      <c r="B358" s="257" t="s">
        <v>987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49999999999999" customHeight="1" x14ac:dyDescent="0.35">
      <c r="A359" s="256"/>
      <c r="B359" s="257"/>
      <c r="C359" s="259" t="s">
        <v>226</v>
      </c>
      <c r="D359" s="259" t="s">
        <v>1039</v>
      </c>
      <c r="E359" s="259" t="s">
        <v>238</v>
      </c>
      <c r="F359" s="274"/>
      <c r="G359" s="274"/>
      <c r="H359" s="274"/>
      <c r="I359" s="259" t="s">
        <v>228</v>
      </c>
    </row>
    <row r="360" spans="1:9" ht="20.149999999999999" customHeight="1" x14ac:dyDescent="0.35">
      <c r="A360" s="245">
        <v>3</v>
      </c>
      <c r="B360" s="253" t="s">
        <v>991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 x14ac:dyDescent="0.35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 x14ac:dyDescent="0.35">
      <c r="A362" s="245">
        <v>5</v>
      </c>
      <c r="B362" s="253" t="s">
        <v>260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0</v>
      </c>
    </row>
    <row r="363" spans="1:9" ht="20.149999999999999" customHeight="1" x14ac:dyDescent="0.35">
      <c r="A363" s="245">
        <v>6</v>
      </c>
      <c r="B363" s="253" t="s">
        <v>261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0</v>
      </c>
    </row>
    <row r="364" spans="1:9" ht="20.149999999999999" customHeight="1" x14ac:dyDescent="0.35">
      <c r="A364" s="245">
        <v>7</v>
      </c>
      <c r="B364" s="253" t="s">
        <v>9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0</v>
      </c>
    </row>
    <row r="365" spans="1:9" ht="20.149999999999999" customHeight="1" x14ac:dyDescent="0.35">
      <c r="A365" s="245">
        <v>8</v>
      </c>
      <c r="B365" s="253" t="s">
        <v>262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0</v>
      </c>
    </row>
    <row r="366" spans="1:9" ht="20.149999999999999" customHeight="1" x14ac:dyDescent="0.35">
      <c r="A366" s="245">
        <v>9</v>
      </c>
      <c r="B366" s="253" t="s">
        <v>263</v>
      </c>
      <c r="C366" s="272">
        <f>data!CB64</f>
        <v>0</v>
      </c>
      <c r="D366" s="272">
        <f>data!CC64</f>
        <v>0</v>
      </c>
      <c r="E366" s="277"/>
      <c r="F366" s="277"/>
      <c r="G366" s="277"/>
      <c r="H366" s="277"/>
      <c r="I366" s="272">
        <f>data!CE64</f>
        <v>0</v>
      </c>
    </row>
    <row r="367" spans="1:9" ht="20.149999999999999" customHeight="1" x14ac:dyDescent="0.35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49999999999999" customHeight="1" x14ac:dyDescent="0.35">
      <c r="A368" s="245">
        <v>11</v>
      </c>
      <c r="B368" s="253" t="s">
        <v>510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0</v>
      </c>
    </row>
    <row r="369" spans="1:9" ht="20.149999999999999" customHeight="1" x14ac:dyDescent="0.35">
      <c r="A369" s="245">
        <v>12</v>
      </c>
      <c r="B369" s="253" t="s">
        <v>14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0</v>
      </c>
    </row>
    <row r="370" spans="1:9" ht="20.149999999999999" customHeight="1" x14ac:dyDescent="0.35">
      <c r="A370" s="245">
        <v>13</v>
      </c>
      <c r="B370" s="253" t="s">
        <v>992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0</v>
      </c>
    </row>
    <row r="371" spans="1:9" ht="20.149999999999999" customHeight="1" x14ac:dyDescent="0.35">
      <c r="A371" s="245">
        <v>14</v>
      </c>
      <c r="B371" s="253" t="s">
        <v>993</v>
      </c>
      <c r="C371" s="272">
        <f>data!CB69</f>
        <v>0</v>
      </c>
      <c r="D371" s="272">
        <f>data!CC69</f>
        <v>0</v>
      </c>
      <c r="E371" s="272">
        <f>data!CD69</f>
        <v>0</v>
      </c>
      <c r="F371" s="277"/>
      <c r="G371" s="277"/>
      <c r="H371" s="277"/>
      <c r="I371" s="272">
        <f>data!CE69</f>
        <v>0</v>
      </c>
    </row>
    <row r="372" spans="1:9" ht="20.149999999999999" customHeight="1" x14ac:dyDescent="0.35">
      <c r="A372" s="245">
        <v>15</v>
      </c>
      <c r="B372" s="253" t="s">
        <v>282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 x14ac:dyDescent="0.35">
      <c r="A373" s="245">
        <v>16</v>
      </c>
      <c r="B373" s="261" t="s">
        <v>994</v>
      </c>
      <c r="C373" s="272">
        <f>data!CB85</f>
        <v>0</v>
      </c>
      <c r="D373" s="272">
        <f>data!CC85</f>
        <v>0</v>
      </c>
      <c r="E373" s="272">
        <f>data!CD85</f>
        <v>0</v>
      </c>
      <c r="F373" s="277"/>
      <c r="G373" s="277"/>
      <c r="H373" s="277"/>
      <c r="I373" s="253">
        <f>data!CE85</f>
        <v>0</v>
      </c>
    </row>
    <row r="374" spans="1:9" ht="20.149999999999999" customHeight="1" x14ac:dyDescent="0.35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 x14ac:dyDescent="0.35">
      <c r="A375" s="245">
        <v>18</v>
      </c>
      <c r="B375" s="253" t="s">
        <v>995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 x14ac:dyDescent="0.35">
      <c r="A376" s="245">
        <v>19</v>
      </c>
      <c r="B376" s="261" t="s">
        <v>996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0</v>
      </c>
    </row>
    <row r="377" spans="1:9" ht="20.149999999999999" customHeight="1" x14ac:dyDescent="0.35">
      <c r="A377" s="245">
        <v>20</v>
      </c>
      <c r="B377" s="261" t="s">
        <v>997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0</v>
      </c>
    </row>
    <row r="378" spans="1:9" ht="20.149999999999999" customHeight="1" x14ac:dyDescent="0.35">
      <c r="A378" s="245">
        <v>21</v>
      </c>
      <c r="B378" s="261" t="s">
        <v>998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0</v>
      </c>
    </row>
    <row r="379" spans="1:9" ht="20.149999999999999" customHeight="1" x14ac:dyDescent="0.35">
      <c r="A379" s="245" t="s">
        <v>999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 x14ac:dyDescent="0.35">
      <c r="A380" s="245">
        <v>22</v>
      </c>
      <c r="B380" s="253" t="s">
        <v>1000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0</v>
      </c>
    </row>
    <row r="381" spans="1:9" ht="20.149999999999999" customHeight="1" x14ac:dyDescent="0.35">
      <c r="A381" s="245">
        <v>23</v>
      </c>
      <c r="B381" s="253" t="s">
        <v>1001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0</v>
      </c>
    </row>
    <row r="382" spans="1:9" ht="20.149999999999999" customHeight="1" x14ac:dyDescent="0.35">
      <c r="A382" s="245">
        <v>24</v>
      </c>
      <c r="B382" s="253" t="s">
        <v>1002</v>
      </c>
      <c r="C382" s="269">
        <f>data!CB92</f>
        <v>0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0</v>
      </c>
    </row>
    <row r="383" spans="1:9" ht="20.149999999999999" customHeight="1" x14ac:dyDescent="0.35">
      <c r="A383" s="245">
        <v>25</v>
      </c>
      <c r="B383" s="253" t="s">
        <v>1003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0</v>
      </c>
    </row>
    <row r="384" spans="1:9" ht="20.149999999999999" customHeight="1" x14ac:dyDescent="0.35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T72" transitionEvaluation="1" transitionEntry="1" codeName="Sheet1">
    <tabColor rgb="FF92D050"/>
    <pageSetUpPr autoPageBreaks="0" fitToPage="1"/>
  </sheetPr>
  <dimension ref="A1:CF716"/>
  <sheetViews>
    <sheetView topLeftCell="AT72" zoomScaleNormal="100" workbookViewId="0">
      <selection activeCell="BA60" sqref="BA6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1349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3" x14ac:dyDescent="0.35">
      <c r="A33" s="14" t="s">
        <v>24</v>
      </c>
      <c r="B33" s="67"/>
      <c r="C33" s="67"/>
      <c r="D33" s="67"/>
    </row>
    <row r="34" spans="1:83" x14ac:dyDescent="0.35">
      <c r="A34" s="14" t="s">
        <v>25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3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3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35">
      <c r="C41" s="13"/>
    </row>
    <row r="42" spans="1:83" x14ac:dyDescent="0.35">
      <c r="A42" s="11" t="s">
        <v>31</v>
      </c>
      <c r="C42" s="13"/>
      <c r="F42" s="15" t="s">
        <v>32</v>
      </c>
    </row>
    <row r="43" spans="1:83" x14ac:dyDescent="0.35">
      <c r="A43" s="15" t="s">
        <v>33</v>
      </c>
      <c r="C43" s="13"/>
    </row>
    <row r="44" spans="1:83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35">
      <c r="A47" s="16" t="s">
        <v>229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35">
      <c r="A48" s="28" t="s">
        <v>230</v>
      </c>
      <c r="B48" s="278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35">
      <c r="A52" s="35" t="s">
        <v>233</v>
      </c>
      <c r="B52" s="278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35">
      <c r="A59" s="35" t="s">
        <v>259</v>
      </c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81"/>
      <c r="Q59" s="26"/>
      <c r="R59" s="26"/>
      <c r="S59" s="279">
        <v>0</v>
      </c>
      <c r="T59" s="279">
        <v>0</v>
      </c>
      <c r="U59" s="27"/>
      <c r="V59" s="26"/>
      <c r="W59" s="26"/>
      <c r="X59" s="26"/>
      <c r="Y59" s="26"/>
      <c r="Z59" s="26"/>
      <c r="AA59" s="26"/>
      <c r="AB59" s="279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/>
      <c r="AZ59" s="26"/>
      <c r="BA59" s="279">
        <v>0</v>
      </c>
      <c r="BB59" s="279">
        <v>0</v>
      </c>
      <c r="BC59" s="279">
        <v>0</v>
      </c>
      <c r="BD59" s="279">
        <v>0</v>
      </c>
      <c r="BE59" s="26"/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35">
      <c r="A60" s="219" t="s">
        <v>260</v>
      </c>
      <c r="B60" s="22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1"/>
      <c r="Q60" s="281"/>
      <c r="R60" s="281"/>
      <c r="S60" s="282"/>
      <c r="T60" s="282"/>
      <c r="U60" s="283"/>
      <c r="V60" s="281"/>
      <c r="W60" s="281"/>
      <c r="X60" s="281"/>
      <c r="Y60" s="281"/>
      <c r="Z60" s="281"/>
      <c r="AA60" s="281"/>
      <c r="AB60" s="282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2"/>
      <c r="AW60" s="282"/>
      <c r="AX60" s="282"/>
      <c r="AY60" s="281"/>
      <c r="AZ60" s="281"/>
      <c r="BA60" s="282"/>
      <c r="BB60" s="282"/>
      <c r="BC60" s="282"/>
      <c r="BD60" s="282"/>
      <c r="BE60" s="281"/>
      <c r="BF60" s="282"/>
      <c r="BG60" s="282"/>
      <c r="BH60" s="282"/>
      <c r="BI60" s="282"/>
      <c r="BJ60" s="282"/>
      <c r="BK60" s="282"/>
      <c r="BL60" s="282"/>
      <c r="BM60" s="282"/>
      <c r="BN60" s="282"/>
      <c r="BO60" s="282"/>
      <c r="BP60" s="282"/>
      <c r="BQ60" s="282"/>
      <c r="BR60" s="282"/>
      <c r="BS60" s="282"/>
      <c r="BT60" s="282"/>
      <c r="BU60" s="282"/>
      <c r="BV60" s="282"/>
      <c r="BW60" s="282"/>
      <c r="BX60" s="282"/>
      <c r="BY60" s="282"/>
      <c r="BZ60" s="282"/>
      <c r="CA60" s="282"/>
      <c r="CB60" s="282"/>
      <c r="CC60" s="282"/>
      <c r="CD60" s="221" t="s">
        <v>246</v>
      </c>
      <c r="CE60" s="239">
        <f t="shared" ref="CE60:CE68" si="6">SUM(C60:CD60)</f>
        <v>0</v>
      </c>
    </row>
    <row r="61" spans="1:83" x14ac:dyDescent="0.35">
      <c r="A61" s="35" t="s">
        <v>261</v>
      </c>
      <c r="B61" s="1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84"/>
      <c r="T61" s="284"/>
      <c r="U61" s="27"/>
      <c r="V61" s="26"/>
      <c r="W61" s="26"/>
      <c r="X61" s="26"/>
      <c r="Y61" s="26"/>
      <c r="Z61" s="26"/>
      <c r="AA61" s="26"/>
      <c r="AB61" s="285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84"/>
      <c r="AW61" s="284"/>
      <c r="AX61" s="284"/>
      <c r="AY61" s="26"/>
      <c r="AZ61" s="26"/>
      <c r="BA61" s="284"/>
      <c r="BB61" s="284"/>
      <c r="BC61" s="284"/>
      <c r="BD61" s="284"/>
      <c r="BE61" s="26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5" t="s">
        <v>246</v>
      </c>
      <c r="CE61" s="28">
        <f t="shared" si="6"/>
        <v>0</v>
      </c>
    </row>
    <row r="62" spans="1:83" x14ac:dyDescent="0.3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0</v>
      </c>
    </row>
    <row r="63" spans="1:83" x14ac:dyDescent="0.35">
      <c r="A63" s="35" t="s">
        <v>262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84"/>
      <c r="T63" s="284"/>
      <c r="U63" s="27"/>
      <c r="V63" s="26"/>
      <c r="W63" s="26"/>
      <c r="X63" s="26"/>
      <c r="Y63" s="26"/>
      <c r="Z63" s="26"/>
      <c r="AA63" s="26"/>
      <c r="AB63" s="28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5" t="s">
        <v>246</v>
      </c>
      <c r="CE63" s="28">
        <f t="shared" si="6"/>
        <v>0</v>
      </c>
    </row>
    <row r="64" spans="1:83" x14ac:dyDescent="0.35">
      <c r="A64" s="35" t="s">
        <v>263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84"/>
      <c r="T64" s="284"/>
      <c r="U64" s="27"/>
      <c r="V64" s="26"/>
      <c r="W64" s="26"/>
      <c r="X64" s="26"/>
      <c r="Y64" s="26"/>
      <c r="Z64" s="26"/>
      <c r="AA64" s="26"/>
      <c r="AB64" s="285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84"/>
      <c r="AW64" s="284"/>
      <c r="AX64" s="284"/>
      <c r="AY64" s="26"/>
      <c r="AZ64" s="26"/>
      <c r="BA64" s="284"/>
      <c r="BB64" s="284"/>
      <c r="BC64" s="284"/>
      <c r="BD64" s="284"/>
      <c r="BE64" s="26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5" t="s">
        <v>246</v>
      </c>
      <c r="CE64" s="28">
        <f t="shared" si="6"/>
        <v>0</v>
      </c>
    </row>
    <row r="65" spans="1:83" x14ac:dyDescent="0.35">
      <c r="A65" s="35" t="s">
        <v>264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/>
      <c r="Z65" s="26"/>
      <c r="AA65" s="26"/>
      <c r="AB65" s="285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5" t="s">
        <v>246</v>
      </c>
      <c r="CE65" s="28">
        <f t="shared" si="6"/>
        <v>0</v>
      </c>
    </row>
    <row r="66" spans="1:83" x14ac:dyDescent="0.35">
      <c r="A66" s="35" t="s">
        <v>265</v>
      </c>
      <c r="B66" s="1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84"/>
      <c r="T66" s="284"/>
      <c r="U66" s="27"/>
      <c r="V66" s="26"/>
      <c r="W66" s="26"/>
      <c r="X66" s="26"/>
      <c r="Y66" s="26"/>
      <c r="Z66" s="26"/>
      <c r="AA66" s="26"/>
      <c r="AB66" s="285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84"/>
      <c r="AW66" s="284"/>
      <c r="AX66" s="284"/>
      <c r="AY66" s="26"/>
      <c r="AZ66" s="26"/>
      <c r="BA66" s="284"/>
      <c r="BB66" s="284"/>
      <c r="BC66" s="284"/>
      <c r="BD66" s="284"/>
      <c r="BE66" s="26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5" t="s">
        <v>246</v>
      </c>
      <c r="CE66" s="28">
        <f t="shared" si="6"/>
        <v>0</v>
      </c>
    </row>
    <row r="67" spans="1:83" x14ac:dyDescent="0.3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0</v>
      </c>
    </row>
    <row r="68" spans="1:83" x14ac:dyDescent="0.35">
      <c r="A68" s="35" t="s">
        <v>266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/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246</v>
      </c>
      <c r="CE68" s="28">
        <f t="shared" si="6"/>
        <v>0</v>
      </c>
    </row>
    <row r="69" spans="1:83" x14ac:dyDescent="0.3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 x14ac:dyDescent="0.3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3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3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3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3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3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3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3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3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3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3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3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3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35">
      <c r="A83" s="29" t="s">
        <v>281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 x14ac:dyDescent="0.35">
      <c r="A84" s="35" t="s">
        <v>282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 x14ac:dyDescent="0.3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35">
      <c r="A87" s="35" t="s">
        <v>285</v>
      </c>
      <c r="B87" s="16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0</v>
      </c>
    </row>
    <row r="88" spans="1:84" x14ac:dyDescent="0.35">
      <c r="A88" s="35" t="s">
        <v>286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0</v>
      </c>
    </row>
    <row r="89" spans="1:84" x14ac:dyDescent="0.3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0</v>
      </c>
    </row>
    <row r="90" spans="1:84" x14ac:dyDescent="0.35">
      <c r="A90" s="35" t="s">
        <v>288</v>
      </c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36" t="s">
        <v>246</v>
      </c>
      <c r="CE90" s="28">
        <f t="shared" si="20"/>
        <v>0</v>
      </c>
      <c r="CF90" s="28">
        <f>BE59-CE90</f>
        <v>0</v>
      </c>
    </row>
    <row r="91" spans="1:84" x14ac:dyDescent="0.35">
      <c r="A91" s="22" t="s">
        <v>289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246</v>
      </c>
      <c r="AY91" s="286" t="s">
        <v>246</v>
      </c>
      <c r="AZ91" s="20"/>
      <c r="BA91" s="20"/>
      <c r="BB91" s="20"/>
      <c r="BC91" s="20"/>
      <c r="BD91" s="25" t="s">
        <v>246</v>
      </c>
      <c r="BE91" s="25" t="s">
        <v>246</v>
      </c>
      <c r="BF91" s="20"/>
      <c r="BG91" s="25" t="s">
        <v>246</v>
      </c>
      <c r="BH91" s="20"/>
      <c r="BI91" s="20"/>
      <c r="BJ91" s="25" t="s">
        <v>246</v>
      </c>
      <c r="BK91" s="20"/>
      <c r="BL91" s="20"/>
      <c r="BM91" s="20"/>
      <c r="BN91" s="25" t="s">
        <v>246</v>
      </c>
      <c r="BO91" s="25" t="s">
        <v>246</v>
      </c>
      <c r="BP91" s="25" t="s">
        <v>246</v>
      </c>
      <c r="BQ91" s="25" t="s">
        <v>246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246</v>
      </c>
      <c r="CD91" s="25" t="s">
        <v>246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290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246</v>
      </c>
      <c r="AY92" s="286" t="s">
        <v>246</v>
      </c>
      <c r="AZ92" s="25" t="s">
        <v>246</v>
      </c>
      <c r="BA92" s="20"/>
      <c r="BB92" s="20"/>
      <c r="BC92" s="20"/>
      <c r="BD92" s="25" t="s">
        <v>246</v>
      </c>
      <c r="BE92" s="25" t="s">
        <v>246</v>
      </c>
      <c r="BF92" s="25" t="s">
        <v>246</v>
      </c>
      <c r="BG92" s="25" t="s">
        <v>246</v>
      </c>
      <c r="BH92" s="20"/>
      <c r="BI92" s="20"/>
      <c r="BJ92" s="25" t="s">
        <v>246</v>
      </c>
      <c r="BK92" s="20"/>
      <c r="BL92" s="20"/>
      <c r="BM92" s="20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35">
      <c r="A93" s="22" t="s">
        <v>291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246</v>
      </c>
      <c r="AY93" s="286" t="s">
        <v>246</v>
      </c>
      <c r="AZ93" s="25" t="s">
        <v>246</v>
      </c>
      <c r="BA93" s="25" t="s">
        <v>246</v>
      </c>
      <c r="BB93" s="20"/>
      <c r="BC93" s="20"/>
      <c r="BD93" s="25" t="s">
        <v>246</v>
      </c>
      <c r="BE93" s="25" t="s">
        <v>246</v>
      </c>
      <c r="BF93" s="25" t="s">
        <v>246</v>
      </c>
      <c r="BG93" s="25" t="s">
        <v>246</v>
      </c>
      <c r="BH93" s="20"/>
      <c r="BI93" s="20"/>
      <c r="BJ93" s="25" t="s">
        <v>246</v>
      </c>
      <c r="BK93" s="20"/>
      <c r="BL93" s="20"/>
      <c r="BM93" s="20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292</v>
      </c>
      <c r="B94" s="16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/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0</v>
      </c>
      <c r="CF94" s="33"/>
    </row>
    <row r="95" spans="1:84" x14ac:dyDescent="0.35">
      <c r="A95" s="34" t="s">
        <v>293</v>
      </c>
      <c r="B95" s="34"/>
      <c r="C95" s="34"/>
      <c r="D95" s="34"/>
      <c r="E95" s="34"/>
    </row>
    <row r="96" spans="1:84" x14ac:dyDescent="0.35">
      <c r="A96" s="35" t="s">
        <v>294</v>
      </c>
      <c r="B96" s="36"/>
      <c r="C96" s="288"/>
      <c r="D96" s="38"/>
      <c r="E96" s="39"/>
      <c r="F96" s="12"/>
    </row>
    <row r="97" spans="1:6" x14ac:dyDescent="0.35">
      <c r="A97" s="28" t="s">
        <v>295</v>
      </c>
      <c r="B97" s="36" t="s">
        <v>296</v>
      </c>
      <c r="C97" s="289"/>
      <c r="D97" s="38"/>
      <c r="E97" s="39"/>
      <c r="F97" s="12"/>
    </row>
    <row r="98" spans="1:6" x14ac:dyDescent="0.35">
      <c r="A98" s="28" t="s">
        <v>297</v>
      </c>
      <c r="B98" s="36" t="s">
        <v>296</v>
      </c>
      <c r="C98" s="37"/>
      <c r="D98" s="38"/>
      <c r="E98" s="39"/>
      <c r="F98" s="12"/>
    </row>
    <row r="99" spans="1:6" x14ac:dyDescent="0.35">
      <c r="A99" s="28" t="s">
        <v>298</v>
      </c>
      <c r="B99" s="36" t="s">
        <v>296</v>
      </c>
      <c r="C99" s="295"/>
      <c r="D99" s="38"/>
      <c r="E99" s="39"/>
      <c r="F99" s="12"/>
    </row>
    <row r="100" spans="1:6" x14ac:dyDescent="0.35">
      <c r="A100" s="28" t="s">
        <v>299</v>
      </c>
      <c r="B100" s="36" t="s">
        <v>296</v>
      </c>
      <c r="C100" s="37"/>
      <c r="D100" s="38"/>
      <c r="E100" s="39"/>
      <c r="F100" s="12"/>
    </row>
    <row r="101" spans="1:6" x14ac:dyDescent="0.35">
      <c r="A101" s="28" t="s">
        <v>300</v>
      </c>
      <c r="B101" s="36" t="s">
        <v>296</v>
      </c>
      <c r="C101" s="37"/>
      <c r="D101" s="38"/>
      <c r="E101" s="39"/>
      <c r="F101" s="12"/>
    </row>
    <row r="102" spans="1:6" x14ac:dyDescent="0.35">
      <c r="A102" s="28" t="s">
        <v>301</v>
      </c>
      <c r="B102" s="36" t="s">
        <v>296</v>
      </c>
      <c r="C102" s="290"/>
      <c r="D102" s="38"/>
      <c r="E102" s="39"/>
      <c r="F102" s="12"/>
    </row>
    <row r="103" spans="1:6" x14ac:dyDescent="0.35">
      <c r="A103" s="28" t="s">
        <v>302</v>
      </c>
      <c r="B103" s="36" t="s">
        <v>296</v>
      </c>
      <c r="C103" s="37"/>
      <c r="D103" s="38"/>
      <c r="E103" s="39"/>
      <c r="F103" s="12"/>
    </row>
    <row r="104" spans="1:6" x14ac:dyDescent="0.35">
      <c r="A104" s="28" t="s">
        <v>303</v>
      </c>
      <c r="B104" s="36" t="s">
        <v>296</v>
      </c>
      <c r="C104" s="291"/>
      <c r="D104" s="38"/>
      <c r="E104" s="39"/>
      <c r="F104" s="12"/>
    </row>
    <row r="105" spans="1:6" x14ac:dyDescent="0.35">
      <c r="A105" s="28" t="s">
        <v>304</v>
      </c>
      <c r="B105" s="36" t="s">
        <v>296</v>
      </c>
      <c r="C105" s="291"/>
      <c r="D105" s="38"/>
      <c r="E105" s="39"/>
      <c r="F105" s="12"/>
    </row>
    <row r="106" spans="1:6" x14ac:dyDescent="0.35">
      <c r="A106" s="28" t="s">
        <v>305</v>
      </c>
      <c r="B106" s="36" t="s">
        <v>296</v>
      </c>
      <c r="C106" s="37"/>
      <c r="D106" s="38"/>
      <c r="E106" s="39"/>
      <c r="F106" s="12"/>
    </row>
    <row r="107" spans="1:6" x14ac:dyDescent="0.35">
      <c r="A107" s="28" t="s">
        <v>306</v>
      </c>
      <c r="B107" s="36" t="s">
        <v>296</v>
      </c>
      <c r="C107" s="294"/>
      <c r="D107" s="38"/>
      <c r="E107" s="39"/>
      <c r="F107" s="12"/>
    </row>
    <row r="108" spans="1:6" x14ac:dyDescent="0.35">
      <c r="A108" s="28" t="s">
        <v>307</v>
      </c>
      <c r="B108" s="36" t="s">
        <v>296</v>
      </c>
      <c r="C108" s="294"/>
      <c r="D108" s="38"/>
      <c r="E108" s="39"/>
      <c r="F108" s="12"/>
    </row>
    <row r="109" spans="1:6" x14ac:dyDescent="0.35">
      <c r="A109" s="40" t="s">
        <v>308</v>
      </c>
      <c r="B109" s="36" t="s">
        <v>296</v>
      </c>
      <c r="C109" s="37"/>
      <c r="D109" s="38"/>
      <c r="E109" s="39"/>
      <c r="F109" s="12"/>
    </row>
    <row r="110" spans="1:6" x14ac:dyDescent="0.35">
      <c r="A110" s="40" t="s">
        <v>309</v>
      </c>
      <c r="B110" s="36" t="s">
        <v>296</v>
      </c>
      <c r="C110" s="37"/>
      <c r="D110" s="38"/>
      <c r="E110" s="39"/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43"/>
      <c r="D113" s="16"/>
      <c r="E113" s="16"/>
    </row>
    <row r="114" spans="1:5" x14ac:dyDescent="0.35">
      <c r="A114" s="16" t="s">
        <v>302</v>
      </c>
      <c r="B114" s="42" t="s">
        <v>296</v>
      </c>
      <c r="C114" s="43"/>
      <c r="D114" s="16"/>
      <c r="E114" s="16"/>
    </row>
    <row r="115" spans="1:5" x14ac:dyDescent="0.35">
      <c r="A115" s="16" t="s">
        <v>312</v>
      </c>
      <c r="B115" s="42" t="s">
        <v>296</v>
      </c>
      <c r="C115" s="43"/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43"/>
      <c r="D117" s="16"/>
      <c r="E117" s="16"/>
    </row>
    <row r="118" spans="1:5" x14ac:dyDescent="0.35">
      <c r="A118" s="16" t="s">
        <v>157</v>
      </c>
      <c r="B118" s="42" t="s">
        <v>296</v>
      </c>
      <c r="C118" s="214"/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43"/>
      <c r="D120" s="16"/>
      <c r="E120" s="16"/>
    </row>
    <row r="121" spans="1:5" x14ac:dyDescent="0.35">
      <c r="A121" s="16" t="s">
        <v>317</v>
      </c>
      <c r="B121" s="42" t="s">
        <v>296</v>
      </c>
      <c r="C121" s="43"/>
      <c r="D121" s="16"/>
      <c r="E121" s="16"/>
    </row>
    <row r="122" spans="1:5" x14ac:dyDescent="0.35">
      <c r="A122" s="16" t="s">
        <v>318</v>
      </c>
      <c r="B122" s="42" t="s">
        <v>296</v>
      </c>
      <c r="C122" s="43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215"/>
      <c r="D127" s="46"/>
      <c r="E127" s="16"/>
    </row>
    <row r="128" spans="1:5" x14ac:dyDescent="0.35">
      <c r="A128" s="16" t="s">
        <v>323</v>
      </c>
      <c r="B128" s="42" t="s">
        <v>296</v>
      </c>
      <c r="C128" s="215"/>
      <c r="D128" s="46"/>
      <c r="E128" s="16"/>
    </row>
    <row r="129" spans="1:5" x14ac:dyDescent="0.35">
      <c r="A129" s="16" t="s">
        <v>324</v>
      </c>
      <c r="B129" s="42" t="s">
        <v>296</v>
      </c>
      <c r="C129" s="43"/>
      <c r="D129" s="46"/>
      <c r="E129" s="16"/>
    </row>
    <row r="130" spans="1:5" x14ac:dyDescent="0.35">
      <c r="A130" s="16" t="s">
        <v>325</v>
      </c>
      <c r="B130" s="42" t="s">
        <v>296</v>
      </c>
      <c r="C130" s="43"/>
      <c r="D130" s="46"/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43"/>
      <c r="D132" s="16"/>
      <c r="E132" s="16"/>
    </row>
    <row r="133" spans="1:5" x14ac:dyDescent="0.35">
      <c r="A133" s="16" t="s">
        <v>328</v>
      </c>
      <c r="B133" s="42" t="s">
        <v>296</v>
      </c>
      <c r="C133" s="43"/>
      <c r="D133" s="16"/>
      <c r="E133" s="16"/>
    </row>
    <row r="134" spans="1:5" x14ac:dyDescent="0.35">
      <c r="A134" s="16" t="s">
        <v>329</v>
      </c>
      <c r="B134" s="42" t="s">
        <v>296</v>
      </c>
      <c r="C134" s="207"/>
      <c r="D134" s="16"/>
      <c r="E134" s="16"/>
    </row>
    <row r="135" spans="1:5" x14ac:dyDescent="0.35">
      <c r="A135" s="16" t="s">
        <v>330</v>
      </c>
      <c r="B135" s="42" t="s">
        <v>296</v>
      </c>
      <c r="C135" s="43"/>
      <c r="D135" s="16"/>
      <c r="E135" s="16"/>
    </row>
    <row r="136" spans="1:5" x14ac:dyDescent="0.35">
      <c r="A136" s="16" t="s">
        <v>331</v>
      </c>
      <c r="B136" s="42" t="s">
        <v>296</v>
      </c>
      <c r="C136" s="43"/>
      <c r="D136" s="16"/>
      <c r="E136" s="16"/>
    </row>
    <row r="137" spans="1:5" x14ac:dyDescent="0.35">
      <c r="A137" s="16" t="s">
        <v>332</v>
      </c>
      <c r="B137" s="42" t="s">
        <v>296</v>
      </c>
      <c r="C137" s="43"/>
      <c r="D137" s="16"/>
      <c r="E137" s="16"/>
    </row>
    <row r="138" spans="1:5" x14ac:dyDescent="0.35">
      <c r="A138" s="16" t="s">
        <v>121</v>
      </c>
      <c r="B138" s="42" t="s">
        <v>296</v>
      </c>
      <c r="C138" s="43"/>
      <c r="D138" s="16"/>
      <c r="E138" s="16"/>
    </row>
    <row r="139" spans="1:5" x14ac:dyDescent="0.35">
      <c r="A139" s="16" t="s">
        <v>333</v>
      </c>
      <c r="B139" s="42" t="s">
        <v>296</v>
      </c>
      <c r="C139" s="215"/>
      <c r="D139" s="16"/>
      <c r="E139" s="16"/>
    </row>
    <row r="140" spans="1:5" x14ac:dyDescent="0.35">
      <c r="A140" s="16" t="s">
        <v>334</v>
      </c>
      <c r="B140" s="42"/>
      <c r="C140" s="43"/>
      <c r="D140" s="16"/>
      <c r="E140" s="16"/>
    </row>
    <row r="141" spans="1:5" x14ac:dyDescent="0.35">
      <c r="A141" s="16" t="s">
        <v>324</v>
      </c>
      <c r="B141" s="42" t="s">
        <v>296</v>
      </c>
      <c r="C141" s="43"/>
      <c r="D141" s="16"/>
      <c r="E141" s="16"/>
    </row>
    <row r="142" spans="1:5" x14ac:dyDescent="0.35">
      <c r="A142" s="16" t="s">
        <v>335</v>
      </c>
      <c r="B142" s="42" t="s">
        <v>296</v>
      </c>
      <c r="C142" s="43"/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0</v>
      </c>
    </row>
    <row r="144" spans="1:5" x14ac:dyDescent="0.35">
      <c r="A144" s="16" t="s">
        <v>337</v>
      </c>
      <c r="B144" s="42" t="s">
        <v>296</v>
      </c>
      <c r="C144" s="215"/>
      <c r="D144" s="16"/>
      <c r="E144" s="16"/>
    </row>
    <row r="145" spans="1:6" x14ac:dyDescent="0.35">
      <c r="A145" s="16" t="s">
        <v>338</v>
      </c>
      <c r="B145" s="42" t="s">
        <v>296</v>
      </c>
      <c r="C145" s="43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215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46"/>
      <c r="C154" s="46"/>
      <c r="D154" s="46"/>
      <c r="E154" s="28">
        <f>SUM(B154:D154)</f>
        <v>0</v>
      </c>
    </row>
    <row r="155" spans="1:6" x14ac:dyDescent="0.35">
      <c r="A155" s="16" t="s">
        <v>240</v>
      </c>
      <c r="B155" s="46"/>
      <c r="C155" s="46"/>
      <c r="D155" s="46"/>
      <c r="E155" s="28">
        <f>SUM(B155:D155)</f>
        <v>0</v>
      </c>
    </row>
    <row r="156" spans="1:6" x14ac:dyDescent="0.35">
      <c r="A156" s="16" t="s">
        <v>344</v>
      </c>
      <c r="B156" s="46"/>
      <c r="C156" s="46"/>
      <c r="D156" s="46"/>
      <c r="E156" s="28">
        <f>SUM(B156:D156)</f>
        <v>0</v>
      </c>
    </row>
    <row r="157" spans="1:6" x14ac:dyDescent="0.35">
      <c r="A157" s="16" t="s">
        <v>285</v>
      </c>
      <c r="B157" s="46"/>
      <c r="C157" s="46"/>
      <c r="D157" s="46"/>
      <c r="E157" s="28">
        <f>SUM(B157:D157)</f>
        <v>0</v>
      </c>
      <c r="F157" s="14"/>
    </row>
    <row r="158" spans="1:6" x14ac:dyDescent="0.35">
      <c r="A158" s="16" t="s">
        <v>286</v>
      </c>
      <c r="B158" s="46"/>
      <c r="C158" s="46"/>
      <c r="D158" s="46"/>
      <c r="E158" s="28">
        <f>SUM(B158:D158)</f>
        <v>0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278"/>
      <c r="C160" s="278"/>
      <c r="D160" s="278"/>
      <c r="E160" s="28">
        <f>SUM(B160:D160)</f>
        <v>0</v>
      </c>
    </row>
    <row r="161" spans="1:5" x14ac:dyDescent="0.35">
      <c r="A161" s="16" t="s">
        <v>240</v>
      </c>
      <c r="B161" s="278"/>
      <c r="C161" s="278"/>
      <c r="D161" s="278"/>
      <c r="E161" s="28">
        <f>SUM(B161:D161)</f>
        <v>0</v>
      </c>
    </row>
    <row r="162" spans="1:5" x14ac:dyDescent="0.35">
      <c r="A162" s="16" t="s">
        <v>344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285</v>
      </c>
      <c r="B163" s="278"/>
      <c r="C163" s="278"/>
      <c r="D163" s="278"/>
      <c r="E163" s="28">
        <f>SUM(B163:D163)</f>
        <v>0</v>
      </c>
    </row>
    <row r="164" spans="1:5" x14ac:dyDescent="0.35">
      <c r="A164" s="16" t="s">
        <v>286</v>
      </c>
      <c r="B164" s="46"/>
      <c r="C164" s="46"/>
      <c r="D164" s="46"/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46"/>
      <c r="C166" s="46"/>
      <c r="D166" s="46"/>
      <c r="E166" s="28">
        <f>SUM(B166:D166)</f>
        <v>0</v>
      </c>
    </row>
    <row r="167" spans="1:5" x14ac:dyDescent="0.35">
      <c r="A167" s="16" t="s">
        <v>240</v>
      </c>
      <c r="B167" s="46"/>
      <c r="C167" s="46"/>
      <c r="D167" s="46"/>
      <c r="E167" s="28">
        <f>SUM(B167:D167)</f>
        <v>0</v>
      </c>
    </row>
    <row r="168" spans="1:5" x14ac:dyDescent="0.35">
      <c r="A168" s="16" t="s">
        <v>344</v>
      </c>
      <c r="B168" s="46"/>
      <c r="C168" s="46"/>
      <c r="D168" s="46"/>
      <c r="E168" s="28">
        <f>SUM(B168:D168)</f>
        <v>0</v>
      </c>
    </row>
    <row r="169" spans="1:5" x14ac:dyDescent="0.35">
      <c r="A169" s="16" t="s">
        <v>285</v>
      </c>
      <c r="B169" s="46"/>
      <c r="C169" s="46"/>
      <c r="D169" s="46"/>
      <c r="E169" s="28">
        <f>SUM(B169:D169)</f>
        <v>0</v>
      </c>
    </row>
    <row r="170" spans="1:5" x14ac:dyDescent="0.35">
      <c r="A170" s="16" t="s">
        <v>286</v>
      </c>
      <c r="B170" s="46"/>
      <c r="C170" s="46"/>
      <c r="D170" s="46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278"/>
      <c r="C173" s="278"/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43"/>
      <c r="D181" s="16"/>
      <c r="E181" s="16"/>
    </row>
    <row r="182" spans="1:5" x14ac:dyDescent="0.35">
      <c r="A182" s="16" t="s">
        <v>354</v>
      </c>
      <c r="B182" s="42" t="s">
        <v>296</v>
      </c>
      <c r="C182" s="43"/>
      <c r="D182" s="16"/>
      <c r="E182" s="16"/>
    </row>
    <row r="183" spans="1:5" x14ac:dyDescent="0.35">
      <c r="A183" s="21" t="s">
        <v>355</v>
      </c>
      <c r="B183" s="42" t="s">
        <v>296</v>
      </c>
      <c r="C183" s="43"/>
      <c r="D183" s="16"/>
      <c r="E183" s="16"/>
    </row>
    <row r="184" spans="1:5" x14ac:dyDescent="0.35">
      <c r="A184" s="16" t="s">
        <v>356</v>
      </c>
      <c r="B184" s="42" t="s">
        <v>296</v>
      </c>
      <c r="C184" s="43"/>
      <c r="D184" s="16"/>
      <c r="E184" s="16"/>
    </row>
    <row r="185" spans="1:5" x14ac:dyDescent="0.35">
      <c r="A185" s="16" t="s">
        <v>357</v>
      </c>
      <c r="B185" s="42" t="s">
        <v>296</v>
      </c>
      <c r="C185" s="43"/>
      <c r="D185" s="16"/>
      <c r="E185" s="16"/>
    </row>
    <row r="186" spans="1:5" x14ac:dyDescent="0.35">
      <c r="A186" s="16" t="s">
        <v>358</v>
      </c>
      <c r="B186" s="42" t="s">
        <v>296</v>
      </c>
      <c r="C186" s="43"/>
      <c r="D186" s="16"/>
      <c r="E186" s="16"/>
    </row>
    <row r="187" spans="1:5" x14ac:dyDescent="0.35">
      <c r="A187" s="16" t="s">
        <v>359</v>
      </c>
      <c r="B187" s="42" t="s">
        <v>296</v>
      </c>
      <c r="C187" s="43"/>
      <c r="D187" s="16"/>
      <c r="E187" s="16"/>
    </row>
    <row r="188" spans="1:5" x14ac:dyDescent="0.35">
      <c r="A188" s="16" t="s">
        <v>359</v>
      </c>
      <c r="B188" s="42" t="s">
        <v>296</v>
      </c>
      <c r="C188" s="43"/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0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43"/>
      <c r="D191" s="16"/>
      <c r="E191" s="16"/>
    </row>
    <row r="192" spans="1:5" x14ac:dyDescent="0.35">
      <c r="A192" s="16" t="s">
        <v>362</v>
      </c>
      <c r="B192" s="42" t="s">
        <v>296</v>
      </c>
      <c r="C192" s="43"/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0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43"/>
      <c r="D195" s="16"/>
      <c r="E195" s="16"/>
    </row>
    <row r="196" spans="1:5" x14ac:dyDescent="0.35">
      <c r="A196" s="16" t="s">
        <v>365</v>
      </c>
      <c r="B196" s="42" t="s">
        <v>296</v>
      </c>
      <c r="C196" s="43"/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43"/>
      <c r="D199" s="16"/>
      <c r="E199" s="16"/>
    </row>
    <row r="200" spans="1:5" x14ac:dyDescent="0.35">
      <c r="A200" s="16" t="s">
        <v>368</v>
      </c>
      <c r="B200" s="42" t="s">
        <v>296</v>
      </c>
      <c r="C200" s="43"/>
      <c r="D200" s="16"/>
      <c r="E200" s="16"/>
    </row>
    <row r="201" spans="1:5" x14ac:dyDescent="0.35">
      <c r="A201" s="16" t="s">
        <v>157</v>
      </c>
      <c r="B201" s="42" t="s">
        <v>296</v>
      </c>
      <c r="C201" s="43"/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0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43"/>
      <c r="D204" s="16"/>
      <c r="E204" s="16"/>
    </row>
    <row r="205" spans="1:5" x14ac:dyDescent="0.35">
      <c r="A205" s="16" t="s">
        <v>371</v>
      </c>
      <c r="B205" s="42" t="s">
        <v>296</v>
      </c>
      <c r="C205" s="43"/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43"/>
      <c r="C211" s="43"/>
      <c r="D211" s="46"/>
      <c r="E211" s="28">
        <f t="shared" ref="E211:E219" si="22">SUM(B211:C211)-D211</f>
        <v>0</v>
      </c>
    </row>
    <row r="212" spans="1:5" x14ac:dyDescent="0.35">
      <c r="A212" s="16" t="s">
        <v>379</v>
      </c>
      <c r="B212" s="43"/>
      <c r="C212" s="43"/>
      <c r="D212" s="46"/>
      <c r="E212" s="28">
        <f t="shared" si="22"/>
        <v>0</v>
      </c>
    </row>
    <row r="213" spans="1:5" x14ac:dyDescent="0.35">
      <c r="A213" s="16" t="s">
        <v>380</v>
      </c>
      <c r="B213" s="43"/>
      <c r="C213" s="43"/>
      <c r="D213" s="46"/>
      <c r="E213" s="28">
        <f t="shared" si="22"/>
        <v>0</v>
      </c>
    </row>
    <row r="214" spans="1:5" x14ac:dyDescent="0.35">
      <c r="A214" s="16" t="s">
        <v>381</v>
      </c>
      <c r="B214" s="43"/>
      <c r="C214" s="43"/>
      <c r="D214" s="46"/>
      <c r="E214" s="28">
        <f t="shared" si="22"/>
        <v>0</v>
      </c>
    </row>
    <row r="215" spans="1:5" x14ac:dyDescent="0.35">
      <c r="A215" s="16" t="s">
        <v>382</v>
      </c>
      <c r="B215" s="43"/>
      <c r="C215" s="43"/>
      <c r="D215" s="46"/>
      <c r="E215" s="28">
        <f t="shared" si="22"/>
        <v>0</v>
      </c>
    </row>
    <row r="216" spans="1:5" x14ac:dyDescent="0.35">
      <c r="A216" s="16" t="s">
        <v>383</v>
      </c>
      <c r="B216" s="43"/>
      <c r="C216" s="43"/>
      <c r="D216" s="46"/>
      <c r="E216" s="28">
        <f t="shared" si="22"/>
        <v>0</v>
      </c>
    </row>
    <row r="217" spans="1:5" x14ac:dyDescent="0.35">
      <c r="A217" s="16" t="s">
        <v>384</v>
      </c>
      <c r="B217" s="43"/>
      <c r="C217" s="43"/>
      <c r="D217" s="46"/>
      <c r="E217" s="28">
        <f t="shared" si="22"/>
        <v>0</v>
      </c>
    </row>
    <row r="218" spans="1:5" x14ac:dyDescent="0.35">
      <c r="A218" s="16" t="s">
        <v>385</v>
      </c>
      <c r="B218" s="43"/>
      <c r="C218" s="43"/>
      <c r="D218" s="46"/>
      <c r="E218" s="28">
        <f t="shared" si="22"/>
        <v>0</v>
      </c>
    </row>
    <row r="219" spans="1:5" x14ac:dyDescent="0.35">
      <c r="A219" s="16" t="s">
        <v>386</v>
      </c>
      <c r="B219" s="43"/>
      <c r="C219" s="43"/>
      <c r="D219" s="46"/>
      <c r="E219" s="28">
        <f t="shared" si="22"/>
        <v>0</v>
      </c>
    </row>
    <row r="220" spans="1:5" x14ac:dyDescent="0.35">
      <c r="A220" s="16" t="s">
        <v>228</v>
      </c>
      <c r="B220" s="28">
        <f>SUM(B211:B219)</f>
        <v>0</v>
      </c>
      <c r="C220" s="237">
        <f>SUM(C211:C219)</f>
        <v>0</v>
      </c>
      <c r="D220" s="28">
        <f>SUM(D211:D219)</f>
        <v>0</v>
      </c>
      <c r="E220" s="28">
        <f>SUM(E211:E219)</f>
        <v>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43"/>
      <c r="C225" s="43"/>
      <c r="D225" s="46"/>
      <c r="E225" s="28">
        <f t="shared" ref="E225:E232" si="23">SUM(B225:C225)-D225</f>
        <v>0</v>
      </c>
    </row>
    <row r="226" spans="1:6" x14ac:dyDescent="0.35">
      <c r="A226" s="16" t="s">
        <v>380</v>
      </c>
      <c r="B226" s="43"/>
      <c r="C226" s="43"/>
      <c r="D226" s="46"/>
      <c r="E226" s="28">
        <f t="shared" si="23"/>
        <v>0</v>
      </c>
    </row>
    <row r="227" spans="1:6" x14ac:dyDescent="0.35">
      <c r="A227" s="16" t="s">
        <v>381</v>
      </c>
      <c r="B227" s="43"/>
      <c r="C227" s="43"/>
      <c r="D227" s="46"/>
      <c r="E227" s="28">
        <f t="shared" si="23"/>
        <v>0</v>
      </c>
    </row>
    <row r="228" spans="1:6" x14ac:dyDescent="0.35">
      <c r="A228" s="16" t="s">
        <v>382</v>
      </c>
      <c r="B228" s="43"/>
      <c r="C228" s="43"/>
      <c r="D228" s="46"/>
      <c r="E228" s="28">
        <f t="shared" si="23"/>
        <v>0</v>
      </c>
    </row>
    <row r="229" spans="1:6" x14ac:dyDescent="0.35">
      <c r="A229" s="16" t="s">
        <v>383</v>
      </c>
      <c r="B229" s="43"/>
      <c r="C229" s="43"/>
      <c r="D229" s="46"/>
      <c r="E229" s="28">
        <f t="shared" si="23"/>
        <v>0</v>
      </c>
    </row>
    <row r="230" spans="1:6" x14ac:dyDescent="0.35">
      <c r="A230" s="16" t="s">
        <v>384</v>
      </c>
      <c r="B230" s="43"/>
      <c r="C230" s="43"/>
      <c r="D230" s="46"/>
      <c r="E230" s="28">
        <f t="shared" si="23"/>
        <v>0</v>
      </c>
    </row>
    <row r="231" spans="1:6" x14ac:dyDescent="0.35">
      <c r="A231" s="16" t="s">
        <v>385</v>
      </c>
      <c r="B231" s="43"/>
      <c r="C231" s="43"/>
      <c r="D231" s="46"/>
      <c r="E231" s="28">
        <f t="shared" si="23"/>
        <v>0</v>
      </c>
    </row>
    <row r="232" spans="1:6" x14ac:dyDescent="0.35">
      <c r="A232" s="16" t="s">
        <v>386</v>
      </c>
      <c r="B232" s="43"/>
      <c r="C232" s="43"/>
      <c r="D232" s="46"/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0</v>
      </c>
      <c r="C233" s="237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35">
      <c r="A234" s="16"/>
      <c r="B234" s="16"/>
      <c r="C234" s="23"/>
      <c r="D234" s="16"/>
      <c r="E234" s="16"/>
      <c r="F234" s="11">
        <f>E220-E233</f>
        <v>0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1" t="s">
        <v>389</v>
      </c>
      <c r="C236" s="341"/>
      <c r="D236" s="34"/>
      <c r="E236" s="34"/>
    </row>
    <row r="237" spans="1:6" x14ac:dyDescent="0.35">
      <c r="A237" s="52" t="s">
        <v>389</v>
      </c>
      <c r="B237" s="34"/>
      <c r="C237" s="43"/>
      <c r="D237" s="36">
        <f>C237</f>
        <v>0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43"/>
      <c r="D239" s="16"/>
      <c r="E239" s="16"/>
    </row>
    <row r="240" spans="1:6" x14ac:dyDescent="0.35">
      <c r="A240" s="16" t="s">
        <v>392</v>
      </c>
      <c r="B240" s="42" t="s">
        <v>296</v>
      </c>
      <c r="C240" s="43"/>
      <c r="D240" s="16"/>
      <c r="E240" s="16"/>
    </row>
    <row r="241" spans="1:5" x14ac:dyDescent="0.35">
      <c r="A241" s="16" t="s">
        <v>393</v>
      </c>
      <c r="B241" s="42" t="s">
        <v>296</v>
      </c>
      <c r="C241" s="43"/>
      <c r="D241" s="16"/>
      <c r="E241" s="16"/>
    </row>
    <row r="242" spans="1:5" x14ac:dyDescent="0.35">
      <c r="A242" s="16" t="s">
        <v>394</v>
      </c>
      <c r="B242" s="42" t="s">
        <v>296</v>
      </c>
      <c r="C242" s="43"/>
      <c r="D242" s="16"/>
      <c r="E242" s="16"/>
    </row>
    <row r="243" spans="1:5" x14ac:dyDescent="0.35">
      <c r="A243" s="16" t="s">
        <v>395</v>
      </c>
      <c r="B243" s="42" t="s">
        <v>296</v>
      </c>
      <c r="C243" s="43"/>
      <c r="D243" s="16"/>
      <c r="E243" s="16"/>
    </row>
    <row r="244" spans="1:5" x14ac:dyDescent="0.35">
      <c r="A244" s="16" t="s">
        <v>396</v>
      </c>
      <c r="B244" s="42" t="s">
        <v>296</v>
      </c>
      <c r="C244" s="43"/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0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215"/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43"/>
      <c r="D249" s="16"/>
      <c r="E249" s="16"/>
    </row>
    <row r="250" spans="1:5" x14ac:dyDescent="0.35">
      <c r="A250" s="22" t="s">
        <v>401</v>
      </c>
      <c r="B250" s="42" t="s">
        <v>296</v>
      </c>
      <c r="C250" s="43"/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43"/>
      <c r="D254" s="16"/>
      <c r="E254" s="16"/>
    </row>
    <row r="255" spans="1:5" x14ac:dyDescent="0.35">
      <c r="A255" s="16" t="s">
        <v>403</v>
      </c>
      <c r="B255" s="42" t="s">
        <v>296</v>
      </c>
      <c r="C255" s="43"/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43"/>
      <c r="D266" s="16"/>
      <c r="E266" s="16"/>
    </row>
    <row r="267" spans="1:5" x14ac:dyDescent="0.35">
      <c r="A267" s="16" t="s">
        <v>410</v>
      </c>
      <c r="B267" s="42" t="s">
        <v>296</v>
      </c>
      <c r="C267" s="43"/>
      <c r="D267" s="16"/>
      <c r="E267" s="16"/>
    </row>
    <row r="268" spans="1:5" x14ac:dyDescent="0.35">
      <c r="A268" s="16" t="s">
        <v>411</v>
      </c>
      <c r="B268" s="42" t="s">
        <v>296</v>
      </c>
      <c r="C268" s="43"/>
      <c r="D268" s="16"/>
      <c r="E268" s="16"/>
    </row>
    <row r="269" spans="1:5" x14ac:dyDescent="0.35">
      <c r="A269" s="16" t="s">
        <v>412</v>
      </c>
      <c r="B269" s="42" t="s">
        <v>296</v>
      </c>
      <c r="C269" s="43"/>
      <c r="D269" s="16"/>
      <c r="E269" s="16"/>
    </row>
    <row r="270" spans="1:5" x14ac:dyDescent="0.35">
      <c r="A270" s="16" t="s">
        <v>413</v>
      </c>
      <c r="B270" s="42" t="s">
        <v>296</v>
      </c>
      <c r="C270" s="43"/>
      <c r="D270" s="16"/>
      <c r="E270" s="16"/>
    </row>
    <row r="271" spans="1:5" x14ac:dyDescent="0.35">
      <c r="A271" s="16" t="s">
        <v>414</v>
      </c>
      <c r="B271" s="42" t="s">
        <v>296</v>
      </c>
      <c r="C271" s="43"/>
      <c r="D271" s="16"/>
      <c r="E271" s="16"/>
    </row>
    <row r="272" spans="1:5" x14ac:dyDescent="0.35">
      <c r="A272" s="16" t="s">
        <v>415</v>
      </c>
      <c r="B272" s="42" t="s">
        <v>296</v>
      </c>
      <c r="C272" s="43"/>
      <c r="D272" s="16"/>
      <c r="E272" s="16"/>
    </row>
    <row r="273" spans="1:5" x14ac:dyDescent="0.35">
      <c r="A273" s="16" t="s">
        <v>416</v>
      </c>
      <c r="B273" s="42" t="s">
        <v>296</v>
      </c>
      <c r="C273" s="43"/>
      <c r="D273" s="16"/>
      <c r="E273" s="16"/>
    </row>
    <row r="274" spans="1:5" x14ac:dyDescent="0.35">
      <c r="A274" s="16" t="s">
        <v>417</v>
      </c>
      <c r="B274" s="42" t="s">
        <v>296</v>
      </c>
      <c r="C274" s="43"/>
      <c r="D274" s="16"/>
      <c r="E274" s="16"/>
    </row>
    <row r="275" spans="1:5" x14ac:dyDescent="0.35">
      <c r="A275" s="16" t="s">
        <v>418</v>
      </c>
      <c r="B275" s="42" t="s">
        <v>296</v>
      </c>
      <c r="C275" s="43"/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0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43"/>
      <c r="D278" s="16"/>
      <c r="E278" s="16"/>
    </row>
    <row r="279" spans="1:5" x14ac:dyDescent="0.35">
      <c r="A279" s="16" t="s">
        <v>410</v>
      </c>
      <c r="B279" s="42" t="s">
        <v>296</v>
      </c>
      <c r="C279" s="43"/>
      <c r="D279" s="16"/>
      <c r="E279" s="16"/>
    </row>
    <row r="280" spans="1:5" x14ac:dyDescent="0.35">
      <c r="A280" s="16" t="s">
        <v>421</v>
      </c>
      <c r="B280" s="42" t="s">
        <v>296</v>
      </c>
      <c r="C280" s="43"/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43"/>
      <c r="D283" s="16"/>
      <c r="E283" s="16"/>
    </row>
    <row r="284" spans="1:5" x14ac:dyDescent="0.35">
      <c r="A284" s="16" t="s">
        <v>379</v>
      </c>
      <c r="B284" s="42" t="s">
        <v>296</v>
      </c>
      <c r="C284" s="43"/>
      <c r="D284" s="16"/>
      <c r="E284" s="16"/>
    </row>
    <row r="285" spans="1:5" x14ac:dyDescent="0.35">
      <c r="A285" s="16" t="s">
        <v>380</v>
      </c>
      <c r="B285" s="42" t="s">
        <v>296</v>
      </c>
      <c r="C285" s="43"/>
      <c r="D285" s="16"/>
      <c r="E285" s="16"/>
    </row>
    <row r="286" spans="1:5" x14ac:dyDescent="0.35">
      <c r="A286" s="16" t="s">
        <v>424</v>
      </c>
      <c r="B286" s="42" t="s">
        <v>296</v>
      </c>
      <c r="C286" s="43"/>
      <c r="D286" s="16"/>
      <c r="E286" s="16"/>
    </row>
    <row r="287" spans="1:5" x14ac:dyDescent="0.35">
      <c r="A287" s="16" t="s">
        <v>425</v>
      </c>
      <c r="B287" s="42" t="s">
        <v>296</v>
      </c>
      <c r="C287" s="43"/>
      <c r="D287" s="16"/>
      <c r="E287" s="16"/>
    </row>
    <row r="288" spans="1:5" x14ac:dyDescent="0.35">
      <c r="A288" s="16" t="s">
        <v>426</v>
      </c>
      <c r="B288" s="42" t="s">
        <v>296</v>
      </c>
      <c r="C288" s="43"/>
      <c r="D288" s="16"/>
      <c r="E288" s="16"/>
    </row>
    <row r="289" spans="1:5" x14ac:dyDescent="0.35">
      <c r="A289" s="16" t="s">
        <v>385</v>
      </c>
      <c r="B289" s="42" t="s">
        <v>296</v>
      </c>
      <c r="C289" s="43"/>
      <c r="D289" s="16"/>
      <c r="E289" s="16"/>
    </row>
    <row r="290" spans="1:5" x14ac:dyDescent="0.35">
      <c r="A290" s="16" t="s">
        <v>386</v>
      </c>
      <c r="B290" s="42" t="s">
        <v>296</v>
      </c>
      <c r="C290" s="43"/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0</v>
      </c>
      <c r="E291" s="16"/>
    </row>
    <row r="292" spans="1:5" x14ac:dyDescent="0.35">
      <c r="A292" s="16" t="s">
        <v>428</v>
      </c>
      <c r="B292" s="42" t="s">
        <v>296</v>
      </c>
      <c r="C292" s="43"/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0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43"/>
      <c r="D295" s="16"/>
      <c r="E295" s="16"/>
    </row>
    <row r="296" spans="1:5" x14ac:dyDescent="0.35">
      <c r="A296" s="16" t="s">
        <v>432</v>
      </c>
      <c r="B296" s="42" t="s">
        <v>296</v>
      </c>
      <c r="C296" s="43"/>
      <c r="D296" s="16"/>
      <c r="E296" s="16"/>
    </row>
    <row r="297" spans="1:5" x14ac:dyDescent="0.35">
      <c r="A297" s="16" t="s">
        <v>433</v>
      </c>
      <c r="B297" s="42" t="s">
        <v>296</v>
      </c>
      <c r="C297" s="43"/>
      <c r="D297" s="16"/>
      <c r="E297" s="16"/>
    </row>
    <row r="298" spans="1:5" x14ac:dyDescent="0.35">
      <c r="A298" s="16" t="s">
        <v>421</v>
      </c>
      <c r="B298" s="42" t="s">
        <v>296</v>
      </c>
      <c r="C298" s="43"/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43"/>
      <c r="D302" s="16"/>
      <c r="E302" s="16"/>
    </row>
    <row r="303" spans="1:5" x14ac:dyDescent="0.35">
      <c r="A303" s="16" t="s">
        <v>437</v>
      </c>
      <c r="B303" s="42" t="s">
        <v>296</v>
      </c>
      <c r="C303" s="43"/>
      <c r="D303" s="16"/>
      <c r="E303" s="16"/>
    </row>
    <row r="304" spans="1:5" x14ac:dyDescent="0.35">
      <c r="A304" s="16" t="s">
        <v>438</v>
      </c>
      <c r="B304" s="42" t="s">
        <v>296</v>
      </c>
      <c r="C304" s="43"/>
      <c r="D304" s="16"/>
      <c r="E304" s="16"/>
    </row>
    <row r="305" spans="1:6" x14ac:dyDescent="0.35">
      <c r="A305" s="16" t="s">
        <v>439</v>
      </c>
      <c r="B305" s="42" t="s">
        <v>296</v>
      </c>
      <c r="C305" s="43"/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0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43"/>
      <c r="D314" s="16"/>
      <c r="E314" s="16"/>
    </row>
    <row r="315" spans="1:6" x14ac:dyDescent="0.35">
      <c r="A315" s="16" t="s">
        <v>445</v>
      </c>
      <c r="B315" s="42" t="s">
        <v>296</v>
      </c>
      <c r="C315" s="43"/>
      <c r="D315" s="16"/>
      <c r="E315" s="16"/>
    </row>
    <row r="316" spans="1:6" x14ac:dyDescent="0.35">
      <c r="A316" s="16" t="s">
        <v>446</v>
      </c>
      <c r="B316" s="42" t="s">
        <v>296</v>
      </c>
      <c r="C316" s="43"/>
      <c r="D316" s="16"/>
      <c r="E316" s="16"/>
    </row>
    <row r="317" spans="1:6" x14ac:dyDescent="0.35">
      <c r="A317" s="16" t="s">
        <v>447</v>
      </c>
      <c r="B317" s="42" t="s">
        <v>296</v>
      </c>
      <c r="C317" s="43"/>
      <c r="D317" s="16"/>
      <c r="E317" s="16"/>
    </row>
    <row r="318" spans="1:6" x14ac:dyDescent="0.35">
      <c r="A318" s="16" t="s">
        <v>448</v>
      </c>
      <c r="B318" s="42" t="s">
        <v>296</v>
      </c>
      <c r="C318" s="43"/>
      <c r="D318" s="16"/>
      <c r="E318" s="16"/>
    </row>
    <row r="319" spans="1:6" x14ac:dyDescent="0.35">
      <c r="A319" s="16" t="s">
        <v>449</v>
      </c>
      <c r="B319" s="42" t="s">
        <v>296</v>
      </c>
      <c r="C319" s="43"/>
      <c r="D319" s="16"/>
      <c r="E319" s="16"/>
    </row>
    <row r="320" spans="1:6" x14ac:dyDescent="0.35">
      <c r="A320" s="16" t="s">
        <v>450</v>
      </c>
      <c r="B320" s="42" t="s">
        <v>296</v>
      </c>
      <c r="C320" s="43"/>
      <c r="D320" s="16"/>
      <c r="E320" s="16"/>
    </row>
    <row r="321" spans="1:5" x14ac:dyDescent="0.35">
      <c r="A321" s="16" t="s">
        <v>451</v>
      </c>
      <c r="B321" s="42" t="s">
        <v>296</v>
      </c>
      <c r="C321" s="43"/>
      <c r="D321" s="16"/>
      <c r="E321" s="16"/>
    </row>
    <row r="322" spans="1:5" x14ac:dyDescent="0.35">
      <c r="A322" s="16" t="s">
        <v>452</v>
      </c>
      <c r="B322" s="42" t="s">
        <v>296</v>
      </c>
      <c r="C322" s="43"/>
      <c r="D322" s="16"/>
      <c r="E322" s="16"/>
    </row>
    <row r="323" spans="1:5" x14ac:dyDescent="0.35">
      <c r="A323" s="16" t="s">
        <v>453</v>
      </c>
      <c r="B323" s="42" t="s">
        <v>296</v>
      </c>
      <c r="C323" s="43"/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0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43"/>
      <c r="D326" s="16"/>
      <c r="E326" s="16"/>
    </row>
    <row r="327" spans="1:5" x14ac:dyDescent="0.35">
      <c r="A327" s="16" t="s">
        <v>457</v>
      </c>
      <c r="B327" s="42" t="s">
        <v>296</v>
      </c>
      <c r="C327" s="43"/>
      <c r="D327" s="16"/>
      <c r="E327" s="16"/>
    </row>
    <row r="328" spans="1:5" x14ac:dyDescent="0.35">
      <c r="A328" s="16" t="s">
        <v>458</v>
      </c>
      <c r="B328" s="42" t="s">
        <v>296</v>
      </c>
      <c r="C328" s="43"/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43"/>
      <c r="D331" s="16"/>
      <c r="E331" s="16"/>
    </row>
    <row r="332" spans="1:5" x14ac:dyDescent="0.35">
      <c r="A332" s="16" t="s">
        <v>462</v>
      </c>
      <c r="B332" s="42" t="s">
        <v>296</v>
      </c>
      <c r="C332" s="43"/>
      <c r="D332" s="16"/>
      <c r="E332" s="16"/>
    </row>
    <row r="333" spans="1:5" x14ac:dyDescent="0.35">
      <c r="A333" s="16" t="s">
        <v>463</v>
      </c>
      <c r="B333" s="42" t="s">
        <v>296</v>
      </c>
      <c r="C333" s="43"/>
      <c r="D333" s="16"/>
      <c r="E333" s="16"/>
    </row>
    <row r="334" spans="1:5" x14ac:dyDescent="0.35">
      <c r="A334" s="22" t="s">
        <v>464</v>
      </c>
      <c r="B334" s="42" t="s">
        <v>296</v>
      </c>
      <c r="C334" s="43"/>
      <c r="D334" s="16"/>
      <c r="E334" s="16"/>
    </row>
    <row r="335" spans="1:5" x14ac:dyDescent="0.35">
      <c r="A335" s="16" t="s">
        <v>465</v>
      </c>
      <c r="B335" s="42" t="s">
        <v>296</v>
      </c>
      <c r="C335" s="43"/>
      <c r="D335" s="16"/>
      <c r="E335" s="16"/>
    </row>
    <row r="336" spans="1:5" x14ac:dyDescent="0.35">
      <c r="A336" s="22" t="s">
        <v>466</v>
      </c>
      <c r="B336" s="42" t="s">
        <v>296</v>
      </c>
      <c r="C336" s="43"/>
      <c r="D336" s="16"/>
      <c r="E336" s="16"/>
    </row>
    <row r="337" spans="1:5" x14ac:dyDescent="0.3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35">
      <c r="A338" s="16" t="s">
        <v>468</v>
      </c>
      <c r="B338" s="42" t="s">
        <v>296</v>
      </c>
      <c r="C338" s="43"/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0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292"/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214"/>
      <c r="D345" s="16"/>
      <c r="E345" s="16"/>
    </row>
    <row r="346" spans="1:5" x14ac:dyDescent="0.35">
      <c r="A346" s="16" t="s">
        <v>473</v>
      </c>
      <c r="B346" s="42" t="s">
        <v>296</v>
      </c>
      <c r="C346" s="214"/>
      <c r="D346" s="16"/>
      <c r="E346" s="16"/>
    </row>
    <row r="347" spans="1:5" x14ac:dyDescent="0.35">
      <c r="A347" s="16" t="s">
        <v>474</v>
      </c>
      <c r="B347" s="42" t="s">
        <v>296</v>
      </c>
      <c r="C347" s="214"/>
      <c r="D347" s="16"/>
      <c r="E347" s="16"/>
    </row>
    <row r="348" spans="1:5" x14ac:dyDescent="0.35">
      <c r="A348" s="16" t="s">
        <v>475</v>
      </c>
      <c r="B348" s="42" t="s">
        <v>296</v>
      </c>
      <c r="C348" s="214"/>
      <c r="D348" s="16"/>
      <c r="E348" s="16"/>
    </row>
    <row r="349" spans="1:5" x14ac:dyDescent="0.35">
      <c r="A349" s="16" t="s">
        <v>476</v>
      </c>
      <c r="B349" s="42" t="s">
        <v>296</v>
      </c>
      <c r="C349" s="214"/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43"/>
      <c r="D358" s="16"/>
      <c r="E358" s="16"/>
    </row>
    <row r="359" spans="1:5" x14ac:dyDescent="0.35">
      <c r="A359" s="16" t="s">
        <v>482</v>
      </c>
      <c r="B359" s="42" t="s">
        <v>296</v>
      </c>
      <c r="C359" s="43"/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0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43"/>
      <c r="D362" s="16"/>
      <c r="E362" s="41"/>
    </row>
    <row r="363" spans="1:5" x14ac:dyDescent="0.35">
      <c r="A363" s="16" t="s">
        <v>485</v>
      </c>
      <c r="B363" s="42" t="s">
        <v>296</v>
      </c>
      <c r="C363" s="43"/>
      <c r="D363" s="16"/>
      <c r="E363" s="16"/>
    </row>
    <row r="364" spans="1:5" x14ac:dyDescent="0.35">
      <c r="A364" s="16" t="s">
        <v>486</v>
      </c>
      <c r="B364" s="42" t="s">
        <v>296</v>
      </c>
      <c r="C364" s="43"/>
      <c r="D364" s="16"/>
      <c r="E364" s="16"/>
    </row>
    <row r="365" spans="1:5" x14ac:dyDescent="0.35">
      <c r="A365" s="16" t="s">
        <v>487</v>
      </c>
      <c r="B365" s="42" t="s">
        <v>296</v>
      </c>
      <c r="C365" s="43"/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0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0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215"/>
      <c r="D380" s="28">
        <v>0</v>
      </c>
      <c r="E380" s="216" t="e">
        <f>IF(OR(C380&gt;999999,C380/(D360+D383)&gt;0.01),"Additional Classification Necessary - See Responses-2 Tab","")</f>
        <v>#DIV/0!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0</v>
      </c>
      <c r="E381" s="28"/>
      <c r="F381" s="56"/>
    </row>
    <row r="382" spans="1:6" x14ac:dyDescent="0.35">
      <c r="A382" s="52" t="s">
        <v>503</v>
      </c>
      <c r="B382" s="42" t="s">
        <v>296</v>
      </c>
      <c r="C382" s="43"/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0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43"/>
      <c r="D389" s="16"/>
      <c r="E389" s="16"/>
    </row>
    <row r="390" spans="1:5" x14ac:dyDescent="0.35">
      <c r="A390" s="16" t="s">
        <v>9</v>
      </c>
      <c r="B390" s="42" t="s">
        <v>296</v>
      </c>
      <c r="C390" s="43"/>
      <c r="D390" s="16"/>
      <c r="E390" s="16"/>
    </row>
    <row r="391" spans="1:5" x14ac:dyDescent="0.35">
      <c r="A391" s="16" t="s">
        <v>262</v>
      </c>
      <c r="B391" s="42" t="s">
        <v>296</v>
      </c>
      <c r="C391" s="43"/>
      <c r="D391" s="16"/>
      <c r="E391" s="16"/>
    </row>
    <row r="392" spans="1:5" x14ac:dyDescent="0.35">
      <c r="A392" s="16" t="s">
        <v>508</v>
      </c>
      <c r="B392" s="42" t="s">
        <v>296</v>
      </c>
      <c r="C392" s="43"/>
      <c r="D392" s="16"/>
      <c r="E392" s="16"/>
    </row>
    <row r="393" spans="1:5" x14ac:dyDescent="0.35">
      <c r="A393" s="16" t="s">
        <v>509</v>
      </c>
      <c r="B393" s="42" t="s">
        <v>296</v>
      </c>
      <c r="C393" s="43"/>
      <c r="D393" s="16"/>
      <c r="E393" s="16"/>
    </row>
    <row r="394" spans="1:5" x14ac:dyDescent="0.35">
      <c r="A394" s="16" t="s">
        <v>510</v>
      </c>
      <c r="B394" s="42" t="s">
        <v>296</v>
      </c>
      <c r="C394" s="43"/>
      <c r="D394" s="16"/>
      <c r="E394" s="16"/>
    </row>
    <row r="395" spans="1:5" x14ac:dyDescent="0.35">
      <c r="A395" s="16" t="s">
        <v>14</v>
      </c>
      <c r="B395" s="42" t="s">
        <v>296</v>
      </c>
      <c r="C395" s="43"/>
      <c r="D395" s="16"/>
      <c r="E395" s="16"/>
    </row>
    <row r="396" spans="1:5" x14ac:dyDescent="0.35">
      <c r="A396" s="16" t="s">
        <v>511</v>
      </c>
      <c r="B396" s="42" t="s">
        <v>296</v>
      </c>
      <c r="C396" s="43"/>
      <c r="D396" s="16"/>
      <c r="E396" s="16"/>
    </row>
    <row r="397" spans="1:5" x14ac:dyDescent="0.35">
      <c r="A397" s="16" t="s">
        <v>512</v>
      </c>
      <c r="B397" s="42" t="s">
        <v>296</v>
      </c>
      <c r="C397" s="215"/>
      <c r="D397" s="16"/>
      <c r="E397" s="16"/>
    </row>
    <row r="398" spans="1:5" x14ac:dyDescent="0.35">
      <c r="A398" s="16" t="s">
        <v>513</v>
      </c>
      <c r="B398" s="42" t="s">
        <v>296</v>
      </c>
      <c r="C398" s="215"/>
      <c r="D398" s="16"/>
      <c r="E398" s="16"/>
    </row>
    <row r="399" spans="1:5" x14ac:dyDescent="0.35">
      <c r="A399" s="16" t="s">
        <v>514</v>
      </c>
      <c r="B399" s="42" t="s">
        <v>296</v>
      </c>
      <c r="C399" s="215"/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215"/>
      <c r="D414" s="28">
        <v>0</v>
      </c>
      <c r="E414" s="216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0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0</v>
      </c>
      <c r="E417" s="28"/>
    </row>
    <row r="418" spans="1:13" x14ac:dyDescent="0.35">
      <c r="A418" s="28" t="s">
        <v>520</v>
      </c>
      <c r="B418" s="16"/>
      <c r="C418" s="215"/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35">
      <c r="A421" s="28" t="s">
        <v>523</v>
      </c>
      <c r="B421" s="16"/>
      <c r="C421" s="23"/>
      <c r="D421" s="28">
        <f>D417+D420</f>
        <v>0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43"/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43"/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0</v>
      </c>
      <c r="E424" s="16"/>
    </row>
    <row r="426" spans="1:13" ht="29.15" customHeight="1" x14ac:dyDescent="0.35">
      <c r="A426" s="343" t="s">
        <v>1348</v>
      </c>
      <c r="B426" s="343"/>
      <c r="C426" s="343"/>
      <c r="D426" s="343"/>
      <c r="E426" s="34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0</v>
      </c>
      <c r="E612" s="231" t="e">
        <f>SUM(C624:D647)+SUM(C668:D713)</f>
        <v>#DIV/0!</v>
      </c>
      <c r="F612" s="231">
        <f>CE64-(AX64+BD64+BE64+BG64+BJ64+BN64+BP64+BQ64+CB64+CC64+CD64)</f>
        <v>0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0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0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0</v>
      </c>
      <c r="D615" s="229">
        <f>SUM(C614:C615)</f>
        <v>0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0</v>
      </c>
      <c r="D616" s="229" t="e">
        <f>(D615/D612)*AX90</f>
        <v>#DIV/0!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0</v>
      </c>
      <c r="D617" s="229" t="e">
        <f>(D615/D612)*BJ90</f>
        <v>#DIV/0!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0</v>
      </c>
      <c r="D618" s="229" t="e">
        <f>(D615/D612)*BG90</f>
        <v>#DIV/0!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0</v>
      </c>
      <c r="D619" s="229" t="e">
        <f>(D615/D612)*BN90</f>
        <v>#DIV/0!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0</v>
      </c>
      <c r="D620" s="229" t="e">
        <f>(D615/D612)*CC90</f>
        <v>#DIV/0!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0</v>
      </c>
      <c r="D621" s="229" t="e">
        <f>(D615/D612)*BP90</f>
        <v>#DIV/0!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 t="e">
        <f>(D615/D612)*CB90</f>
        <v>#DIV/0!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 t="e">
        <f>(D615/D612)*BQ90</f>
        <v>#DIV/0!</v>
      </c>
      <c r="E623" s="231" t="e">
        <f>SUM(C616:D623)</f>
        <v>#DIV/0!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0</v>
      </c>
      <c r="D624" s="229" t="e">
        <f>(D615/D612)*BD90</f>
        <v>#DIV/0!</v>
      </c>
      <c r="E624" s="231" t="e">
        <f>(E623/E612)*SUM(C624:D624)</f>
        <v>#DIV/0!</v>
      </c>
      <c r="F624" s="231" t="e">
        <f>SUM(C624:E624)</f>
        <v>#DIV/0!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0</v>
      </c>
      <c r="D625" s="229" t="e">
        <f>(D615/D612)*AY90</f>
        <v>#DIV/0!</v>
      </c>
      <c r="E625" s="231" t="e">
        <f>(E623/E612)*SUM(C625:D625)</f>
        <v>#DIV/0!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 t="e">
        <f>(D615/D612)*BR90</f>
        <v>#DIV/0!</v>
      </c>
      <c r="E626" s="231" t="e">
        <f>(E623/E612)*SUM(C626:D626)</f>
        <v>#DIV/0!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0</v>
      </c>
      <c r="D627" s="229" t="e">
        <f>(D615/D612)*BO90</f>
        <v>#DIV/0!</v>
      </c>
      <c r="E627" s="231" t="e">
        <f>(E623/E612)*SUM(C627:D627)</f>
        <v>#DIV/0!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 t="e">
        <f>(D615/D612)*AZ90</f>
        <v>#DIV/0!</v>
      </c>
      <c r="E628" s="231" t="e">
        <f>(E623/E612)*SUM(C628:D628)</f>
        <v>#DIV/0!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0</v>
      </c>
      <c r="D629" s="229" t="e">
        <f>(D615/D612)*BF90</f>
        <v>#DIV/0!</v>
      </c>
      <c r="E629" s="231" t="e">
        <f>(E623/E612)*SUM(C629:D629)</f>
        <v>#DIV/0!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0</v>
      </c>
      <c r="D630" s="229" t="e">
        <f>(D615/D612)*BA90</f>
        <v>#DIV/0!</v>
      </c>
      <c r="E630" s="231" t="e">
        <f>(E623/E612)*SUM(C630:D630)</f>
        <v>#DIV/0!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0</v>
      </c>
      <c r="D631" s="229" t="e">
        <f>(D615/D612)*AW90</f>
        <v>#DIV/0!</v>
      </c>
      <c r="E631" s="231" t="e">
        <f>(E623/E612)*SUM(C631:D631)</f>
        <v>#DIV/0!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 t="e">
        <f>(D615/D612)*BB90</f>
        <v>#DIV/0!</v>
      </c>
      <c r="E632" s="231" t="e">
        <f>(E623/E612)*SUM(C632:D632)</f>
        <v>#DIV/0!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0</v>
      </c>
      <c r="D633" s="229" t="e">
        <f>(D615/D612)*BC90</f>
        <v>#DIV/0!</v>
      </c>
      <c r="E633" s="231" t="e">
        <f>(E623/E612)*SUM(C633:D633)</f>
        <v>#DIV/0!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 t="e">
        <f>(D615/D612)*BI90</f>
        <v>#DIV/0!</v>
      </c>
      <c r="E634" s="231" t="e">
        <f>(E623/E612)*SUM(C634:D634)</f>
        <v>#DIV/0!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0</v>
      </c>
      <c r="D635" s="229" t="e">
        <f>(D615/D612)*BK90</f>
        <v>#DIV/0!</v>
      </c>
      <c r="E635" s="231" t="e">
        <f>(E623/E612)*SUM(C635:D635)</f>
        <v>#DIV/0!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 t="e">
        <f>(D615/D612)*BH90</f>
        <v>#DIV/0!</v>
      </c>
      <c r="E636" s="231" t="e">
        <f>(E623/E612)*SUM(C636:D636)</f>
        <v>#DIV/0!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0</v>
      </c>
      <c r="D637" s="229" t="e">
        <f>(D615/D612)*BL90</f>
        <v>#DIV/0!</v>
      </c>
      <c r="E637" s="231" t="e">
        <f>(E623/E612)*SUM(C637:D637)</f>
        <v>#DIV/0!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 t="e">
        <f>(D615/D612)*BM90</f>
        <v>#DIV/0!</v>
      </c>
      <c r="E638" s="231" t="e">
        <f>(E623/E612)*SUM(C638:D638)</f>
        <v>#DIV/0!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 t="e">
        <f>(D615/D612)*BS90</f>
        <v>#DIV/0!</v>
      </c>
      <c r="E639" s="231" t="e">
        <f>(E623/E612)*SUM(C639:D639)</f>
        <v>#DIV/0!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 t="e">
        <f>(D615/D612)*BT90</f>
        <v>#DIV/0!</v>
      </c>
      <c r="E640" s="231" t="e">
        <f>(E623/E612)*SUM(C640:D640)</f>
        <v>#DIV/0!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 t="e">
        <f>(D615/D612)*BU90</f>
        <v>#DIV/0!</v>
      </c>
      <c r="E641" s="231" t="e">
        <f>(E623/E612)*SUM(C641:D641)</f>
        <v>#DIV/0!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 t="e">
        <f>(D615/D612)*BV90</f>
        <v>#DIV/0!</v>
      </c>
      <c r="E642" s="231" t="e">
        <f>(E623/E612)*SUM(C642:D642)</f>
        <v>#DIV/0!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0</v>
      </c>
      <c r="D643" s="229" t="e">
        <f>(D615/D612)*BW90</f>
        <v>#DIV/0!</v>
      </c>
      <c r="E643" s="231" t="e">
        <f>(E623/E612)*SUM(C643:D643)</f>
        <v>#DIV/0!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0</v>
      </c>
      <c r="D644" s="229" t="e">
        <f>(D615/D612)*BX90</f>
        <v>#DIV/0!</v>
      </c>
      <c r="E644" s="231" t="e">
        <f>(E623/E612)*SUM(C644:D644)</f>
        <v>#DIV/0!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0</v>
      </c>
      <c r="D645" s="229" t="e">
        <f>(D615/D612)*BY90</f>
        <v>#DIV/0!</v>
      </c>
      <c r="E645" s="231" t="e">
        <f>(E623/E612)*SUM(C645:D645)</f>
        <v>#DIV/0!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0</v>
      </c>
      <c r="D646" s="229" t="e">
        <f>(D615/D612)*BZ90</f>
        <v>#DIV/0!</v>
      </c>
      <c r="E646" s="231" t="e">
        <f>(E623/E612)*SUM(C646:D646)</f>
        <v>#DIV/0!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0</v>
      </c>
      <c r="D647" s="229" t="e">
        <f>(D615/D612)*CA90</f>
        <v>#DIV/0!</v>
      </c>
      <c r="E647" s="231" t="e">
        <f>(E623/E612)*SUM(C647:D647)</f>
        <v>#DIV/0!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0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0</v>
      </c>
      <c r="D668" s="229" t="e">
        <f>(D615/D612)*C90</f>
        <v>#DIV/0!</v>
      </c>
      <c r="E668" s="231" t="e">
        <f>(E623/E612)*SUM(C668:D668)</f>
        <v>#DIV/0!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0</v>
      </c>
      <c r="D669" s="229" t="e">
        <f>(D615/D612)*D90</f>
        <v>#DIV/0!</v>
      </c>
      <c r="E669" s="231" t="e">
        <f>(E623/E612)*SUM(C669:D669)</f>
        <v>#DIV/0!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0</v>
      </c>
      <c r="D670" s="229" t="e">
        <f>(D615/D612)*E90</f>
        <v>#DIV/0!</v>
      </c>
      <c r="E670" s="231" t="e">
        <f>(E623/E612)*SUM(C670:D670)</f>
        <v>#DIV/0!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0</v>
      </c>
      <c r="D671" s="229" t="e">
        <f>(D615/D612)*F90</f>
        <v>#DIV/0!</v>
      </c>
      <c r="E671" s="231" t="e">
        <f>(E623/E612)*SUM(C671:D671)</f>
        <v>#DIV/0!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 t="e">
        <f>(D615/D612)*G90</f>
        <v>#DIV/0!</v>
      </c>
      <c r="E672" s="231" t="e">
        <f>(E623/E612)*SUM(C672:D672)</f>
        <v>#DIV/0!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 t="e">
        <f>(D615/D612)*H90</f>
        <v>#DIV/0!</v>
      </c>
      <c r="E673" s="231" t="e">
        <f>(E623/E612)*SUM(C673:D673)</f>
        <v>#DIV/0!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 t="e">
        <f>(D615/D612)*I90</f>
        <v>#DIV/0!</v>
      </c>
      <c r="E674" s="231" t="e">
        <f>(E623/E612)*SUM(C674:D674)</f>
        <v>#DIV/0!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 t="e">
        <f>(D615/D612)*J90</f>
        <v>#DIV/0!</v>
      </c>
      <c r="E675" s="231" t="e">
        <f>(E623/E612)*SUM(C675:D675)</f>
        <v>#DIV/0!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 t="e">
        <f>(D615/D612)*K90</f>
        <v>#DIV/0!</v>
      </c>
      <c r="E676" s="231" t="e">
        <f>(E623/E612)*SUM(C676:D676)</f>
        <v>#DIV/0!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 t="e">
        <f>(D615/D612)*L90</f>
        <v>#DIV/0!</v>
      </c>
      <c r="E677" s="231" t="e">
        <f>(E623/E612)*SUM(C677:D677)</f>
        <v>#DIV/0!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 t="e">
        <f>(D615/D612)*M90</f>
        <v>#DIV/0!</v>
      </c>
      <c r="E678" s="231" t="e">
        <f>(E623/E612)*SUM(C678:D678)</f>
        <v>#DIV/0!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 t="e">
        <f>(D615/D612)*N90</f>
        <v>#DIV/0!</v>
      </c>
      <c r="E679" s="231" t="e">
        <f>(E623/E612)*SUM(C679:D679)</f>
        <v>#DIV/0!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0</v>
      </c>
      <c r="D680" s="229" t="e">
        <f>(D615/D612)*O90</f>
        <v>#DIV/0!</v>
      </c>
      <c r="E680" s="231" t="e">
        <f>(E623/E612)*SUM(C680:D680)</f>
        <v>#DIV/0!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0</v>
      </c>
      <c r="D681" s="229" t="e">
        <f>(D615/D612)*P90</f>
        <v>#DIV/0!</v>
      </c>
      <c r="E681" s="231" t="e">
        <f>(E623/E612)*SUM(C681:D681)</f>
        <v>#DIV/0!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 t="e">
        <f>(D615/D612)*Q90</f>
        <v>#DIV/0!</v>
      </c>
      <c r="E682" s="231" t="e">
        <f>(E623/E612)*SUM(C682:D682)</f>
        <v>#DIV/0!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0</v>
      </c>
      <c r="D683" s="229" t="e">
        <f>(D615/D612)*R90</f>
        <v>#DIV/0!</v>
      </c>
      <c r="E683" s="231" t="e">
        <f>(E623/E612)*SUM(C683:D683)</f>
        <v>#DIV/0!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0</v>
      </c>
      <c r="D684" s="229" t="e">
        <f>(D615/D612)*S90</f>
        <v>#DIV/0!</v>
      </c>
      <c r="E684" s="231" t="e">
        <f>(E623/E612)*SUM(C684:D684)</f>
        <v>#DIV/0!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0</v>
      </c>
      <c r="D685" s="229" t="e">
        <f>(D615/D612)*T90</f>
        <v>#DIV/0!</v>
      </c>
      <c r="E685" s="231" t="e">
        <f>(E623/E612)*SUM(C685:D685)</f>
        <v>#DIV/0!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0</v>
      </c>
      <c r="D686" s="229" t="e">
        <f>(D615/D612)*U90</f>
        <v>#DIV/0!</v>
      </c>
      <c r="E686" s="231" t="e">
        <f>(E623/E612)*SUM(C686:D686)</f>
        <v>#DIV/0!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0</v>
      </c>
      <c r="D687" s="229" t="e">
        <f>(D615/D612)*V90</f>
        <v>#DIV/0!</v>
      </c>
      <c r="E687" s="231" t="e">
        <f>(E623/E612)*SUM(C687:D687)</f>
        <v>#DIV/0!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0</v>
      </c>
      <c r="D688" s="229" t="e">
        <f>(D615/D612)*W90</f>
        <v>#DIV/0!</v>
      </c>
      <c r="E688" s="231" t="e">
        <f>(E623/E612)*SUM(C688:D688)</f>
        <v>#DIV/0!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0</v>
      </c>
      <c r="D689" s="229" t="e">
        <f>(D615/D612)*X90</f>
        <v>#DIV/0!</v>
      </c>
      <c r="E689" s="231" t="e">
        <f>(E623/E612)*SUM(C689:D689)</f>
        <v>#DIV/0!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0</v>
      </c>
      <c r="D690" s="229" t="e">
        <f>(D615/D612)*Y90</f>
        <v>#DIV/0!</v>
      </c>
      <c r="E690" s="231" t="e">
        <f>(E623/E612)*SUM(C690:D690)</f>
        <v>#DIV/0!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0</v>
      </c>
      <c r="D691" s="229" t="e">
        <f>(D615/D612)*Z90</f>
        <v>#DIV/0!</v>
      </c>
      <c r="E691" s="231" t="e">
        <f>(E623/E612)*SUM(C691:D691)</f>
        <v>#DIV/0!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0</v>
      </c>
      <c r="D692" s="229" t="e">
        <f>(D615/D612)*AA90</f>
        <v>#DIV/0!</v>
      </c>
      <c r="E692" s="231" t="e">
        <f>(E623/E612)*SUM(C692:D692)</f>
        <v>#DIV/0!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0</v>
      </c>
      <c r="D693" s="229" t="e">
        <f>(D615/D612)*AB90</f>
        <v>#DIV/0!</v>
      </c>
      <c r="E693" s="231" t="e">
        <f>(E623/E612)*SUM(C693:D693)</f>
        <v>#DIV/0!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0</v>
      </c>
      <c r="D694" s="229" t="e">
        <f>(D615/D612)*AC90</f>
        <v>#DIV/0!</v>
      </c>
      <c r="E694" s="231" t="e">
        <f>(E623/E612)*SUM(C694:D694)</f>
        <v>#DIV/0!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0</v>
      </c>
      <c r="D695" s="229" t="e">
        <f>(D615/D612)*AD90</f>
        <v>#DIV/0!</v>
      </c>
      <c r="E695" s="231" t="e">
        <f>(E623/E612)*SUM(C695:D695)</f>
        <v>#DIV/0!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0</v>
      </c>
      <c r="D696" s="229" t="e">
        <f>(D615/D612)*AE90</f>
        <v>#DIV/0!</v>
      </c>
      <c r="E696" s="231" t="e">
        <f>(E623/E612)*SUM(C696:D696)</f>
        <v>#DIV/0!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 t="e">
        <f>(D615/D612)*AF90</f>
        <v>#DIV/0!</v>
      </c>
      <c r="E697" s="231" t="e">
        <f>(E623/E612)*SUM(C697:D697)</f>
        <v>#DIV/0!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0</v>
      </c>
      <c r="D698" s="229" t="e">
        <f>(D615/D612)*AG90</f>
        <v>#DIV/0!</v>
      </c>
      <c r="E698" s="231" t="e">
        <f>(E623/E612)*SUM(C698:D698)</f>
        <v>#DIV/0!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 t="e">
        <f>(D615/D612)*AH90</f>
        <v>#DIV/0!</v>
      </c>
      <c r="E699" s="231" t="e">
        <f>(E623/E612)*SUM(C699:D699)</f>
        <v>#DIV/0!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0</v>
      </c>
      <c r="D700" s="229" t="e">
        <f>(D615/D612)*AI90</f>
        <v>#DIV/0!</v>
      </c>
      <c r="E700" s="231" t="e">
        <f>(E623/E612)*SUM(C700:D700)</f>
        <v>#DIV/0!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0</v>
      </c>
      <c r="D701" s="229" t="e">
        <f>(D615/D612)*AJ90</f>
        <v>#DIV/0!</v>
      </c>
      <c r="E701" s="231" t="e">
        <f>(E623/E612)*SUM(C701:D701)</f>
        <v>#DIV/0!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0</v>
      </c>
      <c r="D702" s="229" t="e">
        <f>(D615/D612)*AK90</f>
        <v>#DIV/0!</v>
      </c>
      <c r="E702" s="231" t="e">
        <f>(E623/E612)*SUM(C702:D702)</f>
        <v>#DIV/0!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0</v>
      </c>
      <c r="D703" s="229" t="e">
        <f>(D615/D612)*AL90</f>
        <v>#DIV/0!</v>
      </c>
      <c r="E703" s="231" t="e">
        <f>(E623/E612)*SUM(C703:D703)</f>
        <v>#DIV/0!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 t="e">
        <f>(D615/D612)*AM90</f>
        <v>#DIV/0!</v>
      </c>
      <c r="E704" s="231" t="e">
        <f>(E623/E612)*SUM(C704:D704)</f>
        <v>#DIV/0!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 t="e">
        <f>(D615/D612)*AN90</f>
        <v>#DIV/0!</v>
      </c>
      <c r="E705" s="231" t="e">
        <f>(E623/E612)*SUM(C705:D705)</f>
        <v>#DIV/0!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 t="e">
        <f>(D615/D612)*AO90</f>
        <v>#DIV/0!</v>
      </c>
      <c r="E706" s="231" t="e">
        <f>(E623/E612)*SUM(C706:D706)</f>
        <v>#DIV/0!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 t="e">
        <f>(D615/D612)*AP90</f>
        <v>#DIV/0!</v>
      </c>
      <c r="E707" s="231" t="e">
        <f>(E623/E612)*SUM(C707:D707)</f>
        <v>#DIV/0!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 t="e">
        <f>(D615/D612)*AQ90</f>
        <v>#DIV/0!</v>
      </c>
      <c r="E708" s="231" t="e">
        <f>(E623/E612)*SUM(C708:D708)</f>
        <v>#DIV/0!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 t="e">
        <f>(D615/D612)*AR90</f>
        <v>#DIV/0!</v>
      </c>
      <c r="E709" s="231" t="e">
        <f>(E623/E612)*SUM(C709:D709)</f>
        <v>#DIV/0!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 t="e">
        <f>(D615/D612)*AS90</f>
        <v>#DIV/0!</v>
      </c>
      <c r="E710" s="231" t="e">
        <f>(E623/E612)*SUM(C710:D710)</f>
        <v>#DIV/0!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 t="e">
        <f>(D615/D612)*AT90</f>
        <v>#DIV/0!</v>
      </c>
      <c r="E711" s="231" t="e">
        <f>(E623/E612)*SUM(C711:D711)</f>
        <v>#DIV/0!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 t="e">
        <f>(D615/D612)*AU90</f>
        <v>#DIV/0!</v>
      </c>
      <c r="E712" s="231" t="e">
        <f>(E623/E612)*SUM(C712:D712)</f>
        <v>#DIV/0!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0</v>
      </c>
      <c r="D713" s="229" t="e">
        <f>(D615/D612)*AV90</f>
        <v>#DIV/0!</v>
      </c>
      <c r="E713" s="231" t="e">
        <f>(E623/E612)*SUM(C713:D713)</f>
        <v>#DIV/0!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0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5" customHeight="1" x14ac:dyDescent="0.3">
      <c r="C716" s="226">
        <f>CE85</f>
        <v>0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A65B4928-9CFE-4500-AD9B-B0BF4A324EB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1040</v>
      </c>
      <c r="B1" s="11" t="s">
        <v>1041</v>
      </c>
      <c r="C1" s="11" t="s">
        <v>1042</v>
      </c>
      <c r="D1" s="11" t="s">
        <v>1043</v>
      </c>
      <c r="E1" s="11" t="s">
        <v>1044</v>
      </c>
      <c r="F1" s="11" t="s">
        <v>1045</v>
      </c>
      <c r="G1" s="11" t="s">
        <v>1046</v>
      </c>
      <c r="H1" s="11" t="s">
        <v>1047</v>
      </c>
      <c r="I1" s="11" t="s">
        <v>1048</v>
      </c>
      <c r="J1" s="11" t="s">
        <v>1049</v>
      </c>
      <c r="K1" s="11" t="s">
        <v>1050</v>
      </c>
      <c r="L1" s="11" t="s">
        <v>1051</v>
      </c>
      <c r="M1" s="11" t="s">
        <v>1052</v>
      </c>
      <c r="N1" s="11" t="s">
        <v>1053</v>
      </c>
    </row>
    <row r="2" spans="1:14" x14ac:dyDescent="0.35">
      <c r="A2" s="11" t="str">
        <f>MONTH(data!C96) &amp; "-" &amp; DAY(data!C96)</f>
        <v>1-0</v>
      </c>
      <c r="B2" s="211" t="str">
        <f>RIGHT(data!C97, 3)</f>
        <v/>
      </c>
      <c r="C2" s="11" t="str">
        <f>SUBSTITUTE(LEFT(data!C98,49),",","")</f>
        <v/>
      </c>
      <c r="D2" s="11" t="str">
        <f>LEFT(data!C99, 49)</f>
        <v/>
      </c>
      <c r="E2" s="11" t="str">
        <f>LEFT(data!C100, 100)</f>
        <v/>
      </c>
      <c r="F2" s="11" t="str">
        <f>LEFT(data!C101, 2)</f>
        <v/>
      </c>
      <c r="G2" s="11" t="str">
        <f>LEFT(data!C102, 100)</f>
        <v/>
      </c>
      <c r="H2" s="11" t="str">
        <f>LEFT(data!C103, 100)</f>
        <v/>
      </c>
      <c r="I2" s="11" t="str">
        <f>LEFT(data!C104, 49)</f>
        <v/>
      </c>
      <c r="J2" s="11" t="str">
        <f>LEFT(data!C105, 49)</f>
        <v/>
      </c>
      <c r="K2" s="11" t="str">
        <f>LEFT(data!C107, 49)</f>
        <v/>
      </c>
      <c r="L2" s="11" t="str">
        <f>LEFT(data!C108, 49)</f>
        <v/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2" t="s">
        <v>1054</v>
      </c>
      <c r="B1" s="12" t="s">
        <v>1055</v>
      </c>
      <c r="C1" s="12" t="s">
        <v>1056</v>
      </c>
      <c r="D1" s="12" t="s">
        <v>1057</v>
      </c>
      <c r="E1" s="12" t="s">
        <v>1058</v>
      </c>
      <c r="F1" s="12" t="s">
        <v>1059</v>
      </c>
      <c r="G1" s="12" t="s">
        <v>1060</v>
      </c>
      <c r="H1" s="12" t="s">
        <v>1061</v>
      </c>
      <c r="I1" s="12" t="s">
        <v>1062</v>
      </c>
      <c r="J1" s="12" t="s">
        <v>1063</v>
      </c>
      <c r="K1" s="12" t="s">
        <v>1064</v>
      </c>
      <c r="L1" s="12" t="s">
        <v>1065</v>
      </c>
      <c r="M1" s="12" t="s">
        <v>1066</v>
      </c>
      <c r="N1" s="12" t="s">
        <v>1067</v>
      </c>
      <c r="O1" s="12" t="s">
        <v>1068</v>
      </c>
      <c r="P1" s="12" t="s">
        <v>1069</v>
      </c>
      <c r="Q1" s="12" t="s">
        <v>1070</v>
      </c>
      <c r="R1" s="12" t="s">
        <v>1071</v>
      </c>
      <c r="S1" s="12" t="s">
        <v>1072</v>
      </c>
      <c r="T1" s="12" t="s">
        <v>1073</v>
      </c>
      <c r="U1" s="12" t="s">
        <v>1074</v>
      </c>
      <c r="V1" s="12" t="s">
        <v>1075</v>
      </c>
      <c r="W1" s="12" t="s">
        <v>1076</v>
      </c>
      <c r="X1" s="12" t="s">
        <v>1077</v>
      </c>
      <c r="Y1" s="12" t="s">
        <v>1078</v>
      </c>
      <c r="Z1" s="12" t="s">
        <v>1079</v>
      </c>
      <c r="AA1" s="12" t="s">
        <v>1080</v>
      </c>
      <c r="AB1" s="12" t="s">
        <v>1081</v>
      </c>
      <c r="AC1" s="12" t="s">
        <v>1082</v>
      </c>
      <c r="AD1" s="12" t="s">
        <v>1083</v>
      </c>
      <c r="AE1" s="12" t="s">
        <v>1084</v>
      </c>
      <c r="AF1" s="12" t="s">
        <v>1085</v>
      </c>
      <c r="AG1" s="12" t="s">
        <v>1086</v>
      </c>
      <c r="AH1" s="12" t="s">
        <v>1087</v>
      </c>
      <c r="AI1" s="12" t="s">
        <v>1088</v>
      </c>
      <c r="AJ1" s="12" t="s">
        <v>1089</v>
      </c>
      <c r="AK1" s="12" t="s">
        <v>1090</v>
      </c>
      <c r="AL1" s="12" t="s">
        <v>1091</v>
      </c>
      <c r="AM1" s="12" t="s">
        <v>1092</v>
      </c>
      <c r="AN1" s="12" t="s">
        <v>1093</v>
      </c>
      <c r="AO1" s="12" t="s">
        <v>1094</v>
      </c>
      <c r="AP1" s="12" t="s">
        <v>1095</v>
      </c>
      <c r="AQ1" s="12" t="s">
        <v>1096</v>
      </c>
      <c r="AR1" s="12" t="s">
        <v>1097</v>
      </c>
      <c r="AS1" s="12" t="s">
        <v>1098</v>
      </c>
      <c r="AT1" s="12" t="s">
        <v>1099</v>
      </c>
      <c r="AU1" s="12" t="s">
        <v>1100</v>
      </c>
      <c r="AV1" s="12" t="s">
        <v>1101</v>
      </c>
      <c r="AW1" s="12" t="s">
        <v>1102</v>
      </c>
      <c r="AX1" s="12" t="s">
        <v>1103</v>
      </c>
      <c r="AY1" s="12" t="s">
        <v>1104</v>
      </c>
      <c r="AZ1" s="12" t="s">
        <v>1105</v>
      </c>
      <c r="BA1" s="12" t="s">
        <v>1106</v>
      </c>
      <c r="BB1" s="12" t="s">
        <v>1107</v>
      </c>
      <c r="BC1" s="12" t="s">
        <v>1108</v>
      </c>
      <c r="BD1" s="12" t="s">
        <v>1109</v>
      </c>
      <c r="BE1" s="12" t="s">
        <v>1110</v>
      </c>
      <c r="BF1" s="12" t="s">
        <v>1111</v>
      </c>
      <c r="BG1" s="12" t="s">
        <v>1112</v>
      </c>
      <c r="BH1" s="12" t="s">
        <v>1113</v>
      </c>
      <c r="BI1" s="12" t="s">
        <v>1114</v>
      </c>
      <c r="BJ1" s="12" t="s">
        <v>1115</v>
      </c>
      <c r="BK1" s="12" t="s">
        <v>1116</v>
      </c>
      <c r="BL1" s="12" t="s">
        <v>1117</v>
      </c>
      <c r="BM1" s="12" t="s">
        <v>1118</v>
      </c>
      <c r="BN1" s="12" t="s">
        <v>1119</v>
      </c>
      <c r="BO1" s="12" t="s">
        <v>1120</v>
      </c>
      <c r="BP1" s="12" t="s">
        <v>1121</v>
      </c>
      <c r="BQ1" s="12" t="s">
        <v>1122</v>
      </c>
      <c r="BR1" s="12" t="s">
        <v>1123</v>
      </c>
      <c r="BS1" s="12" t="s">
        <v>1124</v>
      </c>
      <c r="BT1" s="12" t="s">
        <v>1125</v>
      </c>
      <c r="BU1" s="12" t="s">
        <v>1126</v>
      </c>
      <c r="BV1" s="12" t="s">
        <v>1127</v>
      </c>
      <c r="BW1" s="12" t="s">
        <v>1128</v>
      </c>
      <c r="BX1" s="12" t="s">
        <v>1129</v>
      </c>
      <c r="BY1" s="12" t="s">
        <v>1130</v>
      </c>
      <c r="BZ1" s="12" t="s">
        <v>1131</v>
      </c>
      <c r="CA1" s="12" t="s">
        <v>1132</v>
      </c>
      <c r="CB1" s="12" t="s">
        <v>1133</v>
      </c>
      <c r="CC1" s="12" t="s">
        <v>1134</v>
      </c>
      <c r="CD1" s="12" t="s">
        <v>1135</v>
      </c>
      <c r="CE1" s="12" t="s">
        <v>1136</v>
      </c>
      <c r="CF1" s="12" t="s">
        <v>1137</v>
      </c>
    </row>
    <row r="2" spans="1:84" s="178" customFormat="1" ht="12.65" customHeight="1" x14ac:dyDescent="0.35">
      <c r="A2" s="12" t="str">
        <f>RIGHT(data!C97,3)</f>
        <v/>
      </c>
      <c r="B2" s="210" t="str">
        <f>RIGHT(data!C96,4)</f>
        <v/>
      </c>
      <c r="C2" s="12" t="s">
        <v>1138</v>
      </c>
      <c r="D2" s="209">
        <f>ROUND(N(data!C181),0)</f>
        <v>0</v>
      </c>
      <c r="E2" s="209">
        <f>ROUND(N(data!C182),0)</f>
        <v>0</v>
      </c>
      <c r="F2" s="209">
        <f>ROUND(N(data!C183),0)</f>
        <v>0</v>
      </c>
      <c r="G2" s="209">
        <f>ROUND(N(data!C184),0)</f>
        <v>0</v>
      </c>
      <c r="H2" s="209">
        <f>ROUND(N(data!C185),0)</f>
        <v>0</v>
      </c>
      <c r="I2" s="209">
        <f>ROUND(N(data!C186),0)</f>
        <v>0</v>
      </c>
      <c r="J2" s="209">
        <f>ROUND(N(data!C187)+N(data!C188),0)</f>
        <v>0</v>
      </c>
      <c r="K2" s="209">
        <f>ROUND(N(data!C191),0)</f>
        <v>0</v>
      </c>
      <c r="L2" s="209">
        <f>ROUND(N(data!C192),0)</f>
        <v>0</v>
      </c>
      <c r="M2" s="209">
        <f>ROUND(N(data!C195),0)</f>
        <v>0</v>
      </c>
      <c r="N2" s="209">
        <f>ROUND(N(data!C196),0)</f>
        <v>0</v>
      </c>
      <c r="O2" s="209">
        <f>ROUND(N(data!C199),0)</f>
        <v>0</v>
      </c>
      <c r="P2" s="209">
        <f>ROUND(N(data!C200),0)</f>
        <v>0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0</v>
      </c>
      <c r="AJ2" s="209">
        <f>ROUND(N(data!C216),0)</f>
        <v>0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0</v>
      </c>
      <c r="BB2" s="209">
        <f>ROUND(N(data!C226),0)</f>
        <v>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0</v>
      </c>
      <c r="BK2" s="209">
        <f>ROUND(N(data!C229),0)</f>
        <v>0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0</v>
      </c>
      <c r="BW2" s="209">
        <f>ROUND(N(data!C240),0)</f>
        <v>0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0</v>
      </c>
      <c r="CB2" s="209">
        <f>ROUND(N(data!C247),0)</f>
        <v>0</v>
      </c>
      <c r="CC2" s="209">
        <f>ROUND(N(data!C249),0)</f>
        <v>0</v>
      </c>
      <c r="CD2" s="209">
        <f>ROUND(N(data!C250),0)</f>
        <v>0</v>
      </c>
      <c r="CE2" s="209">
        <f>ROUND(N(data!C254)+N(data!C255),0)</f>
        <v>0</v>
      </c>
      <c r="CF2" s="209">
        <f>ROUND(N(data!D237),0)</f>
        <v>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1139</v>
      </c>
      <c r="B1" s="12" t="s">
        <v>1140</v>
      </c>
      <c r="C1" s="12" t="s">
        <v>1141</v>
      </c>
      <c r="D1" s="10" t="s">
        <v>1142</v>
      </c>
      <c r="E1" s="10" t="s">
        <v>1143</v>
      </c>
      <c r="F1" s="10" t="s">
        <v>1144</v>
      </c>
      <c r="G1" s="10" t="s">
        <v>1145</v>
      </c>
      <c r="H1" s="10" t="s">
        <v>1146</v>
      </c>
      <c r="I1" s="10" t="s">
        <v>1147</v>
      </c>
      <c r="J1" s="10" t="s">
        <v>1148</v>
      </c>
      <c r="K1" s="10" t="s">
        <v>1149</v>
      </c>
      <c r="L1" s="10" t="s">
        <v>1150</v>
      </c>
      <c r="M1" s="10" t="s">
        <v>1151</v>
      </c>
      <c r="N1" s="10" t="s">
        <v>1152</v>
      </c>
      <c r="O1" s="10" t="s">
        <v>1153</v>
      </c>
      <c r="P1" s="10" t="s">
        <v>1154</v>
      </c>
      <c r="Q1" s="10" t="s">
        <v>1155</v>
      </c>
      <c r="R1" s="10" t="s">
        <v>1156</v>
      </c>
      <c r="S1" s="10" t="s">
        <v>1157</v>
      </c>
      <c r="T1" s="10" t="s">
        <v>1158</v>
      </c>
      <c r="U1" s="10" t="s">
        <v>1159</v>
      </c>
      <c r="V1" s="10" t="s">
        <v>1160</v>
      </c>
      <c r="W1" s="10" t="s">
        <v>1161</v>
      </c>
      <c r="X1" s="10" t="s">
        <v>1162</v>
      </c>
      <c r="Y1" s="10" t="s">
        <v>1163</v>
      </c>
      <c r="Z1" s="10" t="s">
        <v>1164</v>
      </c>
      <c r="AA1" s="10" t="s">
        <v>1165</v>
      </c>
      <c r="AB1" s="10" t="s">
        <v>1166</v>
      </c>
      <c r="AC1" s="10" t="s">
        <v>1167</v>
      </c>
      <c r="AD1" s="10" t="s">
        <v>1168</v>
      </c>
      <c r="AE1" s="10" t="s">
        <v>1169</v>
      </c>
      <c r="AF1" s="10" t="s">
        <v>1170</v>
      </c>
      <c r="AG1" s="10" t="s">
        <v>1171</v>
      </c>
      <c r="AH1" s="10" t="s">
        <v>1172</v>
      </c>
      <c r="AI1" s="10" t="s">
        <v>1173</v>
      </c>
      <c r="AJ1" s="10" t="s">
        <v>1174</v>
      </c>
      <c r="AK1" s="10" t="s">
        <v>1175</v>
      </c>
      <c r="AL1" s="10" t="s">
        <v>1176</v>
      </c>
      <c r="AM1" s="10" t="s">
        <v>1177</v>
      </c>
      <c r="AN1" s="10" t="s">
        <v>1178</v>
      </c>
      <c r="AO1" s="10" t="s">
        <v>1179</v>
      </c>
      <c r="AP1" s="10" t="s">
        <v>1180</v>
      </c>
      <c r="AQ1" s="10" t="s">
        <v>1181</v>
      </c>
      <c r="AR1" s="10" t="s">
        <v>1182</v>
      </c>
      <c r="AS1" s="10" t="s">
        <v>1183</v>
      </c>
      <c r="AT1" s="10" t="s">
        <v>1184</v>
      </c>
      <c r="AU1" s="10" t="s">
        <v>1185</v>
      </c>
      <c r="AV1" s="10" t="s">
        <v>1186</v>
      </c>
      <c r="AW1" s="10" t="s">
        <v>1187</v>
      </c>
      <c r="AX1" s="10" t="s">
        <v>1188</v>
      </c>
      <c r="AY1" s="10" t="s">
        <v>1189</v>
      </c>
      <c r="AZ1" s="10" t="s">
        <v>1190</v>
      </c>
      <c r="BA1" s="10" t="s">
        <v>1191</v>
      </c>
      <c r="BB1" s="10" t="s">
        <v>1192</v>
      </c>
      <c r="BC1" s="10" t="s">
        <v>1193</v>
      </c>
      <c r="BD1" s="10" t="s">
        <v>1194</v>
      </c>
      <c r="BE1" s="10" t="s">
        <v>1195</v>
      </c>
      <c r="BF1" s="10" t="s">
        <v>1196</v>
      </c>
      <c r="BG1" s="10" t="s">
        <v>1197</v>
      </c>
      <c r="BH1" s="10" t="s">
        <v>1198</v>
      </c>
      <c r="BI1" s="10" t="s">
        <v>1199</v>
      </c>
      <c r="BJ1" s="10" t="s">
        <v>1200</v>
      </c>
      <c r="BK1" s="10" t="s">
        <v>1201</v>
      </c>
      <c r="BL1" s="10" t="s">
        <v>1202</v>
      </c>
      <c r="BM1" s="10" t="s">
        <v>1203</v>
      </c>
      <c r="BN1" s="10" t="s">
        <v>1204</v>
      </c>
      <c r="BO1" s="10" t="s">
        <v>1205</v>
      </c>
      <c r="BP1" s="10" t="s">
        <v>1206</v>
      </c>
      <c r="BQ1" s="10" t="s">
        <v>1207</v>
      </c>
      <c r="BR1" s="10" t="s">
        <v>1208</v>
      </c>
      <c r="BS1" s="10" t="s">
        <v>1209</v>
      </c>
    </row>
    <row r="2" spans="1:87" s="178" customFormat="1" ht="12.65" customHeight="1" x14ac:dyDescent="0.35">
      <c r="A2" s="12" t="str">
        <f>RIGHT(data!C97,3)</f>
        <v/>
      </c>
      <c r="B2" s="12" t="str">
        <f>RIGHT(data!C96,4)</f>
        <v/>
      </c>
      <c r="C2" s="12" t="s">
        <v>1138</v>
      </c>
      <c r="D2" s="208">
        <f>ROUND(N(data!C127),0)</f>
        <v>0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0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0</v>
      </c>
      <c r="X2" s="208">
        <f>ROUND(N(data!C145),0)</f>
        <v>0</v>
      </c>
      <c r="Y2" s="208">
        <f>ROUND(N(data!B154),0)</f>
        <v>0</v>
      </c>
      <c r="Z2" s="208">
        <f>ROUND(N(data!B155),0)</f>
        <v>0</v>
      </c>
      <c r="AA2" s="208">
        <f>ROUND(N(data!B156),0)</f>
        <v>0</v>
      </c>
      <c r="AB2" s="208">
        <f>ROUND(N(data!B157),0)</f>
        <v>0</v>
      </c>
      <c r="AC2" s="208">
        <f>ROUND(N(data!B158),0)</f>
        <v>0</v>
      </c>
      <c r="AD2" s="208">
        <f>ROUND(N(data!C154),0)</f>
        <v>0</v>
      </c>
      <c r="AE2" s="208">
        <f>ROUND(N(data!C155),0)</f>
        <v>0</v>
      </c>
      <c r="AF2" s="208">
        <f>ROUND(N(data!C156),0)</f>
        <v>0</v>
      </c>
      <c r="AG2" s="208">
        <f>ROUND(N(data!C157),0)</f>
        <v>0</v>
      </c>
      <c r="AH2" s="208">
        <f>ROUND(N(data!C158),0)</f>
        <v>0</v>
      </c>
      <c r="AI2" s="208">
        <f>ROUND(N(data!D154),0)</f>
        <v>0</v>
      </c>
      <c r="AJ2" s="208">
        <f>ROUND(N(data!D155),0)</f>
        <v>0</v>
      </c>
      <c r="AK2" s="208">
        <f>ROUND(N(data!D156),0)</f>
        <v>0</v>
      </c>
      <c r="AL2" s="208">
        <f>ROUND(N(data!D157),0)</f>
        <v>0</v>
      </c>
      <c r="AM2" s="208">
        <f>ROUND(N(data!D158),0)</f>
        <v>0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1210</v>
      </c>
      <c r="B1" s="12" t="s">
        <v>1211</v>
      </c>
      <c r="C1" s="12" t="s">
        <v>1212</v>
      </c>
      <c r="D1" s="10" t="s">
        <v>1213</v>
      </c>
      <c r="E1" s="10" t="s">
        <v>1214</v>
      </c>
      <c r="F1" s="10" t="s">
        <v>1215</v>
      </c>
      <c r="G1" s="10" t="s">
        <v>1216</v>
      </c>
      <c r="H1" s="10" t="s">
        <v>1217</v>
      </c>
      <c r="I1" s="10" t="s">
        <v>1218</v>
      </c>
      <c r="J1" s="10" t="s">
        <v>1219</v>
      </c>
      <c r="K1" s="10" t="s">
        <v>1220</v>
      </c>
      <c r="L1" s="10" t="s">
        <v>1221</v>
      </c>
      <c r="M1" s="10" t="s">
        <v>1222</v>
      </c>
      <c r="N1" s="10" t="s">
        <v>1223</v>
      </c>
      <c r="O1" s="10" t="s">
        <v>1224</v>
      </c>
      <c r="P1" s="10" t="s">
        <v>1225</v>
      </c>
      <c r="Q1" s="10" t="s">
        <v>1226</v>
      </c>
      <c r="R1" s="10" t="s">
        <v>1227</v>
      </c>
      <c r="S1" s="10" t="s">
        <v>1228</v>
      </c>
      <c r="T1" s="10" t="s">
        <v>1229</v>
      </c>
      <c r="U1" s="10" t="s">
        <v>1230</v>
      </c>
      <c r="V1" s="10" t="s">
        <v>1231</v>
      </c>
      <c r="W1" s="10" t="s">
        <v>1232</v>
      </c>
      <c r="X1" s="10" t="s">
        <v>1233</v>
      </c>
      <c r="Y1" s="10" t="s">
        <v>1234</v>
      </c>
      <c r="Z1" s="10" t="s">
        <v>1235</v>
      </c>
      <c r="AA1" s="10" t="s">
        <v>1236</v>
      </c>
      <c r="AB1" s="10" t="s">
        <v>1237</v>
      </c>
      <c r="AC1" s="10" t="s">
        <v>1238</v>
      </c>
      <c r="AD1" s="10" t="s">
        <v>1239</v>
      </c>
      <c r="AE1" s="10" t="s">
        <v>1240</v>
      </c>
      <c r="AF1" s="10" t="s">
        <v>1241</v>
      </c>
      <c r="AG1" s="10" t="s">
        <v>1242</v>
      </c>
      <c r="AH1" s="10" t="s">
        <v>1243</v>
      </c>
      <c r="AI1" s="10" t="s">
        <v>1244</v>
      </c>
      <c r="AJ1" s="10" t="s">
        <v>1245</v>
      </c>
      <c r="AK1" s="10" t="s">
        <v>1246</v>
      </c>
      <c r="AL1" s="10" t="s">
        <v>1247</v>
      </c>
      <c r="AM1" s="10" t="s">
        <v>1248</v>
      </c>
      <c r="AN1" s="10" t="s">
        <v>1249</v>
      </c>
      <c r="AO1" s="10" t="s">
        <v>1250</v>
      </c>
      <c r="AP1" s="10" t="s">
        <v>1251</v>
      </c>
      <c r="AQ1" s="10" t="s">
        <v>1252</v>
      </c>
      <c r="AR1" s="10" t="s">
        <v>1253</v>
      </c>
      <c r="AS1" s="10" t="s">
        <v>1254</v>
      </c>
      <c r="AT1" s="10" t="s">
        <v>1255</v>
      </c>
      <c r="AU1" s="10" t="s">
        <v>1256</v>
      </c>
      <c r="AV1" s="10" t="s">
        <v>1257</v>
      </c>
      <c r="AW1" s="10" t="s">
        <v>1258</v>
      </c>
      <c r="AX1" s="10" t="s">
        <v>1259</v>
      </c>
      <c r="AY1" s="10" t="s">
        <v>1260</v>
      </c>
      <c r="AZ1" s="10" t="s">
        <v>1261</v>
      </c>
      <c r="BA1" s="10" t="s">
        <v>1262</v>
      </c>
      <c r="BB1" s="10" t="s">
        <v>1263</v>
      </c>
      <c r="BC1" s="10" t="s">
        <v>1264</v>
      </c>
      <c r="BD1" s="10" t="s">
        <v>1265</v>
      </c>
      <c r="BE1" s="10" t="s">
        <v>1266</v>
      </c>
      <c r="BF1" s="10" t="s">
        <v>1267</v>
      </c>
      <c r="BG1" s="10" t="s">
        <v>1268</v>
      </c>
      <c r="BH1" s="10" t="s">
        <v>1269</v>
      </c>
      <c r="BI1" s="10" t="s">
        <v>1270</v>
      </c>
      <c r="BJ1" s="10" t="s">
        <v>1271</v>
      </c>
      <c r="BK1" s="10" t="s">
        <v>1272</v>
      </c>
      <c r="BL1" s="10" t="s">
        <v>1273</v>
      </c>
      <c r="BM1" s="10" t="s">
        <v>1274</v>
      </c>
      <c r="BN1" s="10" t="s">
        <v>1275</v>
      </c>
      <c r="BO1" s="10" t="s">
        <v>1276</v>
      </c>
      <c r="BP1" s="10" t="s">
        <v>1277</v>
      </c>
      <c r="BQ1" s="10" t="s">
        <v>1278</v>
      </c>
      <c r="BR1" s="10" t="s">
        <v>1279</v>
      </c>
      <c r="BS1" s="10" t="s">
        <v>1280</v>
      </c>
      <c r="BT1" s="10" t="s">
        <v>1281</v>
      </c>
      <c r="BU1" s="10" t="s">
        <v>1282</v>
      </c>
      <c r="BV1" s="10" t="s">
        <v>1283</v>
      </c>
      <c r="BW1" s="10" t="s">
        <v>1284</v>
      </c>
      <c r="BX1" s="10" t="s">
        <v>1285</v>
      </c>
      <c r="BY1" s="10" t="s">
        <v>1286</v>
      </c>
      <c r="BZ1" s="10" t="s">
        <v>1287</v>
      </c>
      <c r="CA1" s="10" t="s">
        <v>1288</v>
      </c>
      <c r="CB1" s="10" t="s">
        <v>1289</v>
      </c>
      <c r="CC1" s="10" t="s">
        <v>1290</v>
      </c>
      <c r="CD1" s="10" t="s">
        <v>1291</v>
      </c>
      <c r="CE1" s="10" t="s">
        <v>1292</v>
      </c>
      <c r="CF1" s="10" t="s">
        <v>1293</v>
      </c>
      <c r="CG1" s="10" t="s">
        <v>1294</v>
      </c>
      <c r="CH1" s="10" t="s">
        <v>1295</v>
      </c>
      <c r="CI1" s="10" t="s">
        <v>1296</v>
      </c>
      <c r="CJ1" s="10" t="s">
        <v>1297</v>
      </c>
      <c r="CK1" s="10" t="s">
        <v>1298</v>
      </c>
      <c r="CL1" s="10" t="s">
        <v>1299</v>
      </c>
      <c r="CM1" s="10" t="s">
        <v>1300</v>
      </c>
      <c r="CN1" s="10" t="s">
        <v>1301</v>
      </c>
      <c r="CO1" s="10" t="s">
        <v>1302</v>
      </c>
      <c r="CP1" s="10" t="s">
        <v>1303</v>
      </c>
      <c r="CQ1" s="206" t="s">
        <v>1304</v>
      </c>
      <c r="CR1" s="206" t="s">
        <v>1305</v>
      </c>
      <c r="CS1" s="206" t="s">
        <v>1306</v>
      </c>
      <c r="CT1" s="206" t="s">
        <v>1307</v>
      </c>
      <c r="CU1" s="206" t="s">
        <v>1308</v>
      </c>
      <c r="CV1" s="206" t="s">
        <v>1309</v>
      </c>
      <c r="CW1" s="206" t="s">
        <v>1310</v>
      </c>
      <c r="CX1" s="206" t="s">
        <v>1311</v>
      </c>
      <c r="CY1" s="206" t="s">
        <v>1312</v>
      </c>
      <c r="CZ1" s="206" t="s">
        <v>1313</v>
      </c>
      <c r="DA1" s="206" t="s">
        <v>1314</v>
      </c>
      <c r="DB1" s="206" t="s">
        <v>1315</v>
      </c>
      <c r="DC1" s="206" t="s">
        <v>1316</v>
      </c>
      <c r="DD1" s="206" t="s">
        <v>1317</v>
      </c>
      <c r="DE1" s="10" t="s">
        <v>1318</v>
      </c>
      <c r="DF1" s="10" t="s">
        <v>1319</v>
      </c>
      <c r="DG1" s="10" t="s">
        <v>1320</v>
      </c>
      <c r="DH1" s="10" t="s">
        <v>1321</v>
      </c>
    </row>
    <row r="2" spans="1:112" s="178" customFormat="1" ht="12.65" customHeight="1" x14ac:dyDescent="0.35">
      <c r="A2" s="209" t="str">
        <f>RIGHT(data!C97,3)</f>
        <v/>
      </c>
      <c r="B2" s="210" t="str">
        <f>RIGHT(data!C96,4)</f>
        <v/>
      </c>
      <c r="C2" s="12" t="s">
        <v>1138</v>
      </c>
      <c r="D2" s="208">
        <f>ROUND(N(data!C181),0)</f>
        <v>0</v>
      </c>
      <c r="E2" s="208">
        <f>ROUND(N(data!C267),0)</f>
        <v>0</v>
      </c>
      <c r="F2" s="208">
        <f>ROUND(N(data!C268),0)</f>
        <v>0</v>
      </c>
      <c r="G2" s="208">
        <f>ROUND(N(data!C269),0)</f>
        <v>0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0</v>
      </c>
      <c r="L2" s="208">
        <f>ROUND(N(data!C274),0)</f>
        <v>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0</v>
      </c>
      <c r="R2" s="208">
        <f>ROUND(N(data!C284),0)</f>
        <v>0</v>
      </c>
      <c r="S2" s="208">
        <f>ROUND(N(data!C285),0)</f>
        <v>0</v>
      </c>
      <c r="T2" s="208">
        <f>ROUND(N(data!C286),0)</f>
        <v>0</v>
      </c>
      <c r="U2" s="208">
        <f>ROUND(N(data!C287),0)</f>
        <v>0</v>
      </c>
      <c r="V2" s="208">
        <f>ROUND(N(data!C288),0)</f>
        <v>0</v>
      </c>
      <c r="W2" s="208">
        <f>ROUND(N(data!C289),0)</f>
        <v>0</v>
      </c>
      <c r="X2" s="208">
        <f>ROUND(N(data!C290),0)</f>
        <v>0</v>
      </c>
      <c r="Y2" s="208">
        <f>ROUND(N(data!C291),0)</f>
        <v>0</v>
      </c>
      <c r="Z2" s="208">
        <f>ROUND(N(data!C292),0)</f>
        <v>0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0</v>
      </c>
      <c r="AK2" s="208">
        <f>ROUND(N(data!C316),0)</f>
        <v>0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0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0</v>
      </c>
      <c r="BL2" s="208">
        <f>ROUND(N(data!C358),0)</f>
        <v>0</v>
      </c>
      <c r="BM2" s="208">
        <f>ROUND(N(data!C359),0)</f>
        <v>0</v>
      </c>
      <c r="BN2" s="208">
        <f>ROUND(N(data!C363),0)</f>
        <v>0</v>
      </c>
      <c r="BO2" s="208">
        <f>ROUND(N(data!C364),0)</f>
        <v>0</v>
      </c>
      <c r="BP2" s="208">
        <f>ROUND(N(data!C365),0)</f>
        <v>0</v>
      </c>
      <c r="BQ2" s="208">
        <f>ROUND(N(data!D381),0)</f>
        <v>0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0</v>
      </c>
      <c r="CC2" s="208">
        <f>ROUND(N(data!C382),0)</f>
        <v>0</v>
      </c>
      <c r="CD2" s="208">
        <f>ROUND(N(data!C389),0)</f>
        <v>0</v>
      </c>
      <c r="CE2" s="208">
        <f>ROUND(N(data!C390),0)</f>
        <v>0</v>
      </c>
      <c r="CF2" s="208">
        <f>ROUND(N(data!C391),0)</f>
        <v>0</v>
      </c>
      <c r="CG2" s="208">
        <f>ROUND(N(data!C392),0)</f>
        <v>0</v>
      </c>
      <c r="CH2" s="208">
        <f>ROUND(N(data!C393),0)</f>
        <v>0</v>
      </c>
      <c r="CI2" s="208">
        <f>ROUND(N(data!C394),0)</f>
        <v>0</v>
      </c>
      <c r="CJ2" s="208">
        <f>ROUND(N(data!C395),0)</f>
        <v>0</v>
      </c>
      <c r="CK2" s="208">
        <f>ROUND(N(data!C396),0)</f>
        <v>0</v>
      </c>
      <c r="CL2" s="208">
        <f>ROUND(N(data!C397),0)</f>
        <v>0</v>
      </c>
      <c r="CM2" s="208">
        <f>ROUND(N(data!C398),0)</f>
        <v>0</v>
      </c>
      <c r="CN2" s="208">
        <f>ROUND(N(data!C399),0)</f>
        <v>0</v>
      </c>
      <c r="CO2" s="208">
        <f>ROUND(N(data!C362),0)</f>
        <v>0</v>
      </c>
      <c r="CP2" s="208">
        <f>ROUND(N(data!D415),0)</f>
        <v>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0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1322</v>
      </c>
      <c r="B1" s="12" t="s">
        <v>1323</v>
      </c>
      <c r="C1" s="10" t="s">
        <v>1324</v>
      </c>
      <c r="D1" s="12" t="s">
        <v>1325</v>
      </c>
      <c r="E1" s="10" t="s">
        <v>1326</v>
      </c>
      <c r="F1" s="10" t="s">
        <v>1327</v>
      </c>
      <c r="G1" s="10" t="s">
        <v>1328</v>
      </c>
      <c r="H1" s="10" t="s">
        <v>1329</v>
      </c>
      <c r="I1" s="10" t="s">
        <v>1330</v>
      </c>
      <c r="J1" s="10" t="s">
        <v>1331</v>
      </c>
      <c r="K1" s="10" t="s">
        <v>1332</v>
      </c>
      <c r="L1" s="10" t="s">
        <v>1333</v>
      </c>
      <c r="M1" s="10" t="s">
        <v>1334</v>
      </c>
      <c r="N1" s="10" t="s">
        <v>1335</v>
      </c>
      <c r="O1" s="10" t="s">
        <v>1336</v>
      </c>
      <c r="P1" s="10" t="s">
        <v>1304</v>
      </c>
      <c r="Q1" s="10" t="s">
        <v>1305</v>
      </c>
      <c r="R1" s="10" t="s">
        <v>1306</v>
      </c>
      <c r="S1" s="10" t="s">
        <v>1307</v>
      </c>
      <c r="T1" s="10" t="s">
        <v>1308</v>
      </c>
      <c r="U1" s="10" t="s">
        <v>1309</v>
      </c>
      <c r="V1" s="10" t="s">
        <v>1310</v>
      </c>
      <c r="W1" s="10" t="s">
        <v>1311</v>
      </c>
      <c r="X1" s="10" t="s">
        <v>1312</v>
      </c>
      <c r="Y1" s="10" t="s">
        <v>1313</v>
      </c>
      <c r="Z1" s="10" t="s">
        <v>1314</v>
      </c>
      <c r="AA1" s="10" t="s">
        <v>1315</v>
      </c>
      <c r="AB1" s="10" t="s">
        <v>1316</v>
      </c>
      <c r="AC1" s="10" t="s">
        <v>1317</v>
      </c>
      <c r="AD1" s="10" t="s">
        <v>1337</v>
      </c>
      <c r="AE1" s="10" t="s">
        <v>1338</v>
      </c>
      <c r="AF1" s="10" t="s">
        <v>1339</v>
      </c>
      <c r="AG1" s="10" t="s">
        <v>1340</v>
      </c>
      <c r="AH1" s="10" t="s">
        <v>1341</v>
      </c>
      <c r="AI1" s="10" t="s">
        <v>1342</v>
      </c>
      <c r="AJ1" s="10" t="s">
        <v>1343</v>
      </c>
      <c r="AK1" s="10" t="s">
        <v>1344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/>
      </c>
      <c r="B2" s="210" t="str">
        <f>RIGHT(data!$C$96,4)</f>
        <v/>
      </c>
      <c r="C2" s="12" t="str">
        <f>data!C$55</f>
        <v>6010</v>
      </c>
      <c r="D2" s="12" t="s">
        <v>1138</v>
      </c>
      <c r="E2" s="208">
        <f>ROUND(N(data!C59), 0)</f>
        <v>0</v>
      </c>
      <c r="F2" s="300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00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/>
      </c>
      <c r="B3" s="210" t="str">
        <f>RIGHT(data!$C$96,4)</f>
        <v/>
      </c>
      <c r="C3" s="12" t="str">
        <f>data!D$55</f>
        <v>6030</v>
      </c>
      <c r="D3" s="12" t="s">
        <v>1138</v>
      </c>
      <c r="E3" s="208">
        <f>ROUND(N(data!D59), 0)</f>
        <v>0</v>
      </c>
      <c r="F3" s="300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00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/>
      </c>
      <c r="B4" s="210" t="str">
        <f>RIGHT(data!$C$96,4)</f>
        <v/>
      </c>
      <c r="C4" s="12" t="str">
        <f>data!E$55</f>
        <v>6070</v>
      </c>
      <c r="D4" s="12" t="s">
        <v>1138</v>
      </c>
      <c r="E4" s="208">
        <f>ROUND(N(data!E59), 0)</f>
        <v>0</v>
      </c>
      <c r="F4" s="300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00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/>
      </c>
      <c r="B5" s="210" t="str">
        <f>RIGHT(data!$C$96,4)</f>
        <v/>
      </c>
      <c r="C5" s="12" t="str">
        <f>data!F$55</f>
        <v>6100</v>
      </c>
      <c r="D5" s="12" t="s">
        <v>1138</v>
      </c>
      <c r="E5" s="208">
        <f>ROUND(N(data!F59), 0)</f>
        <v>0</v>
      </c>
      <c r="F5" s="300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0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/>
      </c>
      <c r="B6" s="210" t="str">
        <f>RIGHT(data!$C$96,4)</f>
        <v/>
      </c>
      <c r="C6" s="12" t="str">
        <f>data!G$55</f>
        <v>6120</v>
      </c>
      <c r="D6" s="12" t="s">
        <v>1138</v>
      </c>
      <c r="E6" s="208">
        <f>ROUND(N(data!G59), 0)</f>
        <v>0</v>
      </c>
      <c r="F6" s="300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0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/>
      </c>
      <c r="B7" s="210" t="str">
        <f>RIGHT(data!$C$96,4)</f>
        <v/>
      </c>
      <c r="C7" s="12" t="str">
        <f>data!H$55</f>
        <v>6140</v>
      </c>
      <c r="D7" s="12" t="s">
        <v>1138</v>
      </c>
      <c r="E7" s="208">
        <f>ROUND(N(data!H59), 0)</f>
        <v>0</v>
      </c>
      <c r="F7" s="300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00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/>
      </c>
      <c r="B8" s="210" t="str">
        <f>RIGHT(data!$C$96,4)</f>
        <v/>
      </c>
      <c r="C8" s="12" t="str">
        <f>data!I$55</f>
        <v>6150</v>
      </c>
      <c r="D8" s="12" t="s">
        <v>1138</v>
      </c>
      <c r="E8" s="208">
        <f>ROUND(N(data!I59), 0)</f>
        <v>0</v>
      </c>
      <c r="F8" s="30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/>
      </c>
      <c r="B9" s="210" t="str">
        <f>RIGHT(data!$C$96,4)</f>
        <v/>
      </c>
      <c r="C9" s="12" t="str">
        <f>data!J$55</f>
        <v>6170</v>
      </c>
      <c r="D9" s="12" t="s">
        <v>1138</v>
      </c>
      <c r="E9" s="208">
        <f>ROUND(N(data!J59), 0)</f>
        <v>0</v>
      </c>
      <c r="F9" s="30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/>
      </c>
      <c r="B10" s="210" t="str">
        <f>RIGHT(data!$C$96,4)</f>
        <v/>
      </c>
      <c r="C10" s="12" t="str">
        <f>data!K$55</f>
        <v>6200</v>
      </c>
      <c r="D10" s="12" t="s">
        <v>1138</v>
      </c>
      <c r="E10" s="208">
        <f>ROUND(N(data!K59), 0)</f>
        <v>0</v>
      </c>
      <c r="F10" s="30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/>
      </c>
      <c r="B11" s="210" t="str">
        <f>RIGHT(data!$C$96,4)</f>
        <v/>
      </c>
      <c r="C11" s="12" t="str">
        <f>data!L$55</f>
        <v>6210</v>
      </c>
      <c r="D11" s="12" t="s">
        <v>1138</v>
      </c>
      <c r="E11" s="208">
        <f>ROUND(N(data!L59), 0)</f>
        <v>0</v>
      </c>
      <c r="F11" s="30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/>
      </c>
      <c r="B12" s="210" t="str">
        <f>RIGHT(data!$C$96,4)</f>
        <v/>
      </c>
      <c r="C12" s="12" t="str">
        <f>data!M$55</f>
        <v>6330</v>
      </c>
      <c r="D12" s="12" t="s">
        <v>1138</v>
      </c>
      <c r="E12" s="208">
        <f>ROUND(N(data!M59), 0)</f>
        <v>0</v>
      </c>
      <c r="F12" s="30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/>
      </c>
      <c r="B13" s="210" t="str">
        <f>RIGHT(data!$C$96,4)</f>
        <v/>
      </c>
      <c r="C13" s="12" t="str">
        <f>data!N$55</f>
        <v>6400</v>
      </c>
      <c r="D13" s="12" t="s">
        <v>1138</v>
      </c>
      <c r="E13" s="208">
        <f>ROUND(N(data!N59), 0)</f>
        <v>0</v>
      </c>
      <c r="F13" s="300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0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/>
      </c>
      <c r="B14" s="210" t="str">
        <f>RIGHT(data!$C$96,4)</f>
        <v/>
      </c>
      <c r="C14" s="12" t="str">
        <f>data!O$55</f>
        <v>7010</v>
      </c>
      <c r="D14" s="12" t="s">
        <v>1138</v>
      </c>
      <c r="E14" s="208">
        <f>ROUND(N(data!O59), 0)</f>
        <v>0</v>
      </c>
      <c r="F14" s="300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0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/>
      </c>
      <c r="B15" s="210" t="str">
        <f>RIGHT(data!$C$96,4)</f>
        <v/>
      </c>
      <c r="C15" s="12" t="str">
        <f>data!P$55</f>
        <v>7020</v>
      </c>
      <c r="D15" s="12" t="s">
        <v>1138</v>
      </c>
      <c r="E15" s="208">
        <f>ROUND(N(data!P59), 0)</f>
        <v>0</v>
      </c>
      <c r="F15" s="300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00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/>
      </c>
      <c r="B16" s="210" t="str">
        <f>RIGHT(data!$C$96,4)</f>
        <v/>
      </c>
      <c r="C16" s="12" t="str">
        <f>data!Q$55</f>
        <v>7030</v>
      </c>
      <c r="D16" s="12" t="s">
        <v>1138</v>
      </c>
      <c r="E16" s="208">
        <f>ROUND(N(data!Q59), 0)</f>
        <v>0</v>
      </c>
      <c r="F16" s="300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00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/>
      </c>
      <c r="B17" s="210" t="str">
        <f>RIGHT(data!$C$96,4)</f>
        <v/>
      </c>
      <c r="C17" s="12" t="str">
        <f>data!R$55</f>
        <v>7040</v>
      </c>
      <c r="D17" s="12" t="s">
        <v>1138</v>
      </c>
      <c r="E17" s="208">
        <f>ROUND(N(data!R59), 0)</f>
        <v>0</v>
      </c>
      <c r="F17" s="300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00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/>
      </c>
      <c r="B18" s="210" t="str">
        <f>RIGHT(data!$C$96,4)</f>
        <v/>
      </c>
      <c r="C18" s="12" t="str">
        <f>data!S$55</f>
        <v>7050</v>
      </c>
      <c r="D18" s="12" t="s">
        <v>1138</v>
      </c>
      <c r="E18" s="208">
        <f>ROUND(N(data!S59), 0)</f>
        <v>0</v>
      </c>
      <c r="F18" s="300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/>
      </c>
      <c r="B19" s="210" t="str">
        <f>RIGHT(data!$C$96,4)</f>
        <v/>
      </c>
      <c r="C19" s="12" t="str">
        <f>data!T$55</f>
        <v>7060</v>
      </c>
      <c r="D19" s="12" t="s">
        <v>1138</v>
      </c>
      <c r="E19" s="208">
        <f>ROUND(N(data!T59), 0)</f>
        <v>0</v>
      </c>
      <c r="F19" s="300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/>
      </c>
      <c r="B20" s="210" t="str">
        <f>RIGHT(data!$C$96,4)</f>
        <v/>
      </c>
      <c r="C20" s="12" t="str">
        <f>data!U$55</f>
        <v>7070</v>
      </c>
      <c r="D20" s="12" t="s">
        <v>1138</v>
      </c>
      <c r="E20" s="208">
        <f>ROUND(N(data!U59), 0)</f>
        <v>0</v>
      </c>
      <c r="F20" s="300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0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/>
      </c>
      <c r="B21" s="210" t="str">
        <f>RIGHT(data!$C$96,4)</f>
        <v/>
      </c>
      <c r="C21" s="12" t="str">
        <f>data!V$55</f>
        <v>7110</v>
      </c>
      <c r="D21" s="12" t="s">
        <v>1138</v>
      </c>
      <c r="E21" s="208">
        <f>ROUND(N(data!V59), 0)</f>
        <v>0</v>
      </c>
      <c r="F21" s="300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0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/>
      </c>
      <c r="B22" s="210" t="str">
        <f>RIGHT(data!$C$96,4)</f>
        <v/>
      </c>
      <c r="C22" s="12" t="str">
        <f>data!W$55</f>
        <v>7120</v>
      </c>
      <c r="D22" s="12" t="s">
        <v>1138</v>
      </c>
      <c r="E22" s="208">
        <f>ROUND(N(data!W59), 0)</f>
        <v>0</v>
      </c>
      <c r="F22" s="300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0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/>
      </c>
      <c r="B23" s="210" t="str">
        <f>RIGHT(data!$C$96,4)</f>
        <v/>
      </c>
      <c r="C23" s="12" t="str">
        <f>data!X$55</f>
        <v>7130</v>
      </c>
      <c r="D23" s="12" t="s">
        <v>1138</v>
      </c>
      <c r="E23" s="208">
        <f>ROUND(N(data!X59), 0)</f>
        <v>0</v>
      </c>
      <c r="F23" s="300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0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/>
      </c>
      <c r="B24" s="210" t="str">
        <f>RIGHT(data!$C$96,4)</f>
        <v/>
      </c>
      <c r="C24" s="12" t="str">
        <f>data!Y$55</f>
        <v>7140</v>
      </c>
      <c r="D24" s="12" t="s">
        <v>1138</v>
      </c>
      <c r="E24" s="208">
        <f>ROUND(N(data!Y59), 0)</f>
        <v>0</v>
      </c>
      <c r="F24" s="300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00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/>
      </c>
      <c r="B25" s="210" t="str">
        <f>RIGHT(data!$C$96,4)</f>
        <v/>
      </c>
      <c r="C25" s="12" t="str">
        <f>data!Z$55</f>
        <v>7150</v>
      </c>
      <c r="D25" s="12" t="s">
        <v>1138</v>
      </c>
      <c r="E25" s="208">
        <f>ROUND(N(data!Z59), 0)</f>
        <v>0</v>
      </c>
      <c r="F25" s="300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00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/>
      </c>
      <c r="B26" s="210" t="str">
        <f>RIGHT(data!$C$96,4)</f>
        <v/>
      </c>
      <c r="C26" s="12" t="str">
        <f>data!AA$55</f>
        <v>7160</v>
      </c>
      <c r="D26" s="12" t="s">
        <v>1138</v>
      </c>
      <c r="E26" s="208">
        <f>ROUND(N(data!AA59), 0)</f>
        <v>0</v>
      </c>
      <c r="F26" s="300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0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/>
      </c>
      <c r="B27" s="210" t="str">
        <f>RIGHT(data!$C$96,4)</f>
        <v/>
      </c>
      <c r="C27" s="12" t="str">
        <f>data!AB$55</f>
        <v>7170</v>
      </c>
      <c r="D27" s="12" t="s">
        <v>1138</v>
      </c>
      <c r="E27" s="208">
        <f>ROUND(N(data!AB59), 0)</f>
        <v>0</v>
      </c>
      <c r="F27" s="300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0</v>
      </c>
      <c r="K27" s="208">
        <f>ROUND(N(data!AB65), 0)</f>
        <v>0</v>
      </c>
      <c r="L27" s="208">
        <f>ROUND(N(data!AB66), 0)</f>
        <v>0</v>
      </c>
      <c r="M27" s="208">
        <f>ROUND(N(data!AB67), 0)</f>
        <v>0</v>
      </c>
      <c r="N27" s="208">
        <f>ROUND(N(data!AB68), 0)</f>
        <v>0</v>
      </c>
      <c r="O27" s="208">
        <f>ROUND(N(data!AB69), 0)</f>
        <v>0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0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0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/>
      </c>
      <c r="B28" s="210" t="str">
        <f>RIGHT(data!$C$96,4)</f>
        <v/>
      </c>
      <c r="C28" s="12" t="str">
        <f>data!AC$55</f>
        <v>7180</v>
      </c>
      <c r="D28" s="12" t="s">
        <v>1138</v>
      </c>
      <c r="E28" s="208">
        <f>ROUND(N(data!AC59), 0)</f>
        <v>0</v>
      </c>
      <c r="F28" s="300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0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/>
      </c>
      <c r="B29" s="210" t="str">
        <f>RIGHT(data!$C$96,4)</f>
        <v/>
      </c>
      <c r="C29" s="12" t="str">
        <f>data!AD$55</f>
        <v>7190</v>
      </c>
      <c r="D29" s="12" t="s">
        <v>1138</v>
      </c>
      <c r="E29" s="208">
        <f>ROUND(N(data!AD59), 0)</f>
        <v>0</v>
      </c>
      <c r="F29" s="300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0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/>
      </c>
      <c r="B30" s="210" t="str">
        <f>RIGHT(data!$C$96,4)</f>
        <v/>
      </c>
      <c r="C30" s="12" t="str">
        <f>data!AE$55</f>
        <v>7200</v>
      </c>
      <c r="D30" s="12" t="s">
        <v>1138</v>
      </c>
      <c r="E30" s="208">
        <f>ROUND(N(data!AE59), 0)</f>
        <v>0</v>
      </c>
      <c r="F30" s="300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/>
      </c>
      <c r="B31" s="210" t="str">
        <f>RIGHT(data!$C$96,4)</f>
        <v/>
      </c>
      <c r="C31" s="12" t="str">
        <f>data!AF$55</f>
        <v>7220</v>
      </c>
      <c r="D31" s="12" t="s">
        <v>1138</v>
      </c>
      <c r="E31" s="208">
        <f>ROUND(N(data!AF59), 0)</f>
        <v>0</v>
      </c>
      <c r="F31" s="300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0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/>
      </c>
      <c r="B32" s="210" t="str">
        <f>RIGHT(data!$C$96,4)</f>
        <v/>
      </c>
      <c r="C32" s="12" t="str">
        <f>data!AG$55</f>
        <v>7230</v>
      </c>
      <c r="D32" s="12" t="s">
        <v>1138</v>
      </c>
      <c r="E32" s="208">
        <f>ROUND(N(data!AG59), 0)</f>
        <v>0</v>
      </c>
      <c r="F32" s="300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00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/>
      </c>
      <c r="B33" s="210" t="str">
        <f>RIGHT(data!$C$96,4)</f>
        <v/>
      </c>
      <c r="C33" s="12" t="str">
        <f>data!AH$55</f>
        <v>7240</v>
      </c>
      <c r="D33" s="12" t="s">
        <v>1138</v>
      </c>
      <c r="E33" s="208">
        <f>ROUND(N(data!AH59), 0)</f>
        <v>0</v>
      </c>
      <c r="F33" s="30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/>
      </c>
      <c r="B34" s="210" t="str">
        <f>RIGHT(data!$C$96,4)</f>
        <v/>
      </c>
      <c r="C34" s="12" t="str">
        <f>data!AI$55</f>
        <v>7250</v>
      </c>
      <c r="D34" s="12" t="s">
        <v>1138</v>
      </c>
      <c r="E34" s="208">
        <f>ROUND(N(data!AI59), 0)</f>
        <v>0</v>
      </c>
      <c r="F34" s="30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0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/>
      </c>
      <c r="B35" s="210" t="str">
        <f>RIGHT(data!$C$96,4)</f>
        <v/>
      </c>
      <c r="C35" s="12" t="str">
        <f>data!AJ$55</f>
        <v>7260</v>
      </c>
      <c r="D35" s="12" t="s">
        <v>1138</v>
      </c>
      <c r="E35" s="208">
        <f>ROUND(N(data!AJ59), 0)</f>
        <v>0</v>
      </c>
      <c r="F35" s="300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00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/>
      </c>
      <c r="B36" s="210" t="str">
        <f>RIGHT(data!$C$96,4)</f>
        <v/>
      </c>
      <c r="C36" s="12" t="str">
        <f>data!AK$55</f>
        <v>7310</v>
      </c>
      <c r="D36" s="12" t="s">
        <v>1138</v>
      </c>
      <c r="E36" s="208">
        <f>ROUND(N(data!AK59), 0)</f>
        <v>0</v>
      </c>
      <c r="F36" s="300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/>
      </c>
      <c r="B37" s="210" t="str">
        <f>RIGHT(data!$C$96,4)</f>
        <v/>
      </c>
      <c r="C37" s="12" t="str">
        <f>data!AL$55</f>
        <v>7320</v>
      </c>
      <c r="D37" s="12" t="s">
        <v>1138</v>
      </c>
      <c r="E37" s="208">
        <f>ROUND(N(data!AL59), 0)</f>
        <v>0</v>
      </c>
      <c r="F37" s="300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/>
      </c>
      <c r="B38" s="210" t="str">
        <f>RIGHT(data!$C$96,4)</f>
        <v/>
      </c>
      <c r="C38" s="12" t="str">
        <f>data!AM$55</f>
        <v>7330</v>
      </c>
      <c r="D38" s="12" t="s">
        <v>1138</v>
      </c>
      <c r="E38" s="208">
        <f>ROUND(N(data!AM59), 0)</f>
        <v>0</v>
      </c>
      <c r="F38" s="300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/>
      </c>
      <c r="B39" s="210" t="str">
        <f>RIGHT(data!$C$96,4)</f>
        <v/>
      </c>
      <c r="C39" s="12" t="str">
        <f>data!AN$55</f>
        <v>7340</v>
      </c>
      <c r="D39" s="12" t="s">
        <v>1138</v>
      </c>
      <c r="E39" s="208">
        <f>ROUND(N(data!AN59), 0)</f>
        <v>0</v>
      </c>
      <c r="F39" s="300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/>
      </c>
      <c r="B40" s="210" t="str">
        <f>RIGHT(data!$C$96,4)</f>
        <v/>
      </c>
      <c r="C40" s="12" t="str">
        <f>data!AO$55</f>
        <v>7350</v>
      </c>
      <c r="D40" s="12" t="s">
        <v>1138</v>
      </c>
      <c r="E40" s="208">
        <f>ROUND(N(data!AO59), 0)</f>
        <v>0</v>
      </c>
      <c r="F40" s="30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/>
      </c>
      <c r="B41" s="210" t="str">
        <f>RIGHT(data!$C$96,4)</f>
        <v/>
      </c>
      <c r="C41" s="12" t="str">
        <f>data!AP$55</f>
        <v>7380</v>
      </c>
      <c r="D41" s="12" t="s">
        <v>1138</v>
      </c>
      <c r="E41" s="208">
        <f>ROUND(N(data!AP59), 0)</f>
        <v>0</v>
      </c>
      <c r="F41" s="300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0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/>
      </c>
      <c r="B42" s="210" t="str">
        <f>RIGHT(data!$C$96,4)</f>
        <v/>
      </c>
      <c r="C42" s="12" t="str">
        <f>data!AQ$55</f>
        <v>7390</v>
      </c>
      <c r="D42" s="12" t="s">
        <v>1138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/>
      </c>
      <c r="B43" s="210" t="str">
        <f>RIGHT(data!$C$96,4)</f>
        <v/>
      </c>
      <c r="C43" s="12" t="str">
        <f>data!AR$55</f>
        <v>7400</v>
      </c>
      <c r="D43" s="12" t="s">
        <v>1138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/>
      </c>
      <c r="B44" s="210" t="str">
        <f>RIGHT(data!$C$96,4)</f>
        <v/>
      </c>
      <c r="C44" s="12" t="str">
        <f>data!AS$55</f>
        <v>7410</v>
      </c>
      <c r="D44" s="12" t="s">
        <v>1138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/>
      </c>
      <c r="B45" s="210" t="str">
        <f>RIGHT(data!$C$96,4)</f>
        <v/>
      </c>
      <c r="C45" s="12" t="str">
        <f>data!AT$55</f>
        <v>7420</v>
      </c>
      <c r="D45" s="12" t="s">
        <v>1138</v>
      </c>
      <c r="E45" s="208">
        <f>ROUND(N(data!AT59), 0)</f>
        <v>0</v>
      </c>
      <c r="F45" s="30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0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/>
      </c>
      <c r="B46" s="210" t="str">
        <f>RIGHT(data!$C$96,4)</f>
        <v/>
      </c>
      <c r="C46" s="12" t="str">
        <f>data!AU$55</f>
        <v>7430</v>
      </c>
      <c r="D46" s="12" t="s">
        <v>1138</v>
      </c>
      <c r="E46" s="208">
        <f>ROUND(N(data!AU59), 0)</f>
        <v>0</v>
      </c>
      <c r="F46" s="300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/>
      </c>
      <c r="B47" s="210" t="str">
        <f>RIGHT(data!$C$96,4)</f>
        <v/>
      </c>
      <c r="C47" s="12" t="str">
        <f>data!AV$55</f>
        <v>7490</v>
      </c>
      <c r="D47" s="12" t="s">
        <v>1138</v>
      </c>
      <c r="E47" s="208">
        <f>ROUND(N(data!AV59), 0)</f>
        <v>0</v>
      </c>
      <c r="F47" s="300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00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/>
      </c>
      <c r="B48" s="210" t="str">
        <f>RIGHT(data!$C$96,4)</f>
        <v/>
      </c>
      <c r="C48" s="12" t="str">
        <f>data!AW$55</f>
        <v>8200</v>
      </c>
      <c r="D48" s="12" t="s">
        <v>1138</v>
      </c>
      <c r="E48" s="208">
        <f>ROUND(N(data!AW59), 0)</f>
        <v>0</v>
      </c>
      <c r="F48" s="300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/>
      </c>
      <c r="B49" s="210" t="str">
        <f>RIGHT(data!$C$96,4)</f>
        <v/>
      </c>
      <c r="C49" s="12" t="str">
        <f>data!AX$55</f>
        <v>8310</v>
      </c>
      <c r="D49" s="12" t="s">
        <v>1138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/>
      </c>
      <c r="B50" s="210" t="str">
        <f>RIGHT(data!$C$96,4)</f>
        <v/>
      </c>
      <c r="C50" s="12" t="str">
        <f>data!AY$55</f>
        <v>8320</v>
      </c>
      <c r="D50" s="12" t="s">
        <v>1138</v>
      </c>
      <c r="E50" s="208">
        <f>ROUND(N(data!AY59), 0)</f>
        <v>0</v>
      </c>
      <c r="F50" s="300">
        <f>ROUND(N(data!AY60), 2)</f>
        <v>0</v>
      </c>
      <c r="G50" s="208">
        <f>ROUND(N(data!AY61), 0)</f>
        <v>0</v>
      </c>
      <c r="H50" s="208">
        <f>ROUND(N(data!AY62), 0)</f>
        <v>0</v>
      </c>
      <c r="I50" s="208">
        <f>ROUND(N(data!AY63), 0)</f>
        <v>0</v>
      </c>
      <c r="J50" s="208">
        <f>ROUND(N(data!AY64), 0)</f>
        <v>0</v>
      </c>
      <c r="K50" s="208">
        <f>ROUND(N(data!AY65), 0)</f>
        <v>0</v>
      </c>
      <c r="L50" s="208">
        <f>ROUND(N(data!AY66), 0)</f>
        <v>0</v>
      </c>
      <c r="M50" s="208">
        <f>ROUND(N(data!AY67), 0)</f>
        <v>0</v>
      </c>
      <c r="N50" s="208">
        <f>ROUND(N(data!AY68), 0)</f>
        <v>0</v>
      </c>
      <c r="O50" s="208">
        <f>ROUND(N(data!AY69), 0)</f>
        <v>0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/>
      </c>
      <c r="B51" s="210" t="str">
        <f>RIGHT(data!$C$96,4)</f>
        <v/>
      </c>
      <c r="C51" s="12" t="str">
        <f>data!AZ$55</f>
        <v>8330</v>
      </c>
      <c r="D51" s="12" t="s">
        <v>1138</v>
      </c>
      <c r="E51" s="208">
        <f>ROUND(N(data!AZ59), 0)</f>
        <v>0</v>
      </c>
      <c r="F51" s="30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/>
      </c>
      <c r="B52" s="210" t="str">
        <f>RIGHT(data!$C$96,4)</f>
        <v/>
      </c>
      <c r="C52" s="12" t="str">
        <f>data!BA$55</f>
        <v>8350</v>
      </c>
      <c r="D52" s="12" t="s">
        <v>1138</v>
      </c>
      <c r="E52" s="208">
        <f>ROUND(N(data!BA59), 0)</f>
        <v>0</v>
      </c>
      <c r="F52" s="300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/>
      </c>
      <c r="B53" s="210" t="str">
        <f>RIGHT(data!$C$96,4)</f>
        <v/>
      </c>
      <c r="C53" s="12" t="str">
        <f>data!BB$55</f>
        <v>8360</v>
      </c>
      <c r="D53" s="12" t="s">
        <v>1138</v>
      </c>
      <c r="E53" s="208">
        <f>ROUND(N(data!BB59), 0)</f>
        <v>0</v>
      </c>
      <c r="F53" s="300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/>
      </c>
      <c r="B54" s="210" t="str">
        <f>RIGHT(data!$C$96,4)</f>
        <v/>
      </c>
      <c r="C54" s="12" t="str">
        <f>data!BC$55</f>
        <v>8370</v>
      </c>
      <c r="D54" s="12" t="s">
        <v>1138</v>
      </c>
      <c r="E54" s="208">
        <f>ROUND(N(data!BC59), 0)</f>
        <v>0</v>
      </c>
      <c r="F54" s="30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/>
      </c>
      <c r="B55" s="210" t="str">
        <f>RIGHT(data!$C$96,4)</f>
        <v/>
      </c>
      <c r="C55" s="12" t="str">
        <f>data!BD$55</f>
        <v>8420</v>
      </c>
      <c r="D55" s="12" t="s">
        <v>1138</v>
      </c>
      <c r="E55" s="208">
        <f>ROUND(N(data!BD59), 0)</f>
        <v>0</v>
      </c>
      <c r="F55" s="300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/>
      </c>
      <c r="B56" s="210" t="str">
        <f>RIGHT(data!$C$96,4)</f>
        <v/>
      </c>
      <c r="C56" s="12" t="str">
        <f>data!BE$55</f>
        <v>8430</v>
      </c>
      <c r="D56" s="12" t="s">
        <v>1138</v>
      </c>
      <c r="E56" s="208">
        <f>ROUND(N(data!BE59), 0)</f>
        <v>0</v>
      </c>
      <c r="F56" s="300">
        <f>ROUND(N(data!BE60), 2)</f>
        <v>0</v>
      </c>
      <c r="G56" s="208">
        <f>ROUND(N(data!BE61), 0)</f>
        <v>0</v>
      </c>
      <c r="H56" s="208">
        <f>ROUND(N(data!BE62), 0)</f>
        <v>0</v>
      </c>
      <c r="I56" s="208">
        <f>ROUND(N(data!BE63), 0)</f>
        <v>0</v>
      </c>
      <c r="J56" s="208">
        <f>ROUND(N(data!BE64), 0)</f>
        <v>0</v>
      </c>
      <c r="K56" s="208">
        <f>ROUND(N(data!BE65), 0)</f>
        <v>0</v>
      </c>
      <c r="L56" s="208">
        <f>ROUND(N(data!BE66), 0)</f>
        <v>0</v>
      </c>
      <c r="M56" s="208">
        <f>ROUND(N(data!BE67), 0)</f>
        <v>0</v>
      </c>
      <c r="N56" s="208">
        <f>ROUND(N(data!BE68), 0)</f>
        <v>0</v>
      </c>
      <c r="O56" s="208">
        <f>ROUND(N(data!BE69), 0)</f>
        <v>0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0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/>
      </c>
      <c r="B57" s="210" t="str">
        <f>RIGHT(data!$C$96,4)</f>
        <v/>
      </c>
      <c r="C57" s="12" t="str">
        <f>data!BF$55</f>
        <v>8460</v>
      </c>
      <c r="D57" s="12" t="s">
        <v>1138</v>
      </c>
      <c r="E57" s="208">
        <f>ROUND(N(data!BF59), 0)</f>
        <v>0</v>
      </c>
      <c r="F57" s="300">
        <f>ROUND(N(data!BF60), 2)</f>
        <v>0</v>
      </c>
      <c r="G57" s="208">
        <f>ROUND(N(data!BF61), 0)</f>
        <v>0</v>
      </c>
      <c r="H57" s="208">
        <f>ROUND(N(data!BF62), 0)</f>
        <v>0</v>
      </c>
      <c r="I57" s="208">
        <f>ROUND(N(data!BF63), 0)</f>
        <v>0</v>
      </c>
      <c r="J57" s="208">
        <f>ROUND(N(data!BF64), 0)</f>
        <v>0</v>
      </c>
      <c r="K57" s="208">
        <f>ROUND(N(data!BF65), 0)</f>
        <v>0</v>
      </c>
      <c r="L57" s="208">
        <f>ROUND(N(data!BF66), 0)</f>
        <v>0</v>
      </c>
      <c r="M57" s="208">
        <f>ROUND(N(data!BF67), 0)</f>
        <v>0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/>
      </c>
      <c r="B58" s="210" t="str">
        <f>RIGHT(data!$C$96,4)</f>
        <v/>
      </c>
      <c r="C58" s="12" t="str">
        <f>data!BG$55</f>
        <v>8470</v>
      </c>
      <c r="D58" s="12" t="s">
        <v>1138</v>
      </c>
      <c r="E58" s="208">
        <f>ROUND(N(data!BG59), 0)</f>
        <v>0</v>
      </c>
      <c r="F58" s="300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/>
      </c>
      <c r="B59" s="210" t="str">
        <f>RIGHT(data!$C$96,4)</f>
        <v/>
      </c>
      <c r="C59" s="12" t="str">
        <f>data!BH$55</f>
        <v>8480</v>
      </c>
      <c r="D59" s="12" t="s">
        <v>1138</v>
      </c>
      <c r="E59" s="208">
        <f>ROUND(N(data!BH59), 0)</f>
        <v>0</v>
      </c>
      <c r="F59" s="300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/>
      </c>
      <c r="B60" s="210" t="str">
        <f>RIGHT(data!$C$96,4)</f>
        <v/>
      </c>
      <c r="C60" s="12" t="str">
        <f>data!BI$55</f>
        <v>8490</v>
      </c>
      <c r="D60" s="12" t="s">
        <v>1138</v>
      </c>
      <c r="E60" s="208">
        <f>ROUND(N(data!BI59), 0)</f>
        <v>0</v>
      </c>
      <c r="F60" s="300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/>
      </c>
      <c r="B61" s="210" t="str">
        <f>RIGHT(data!$C$96,4)</f>
        <v/>
      </c>
      <c r="C61" s="12" t="str">
        <f>data!BJ$55</f>
        <v>8510</v>
      </c>
      <c r="D61" s="12" t="s">
        <v>1138</v>
      </c>
      <c r="E61" s="208">
        <f>ROUND(N(data!BJ59), 0)</f>
        <v>0</v>
      </c>
      <c r="F61" s="300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/>
      </c>
      <c r="B62" s="210" t="str">
        <f>RIGHT(data!$C$96,4)</f>
        <v/>
      </c>
      <c r="C62" s="12" t="str">
        <f>data!BK$55</f>
        <v>8530</v>
      </c>
      <c r="D62" s="12" t="s">
        <v>1138</v>
      </c>
      <c r="E62" s="208">
        <f>ROUND(N(data!BK59), 0)</f>
        <v>0</v>
      </c>
      <c r="F62" s="300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/>
      </c>
      <c r="B63" s="210" t="str">
        <f>RIGHT(data!$C$96,4)</f>
        <v/>
      </c>
      <c r="C63" s="12" t="str">
        <f>data!BL$55</f>
        <v>8560</v>
      </c>
      <c r="D63" s="12" t="s">
        <v>1138</v>
      </c>
      <c r="E63" s="208">
        <f>ROUND(N(data!BL59), 0)</f>
        <v>0</v>
      </c>
      <c r="F63" s="300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0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/>
      </c>
      <c r="B64" s="210" t="str">
        <f>RIGHT(data!$C$96,4)</f>
        <v/>
      </c>
      <c r="C64" s="12" t="str">
        <f>data!BM$55</f>
        <v>8590</v>
      </c>
      <c r="D64" s="12" t="s">
        <v>1138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/>
      </c>
      <c r="B65" s="210" t="str">
        <f>RIGHT(data!$C$96,4)</f>
        <v/>
      </c>
      <c r="C65" s="12" t="str">
        <f>data!BN$55</f>
        <v>8610</v>
      </c>
      <c r="D65" s="12" t="s">
        <v>1138</v>
      </c>
      <c r="E65" s="208">
        <f>ROUND(N(data!BN59), 0)</f>
        <v>0</v>
      </c>
      <c r="F65" s="300">
        <f>ROUND(N(data!BN60), 2)</f>
        <v>0</v>
      </c>
      <c r="G65" s="208">
        <f>ROUND(N(data!BN61), 0)</f>
        <v>0</v>
      </c>
      <c r="H65" s="208">
        <f>ROUND(N(data!BN62), 0)</f>
        <v>0</v>
      </c>
      <c r="I65" s="208">
        <f>ROUND(N(data!BN63), 0)</f>
        <v>0</v>
      </c>
      <c r="J65" s="208">
        <f>ROUND(N(data!BN64), 0)</f>
        <v>0</v>
      </c>
      <c r="K65" s="208">
        <f>ROUND(N(data!BN65), 0)</f>
        <v>0</v>
      </c>
      <c r="L65" s="208">
        <f>ROUND(N(data!BN66), 0)</f>
        <v>0</v>
      </c>
      <c r="M65" s="208">
        <f>ROUND(N(data!BN67), 0)</f>
        <v>0</v>
      </c>
      <c r="N65" s="208">
        <f>ROUND(N(data!BN68), 0)</f>
        <v>0</v>
      </c>
      <c r="O65" s="208">
        <f>ROUND(N(data!BN69), 0)</f>
        <v>0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0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0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/>
      </c>
      <c r="B66" s="210" t="str">
        <f>RIGHT(data!$C$96,4)</f>
        <v/>
      </c>
      <c r="C66" s="12" t="str">
        <f>data!BO$55</f>
        <v>8620</v>
      </c>
      <c r="D66" s="12" t="s">
        <v>1138</v>
      </c>
      <c r="E66" s="208">
        <f>ROUND(N(data!BO59), 0)</f>
        <v>0</v>
      </c>
      <c r="F66" s="300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/>
      </c>
      <c r="B67" s="210" t="str">
        <f>RIGHT(data!$C$96,4)</f>
        <v/>
      </c>
      <c r="C67" s="12" t="str">
        <f>data!BP$55</f>
        <v>8630</v>
      </c>
      <c r="D67" s="12" t="s">
        <v>1138</v>
      </c>
      <c r="E67" s="208">
        <f>ROUND(N(data!BP59), 0)</f>
        <v>0</v>
      </c>
      <c r="F67" s="300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/>
      </c>
      <c r="B68" s="210" t="str">
        <f>RIGHT(data!$C$96,4)</f>
        <v/>
      </c>
      <c r="C68" s="12" t="str">
        <f>data!BQ$55</f>
        <v>8640</v>
      </c>
      <c r="D68" s="12" t="s">
        <v>1138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/>
      </c>
      <c r="B69" s="210" t="str">
        <f>RIGHT(data!$C$96,4)</f>
        <v/>
      </c>
      <c r="C69" s="12" t="str">
        <f>data!BR$55</f>
        <v>8650</v>
      </c>
      <c r="D69" s="12" t="s">
        <v>1138</v>
      </c>
      <c r="E69" s="208">
        <f>ROUND(N(data!BR59), 0)</f>
        <v>0</v>
      </c>
      <c r="F69" s="300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/>
      </c>
      <c r="B70" s="210" t="str">
        <f>RIGHT(data!$C$96,4)</f>
        <v/>
      </c>
      <c r="C70" s="12" t="str">
        <f>data!BS$55</f>
        <v>8660</v>
      </c>
      <c r="D70" s="12" t="s">
        <v>1138</v>
      </c>
      <c r="E70" s="208">
        <f>ROUND(N(data!BS59), 0)</f>
        <v>0</v>
      </c>
      <c r="F70" s="300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/>
      </c>
      <c r="B71" s="210" t="str">
        <f>RIGHT(data!$C$96,4)</f>
        <v/>
      </c>
      <c r="C71" s="12" t="str">
        <f>data!BT$55</f>
        <v>8670</v>
      </c>
      <c r="D71" s="12" t="s">
        <v>1138</v>
      </c>
      <c r="E71" s="208">
        <f>ROUND(N(data!BT59), 0)</f>
        <v>0</v>
      </c>
      <c r="F71" s="30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/>
      </c>
      <c r="B72" s="210" t="str">
        <f>RIGHT(data!$C$96,4)</f>
        <v/>
      </c>
      <c r="C72" s="12" t="str">
        <f>data!BU$55</f>
        <v>8680</v>
      </c>
      <c r="D72" s="12" t="s">
        <v>1138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/>
      </c>
      <c r="B73" s="210" t="str">
        <f>RIGHT(data!$C$96,4)</f>
        <v/>
      </c>
      <c r="C73" s="12" t="str">
        <f>data!BV$55</f>
        <v>8690</v>
      </c>
      <c r="D73" s="12" t="s">
        <v>1138</v>
      </c>
      <c r="E73" s="208">
        <f>ROUND(N(data!BV59), 0)</f>
        <v>0</v>
      </c>
      <c r="F73" s="300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/>
      </c>
      <c r="B74" s="210" t="str">
        <f>RIGHT(data!$C$96,4)</f>
        <v/>
      </c>
      <c r="C74" s="12" t="str">
        <f>data!BW$55</f>
        <v>8700</v>
      </c>
      <c r="D74" s="12" t="s">
        <v>1138</v>
      </c>
      <c r="E74" s="208">
        <f>ROUND(N(data!BW59), 0)</f>
        <v>0</v>
      </c>
      <c r="F74" s="300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/>
      </c>
      <c r="B75" s="210" t="str">
        <f>RIGHT(data!$C$96,4)</f>
        <v/>
      </c>
      <c r="C75" s="12" t="str">
        <f>data!BX$55</f>
        <v>8710</v>
      </c>
      <c r="D75" s="12" t="s">
        <v>1138</v>
      </c>
      <c r="E75" s="208">
        <f>ROUND(N(data!BX59), 0)</f>
        <v>0</v>
      </c>
      <c r="F75" s="300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/>
      </c>
      <c r="B76" s="210" t="str">
        <f>RIGHT(data!$C$96,4)</f>
        <v/>
      </c>
      <c r="C76" s="12" t="str">
        <f>data!BY$55</f>
        <v>8720</v>
      </c>
      <c r="D76" s="12" t="s">
        <v>1138</v>
      </c>
      <c r="E76" s="208">
        <f>ROUND(N(data!BY59), 0)</f>
        <v>0</v>
      </c>
      <c r="F76" s="300">
        <f>ROUND(N(data!BY60), 2)</f>
        <v>0</v>
      </c>
      <c r="G76" s="208">
        <f>ROUND(N(data!BY61), 0)</f>
        <v>0</v>
      </c>
      <c r="H76" s="208">
        <f>ROUND(N(data!BY62), 0)</f>
        <v>0</v>
      </c>
      <c r="I76" s="208">
        <f>ROUND(N(data!BY63), 0)</f>
        <v>0</v>
      </c>
      <c r="J76" s="208">
        <f>ROUND(N(data!BY64), 0)</f>
        <v>0</v>
      </c>
      <c r="K76" s="208">
        <f>ROUND(N(data!BY65), 0)</f>
        <v>0</v>
      </c>
      <c r="L76" s="208">
        <f>ROUND(N(data!BY66), 0)</f>
        <v>0</v>
      </c>
      <c r="M76" s="208">
        <f>ROUND(N(data!BY67), 0)</f>
        <v>0</v>
      </c>
      <c r="N76" s="208">
        <f>ROUND(N(data!BY68), 0)</f>
        <v>0</v>
      </c>
      <c r="O76" s="208">
        <f>ROUND(N(data!BY69), 0)</f>
        <v>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/>
      </c>
      <c r="B77" s="210" t="str">
        <f>RIGHT(data!$C$96,4)</f>
        <v/>
      </c>
      <c r="C77" s="12" t="str">
        <f>data!BZ$55</f>
        <v>8730</v>
      </c>
      <c r="D77" s="12" t="s">
        <v>1138</v>
      </c>
      <c r="E77" s="208">
        <f>ROUND(N(data!BZ59), 0)</f>
        <v>0</v>
      </c>
      <c r="F77" s="300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/>
      </c>
      <c r="B78" s="210" t="str">
        <f>RIGHT(data!$C$96,4)</f>
        <v/>
      </c>
      <c r="C78" s="12" t="str">
        <f>data!CA$55</f>
        <v>8740</v>
      </c>
      <c r="D78" s="12" t="s">
        <v>1138</v>
      </c>
      <c r="E78" s="208">
        <f>ROUND(N(data!CA59), 0)</f>
        <v>0</v>
      </c>
      <c r="F78" s="300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/>
      </c>
      <c r="B79" s="210" t="str">
        <f>RIGHT(data!$C$96,4)</f>
        <v/>
      </c>
      <c r="C79" s="12" t="str">
        <f>data!CB$55</f>
        <v>8770</v>
      </c>
      <c r="D79" s="12" t="s">
        <v>1138</v>
      </c>
      <c r="E79" s="208">
        <f>ROUND(N(data!CB59), 0)</f>
        <v>0</v>
      </c>
      <c r="F79" s="300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/>
      </c>
      <c r="B80" s="210" t="str">
        <f>RIGHT(data!$C$96,4)</f>
        <v/>
      </c>
      <c r="C80" s="12" t="str">
        <f>data!CC$55</f>
        <v>8790</v>
      </c>
      <c r="D80" s="12" t="s">
        <v>1138</v>
      </c>
      <c r="E80" s="208">
        <f>ROUND(N(data!CC59), 0)</f>
        <v>0</v>
      </c>
      <c r="F80" s="300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3" t="s">
        <v>683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684</v>
      </c>
      <c r="G3" s="10"/>
      <c r="J3" s="108"/>
    </row>
    <row r="4" spans="2:10" x14ac:dyDescent="0.35">
      <c r="B4" s="107"/>
      <c r="F4" s="10" t="s">
        <v>685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686</v>
      </c>
      <c r="G8" s="10"/>
      <c r="J8" s="108"/>
    </row>
    <row r="9" spans="2:10" x14ac:dyDescent="0.3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35">
      <c r="B10" s="107"/>
      <c r="F10" s="10" t="s">
        <v>688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689</v>
      </c>
      <c r="G12" s="10"/>
      <c r="J12" s="108"/>
    </row>
    <row r="13" spans="2:10" x14ac:dyDescent="0.35">
      <c r="B13" s="107"/>
      <c r="F13" s="10" t="s">
        <v>690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691</v>
      </c>
      <c r="J16" s="108"/>
    </row>
    <row r="17" spans="2:10" x14ac:dyDescent="0.35">
      <c r="B17" s="104"/>
      <c r="C17" s="113" t="s">
        <v>692</v>
      </c>
      <c r="D17" s="113"/>
      <c r="E17" s="105">
        <f>+data!C98</f>
        <v>0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693</v>
      </c>
      <c r="D18" s="62"/>
      <c r="E18" s="11" t="str">
        <f>+"H-"&amp;data!C97</f>
        <v>H-</v>
      </c>
      <c r="F18" s="10"/>
      <c r="G18" s="10"/>
      <c r="J18" s="108"/>
    </row>
    <row r="19" spans="2:10" x14ac:dyDescent="0.35">
      <c r="B19" s="107"/>
      <c r="C19" s="62" t="s">
        <v>694</v>
      </c>
      <c r="D19" s="62"/>
      <c r="E19" s="11">
        <f>+data!C99</f>
        <v>0</v>
      </c>
      <c r="F19" s="10"/>
      <c r="G19" s="10"/>
      <c r="J19" s="108"/>
    </row>
    <row r="20" spans="2:10" x14ac:dyDescent="0.35">
      <c r="B20" s="107"/>
      <c r="C20" s="62" t="s">
        <v>695</v>
      </c>
      <c r="D20" s="62"/>
      <c r="E20" s="11">
        <f>+data!C99</f>
        <v>0</v>
      </c>
      <c r="F20" s="10"/>
      <c r="G20" s="10"/>
      <c r="J20" s="108"/>
    </row>
    <row r="21" spans="2:10" x14ac:dyDescent="0.35">
      <c r="B21" s="107"/>
      <c r="C21" s="62" t="s">
        <v>696</v>
      </c>
      <c r="D21" s="62"/>
      <c r="E21" s="11" t="str">
        <f>CONCATENATE(+data!C100,", ",+data!C101)</f>
        <v xml:space="preserve">, 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3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.</v>
      </c>
      <c r="J28" s="108"/>
    </row>
    <row r="29" spans="2:10" x14ac:dyDescent="0.35">
      <c r="B29" s="107" t="s">
        <v>699</v>
      </c>
      <c r="J29" s="108"/>
    </row>
    <row r="30" spans="2:10" x14ac:dyDescent="0.3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abSelected="1" topLeftCell="A52" zoomScale="85" zoomScaleNormal="85" workbookViewId="0">
      <selection activeCell="G65" sqref="G6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3" t="s">
        <v>705</v>
      </c>
    </row>
    <row r="3" spans="1:13" x14ac:dyDescent="0.35">
      <c r="A3" s="63"/>
    </row>
    <row r="4" spans="1:13" x14ac:dyDescent="0.35">
      <c r="A4" s="158" t="s">
        <v>706</v>
      </c>
    </row>
    <row r="5" spans="1:13" x14ac:dyDescent="0.35">
      <c r="A5" s="158" t="s">
        <v>707</v>
      </c>
    </row>
    <row r="6" spans="1:13" x14ac:dyDescent="0.35">
      <c r="A6" s="158" t="s">
        <v>708</v>
      </c>
    </row>
    <row r="7" spans="1:13" x14ac:dyDescent="0.35">
      <c r="A7" s="158"/>
    </row>
    <row r="8" spans="1:13" x14ac:dyDescent="0.35">
      <c r="A8" s="2" t="s">
        <v>709</v>
      </c>
    </row>
    <row r="9" spans="1:13" x14ac:dyDescent="0.35">
      <c r="A9" s="158" t="s">
        <v>25</v>
      </c>
    </row>
    <row r="12" spans="1:13" x14ac:dyDescent="0.35">
      <c r="A12" s="1">
        <f>data!C97</f>
        <v>0</v>
      </c>
      <c r="B12" s="243" t="str">
        <f>RIGHT('Prior Year'!C96,4)</f>
        <v/>
      </c>
      <c r="C12" s="243" t="str">
        <f>RIGHT(data!C96,4)</f>
        <v/>
      </c>
      <c r="D12" s="1" t="str">
        <f>RIGHT('Prior Year'!C96,4)</f>
        <v/>
      </c>
      <c r="E12" s="243" t="str">
        <f>RIGHT(data!C96,4)</f>
        <v/>
      </c>
      <c r="F12" s="1" t="str">
        <f>RIGHT('Prior Year'!C96,4)</f>
        <v/>
      </c>
      <c r="G12" s="243" t="str">
        <f>RIGHT(data!C96,4)</f>
        <v/>
      </c>
      <c r="H12" s="3"/>
    </row>
    <row r="13" spans="1:13" x14ac:dyDescent="0.3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3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35">
      <c r="A15" s="1" t="s">
        <v>720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721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 x14ac:dyDescent="0.35">
      <c r="A17" s="1" t="s">
        <v>722</v>
      </c>
      <c r="B17" s="243">
        <f>ROUND(N('Prior Year'!E85), 0)</f>
        <v>0</v>
      </c>
      <c r="C17" s="243">
        <f>data!E85</f>
        <v>0</v>
      </c>
      <c r="D17" s="243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3" t="str">
        <f t="shared" si="3"/>
        <v/>
      </c>
      <c r="M17" s="7"/>
    </row>
    <row r="18" spans="1:13" x14ac:dyDescent="0.35">
      <c r="A18" s="1" t="s">
        <v>723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35">
      <c r="A19" s="1" t="s">
        <v>724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35">
      <c r="A20" s="1" t="s">
        <v>725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3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3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3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3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3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35">
      <c r="A26" s="1" t="s">
        <v>731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35">
      <c r="A27" s="1" t="s">
        <v>732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35">
      <c r="A28" s="1" t="s">
        <v>733</v>
      </c>
      <c r="B28" s="243">
        <f>ROUND(N('Prior Year'!P85), 0)</f>
        <v>0</v>
      </c>
      <c r="C28" s="243">
        <f>data!P85</f>
        <v>0</v>
      </c>
      <c r="D28" s="243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35">
      <c r="A29" s="1" t="s">
        <v>734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35">
      <c r="A30" s="1" t="s">
        <v>735</v>
      </c>
      <c r="B30" s="243">
        <f>ROUND(N('Prior Year'!R85), 0)</f>
        <v>0</v>
      </c>
      <c r="C30" s="243">
        <f>data!R85</f>
        <v>0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35">
      <c r="A31" s="1" t="s">
        <v>736</v>
      </c>
      <c r="B31" s="243">
        <f>ROUND(N('Prior Year'!S85), 0)</f>
        <v>0</v>
      </c>
      <c r="C31" s="243">
        <f>data!S85</f>
        <v>0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35">
      <c r="A32" s="1" t="s">
        <v>738</v>
      </c>
      <c r="B32" s="243">
        <f>ROUND(N('Prior Year'!T85), 0)</f>
        <v>0</v>
      </c>
      <c r="C32" s="243">
        <f>data!T85</f>
        <v>0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35">
      <c r="A33" s="1" t="s">
        <v>739</v>
      </c>
      <c r="B33" s="243">
        <f>ROUND(N('Prior Year'!U85), 0)</f>
        <v>0</v>
      </c>
      <c r="C33" s="243">
        <f>data!U85</f>
        <v>0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35">
      <c r="A34" s="1" t="s">
        <v>740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 x14ac:dyDescent="0.35">
      <c r="A35" s="1" t="s">
        <v>741</v>
      </c>
      <c r="B35" s="243">
        <f>ROUND(N('Prior Year'!W85), 0)</f>
        <v>0</v>
      </c>
      <c r="C35" s="243">
        <f>data!W85</f>
        <v>0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 x14ac:dyDescent="0.35">
      <c r="A36" s="1" t="s">
        <v>742</v>
      </c>
      <c r="B36" s="243">
        <f>ROUND(N('Prior Year'!X85), 0)</f>
        <v>0</v>
      </c>
      <c r="C36" s="243">
        <f>data!X85</f>
        <v>0</v>
      </c>
      <c r="D36" s="243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 x14ac:dyDescent="0.35">
      <c r="A37" s="1" t="s">
        <v>743</v>
      </c>
      <c r="B37" s="243">
        <f>ROUND(N('Prior Year'!Y85), 0)</f>
        <v>0</v>
      </c>
      <c r="C37" s="243">
        <f>data!Y85</f>
        <v>0</v>
      </c>
      <c r="D37" s="243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4"/>
        <v/>
      </c>
      <c r="H37" s="6" t="str">
        <f t="shared" si="5"/>
        <v/>
      </c>
      <c r="I37" s="243" t="str">
        <f t="shared" si="3"/>
        <v/>
      </c>
      <c r="M37" s="7"/>
    </row>
    <row r="38" spans="1:13" x14ac:dyDescent="0.35">
      <c r="A38" s="1" t="s">
        <v>744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 x14ac:dyDescent="0.35">
      <c r="A39" s="1" t="s">
        <v>745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 x14ac:dyDescent="0.35">
      <c r="A40" s="1" t="s">
        <v>746</v>
      </c>
      <c r="B40" s="243">
        <f>ROUND(N('Prior Year'!AB85), 0)</f>
        <v>0</v>
      </c>
      <c r="C40" s="243">
        <f>data!AB85</f>
        <v>0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35">
      <c r="A41" s="1" t="s">
        <v>747</v>
      </c>
      <c r="B41" s="243">
        <f>ROUND(N('Prior Year'!AC85), 0)</f>
        <v>0</v>
      </c>
      <c r="C41" s="243">
        <f>data!AC85</f>
        <v>0</v>
      </c>
      <c r="D41" s="243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35">
      <c r="A42" s="1" t="s">
        <v>748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35">
      <c r="A43" s="1" t="s">
        <v>749</v>
      </c>
      <c r="B43" s="243">
        <f>ROUND(N('Prior Year'!AE85), 0)</f>
        <v>0</v>
      </c>
      <c r="C43" s="243">
        <f>data!AE85</f>
        <v>0</v>
      </c>
      <c r="D43" s="243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 x14ac:dyDescent="0.35">
      <c r="A44" s="1" t="s">
        <v>750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35">
      <c r="A45" s="1" t="s">
        <v>751</v>
      </c>
      <c r="B45" s="243">
        <f>ROUND(N('Prior Year'!AG85), 0)</f>
        <v>0</v>
      </c>
      <c r="C45" s="243">
        <f>data!AG85</f>
        <v>0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3" t="str">
        <f t="shared" si="3"/>
        <v/>
      </c>
      <c r="M45" s="7"/>
    </row>
    <row r="46" spans="1:13" x14ac:dyDescent="0.35">
      <c r="A46" s="1" t="s">
        <v>752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35">
      <c r="A47" s="1" t="s">
        <v>753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754</v>
      </c>
      <c r="B48" s="243">
        <f>ROUND(N('Prior Year'!AJ85), 0)</f>
        <v>0</v>
      </c>
      <c r="C48" s="243">
        <f>data!AJ85</f>
        <v>0</v>
      </c>
      <c r="D48" s="243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4"/>
        <v/>
      </c>
      <c r="H48" s="6" t="str">
        <f t="shared" si="6"/>
        <v/>
      </c>
      <c r="I48" s="243" t="str">
        <f t="shared" si="7"/>
        <v/>
      </c>
      <c r="M48" s="7"/>
    </row>
    <row r="49" spans="1:13" x14ac:dyDescent="0.35">
      <c r="A49" s="1" t="s">
        <v>755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35">
      <c r="A50" s="1" t="s">
        <v>756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 x14ac:dyDescent="0.35">
      <c r="A51" s="1" t="s">
        <v>757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35">
      <c r="A52" s="1" t="s">
        <v>758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3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35">
      <c r="A54" s="1" t="s">
        <v>760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 x14ac:dyDescent="0.3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3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3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35">
      <c r="A58" s="1" t="s">
        <v>764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35">
      <c r="A59" s="1" t="s">
        <v>765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35">
      <c r="A60" s="1" t="s">
        <v>766</v>
      </c>
      <c r="B60" s="243">
        <f>ROUND(N('Prior Year'!AV85), 0)</f>
        <v>0</v>
      </c>
      <c r="C60" s="243">
        <f>data!AV85</f>
        <v>0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35">
      <c r="A61" s="1" t="s">
        <v>767</v>
      </c>
      <c r="B61" s="243">
        <f>ROUND(N('Prior Year'!AW85), 0)</f>
        <v>0</v>
      </c>
      <c r="C61" s="243">
        <f>data!AW85</f>
        <v>0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35">
      <c r="A62" s="1" t="s">
        <v>768</v>
      </c>
      <c r="B62" s="243">
        <f>ROUND(N('Prior Year'!AX85), 0)</f>
        <v>0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x14ac:dyDescent="0.35">
      <c r="A63" s="1" t="s">
        <v>769</v>
      </c>
      <c r="B63" s="243">
        <f>ROUND(N('Prior Year'!AY85), 0)</f>
        <v>0</v>
      </c>
      <c r="C63" s="243">
        <f>data!AY85</f>
        <v>0</v>
      </c>
      <c r="D63" s="243">
        <f>ROUND(N('Prior Year'!AY59), 0)</f>
        <v>0</v>
      </c>
      <c r="E63" s="1">
        <f>data!AY59</f>
        <v>0</v>
      </c>
      <c r="F63" s="217" t="str">
        <f>IF(B63=0,"",IF(D63=0,"",B63/D63))</f>
        <v/>
      </c>
      <c r="G63" s="217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 x14ac:dyDescent="0.35">
      <c r="A64" s="1" t="s">
        <v>770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35">
      <c r="A65" s="1" t="s">
        <v>771</v>
      </c>
      <c r="B65" s="243">
        <f>ROUND(N('Prior Year'!BA85), 0)</f>
        <v>0</v>
      </c>
      <c r="C65" s="243">
        <f>data!BA85</f>
        <v>0</v>
      </c>
      <c r="D65" s="243" t="s">
        <v>737</v>
      </c>
      <c r="E65" s="344" t="s">
        <v>737</v>
      </c>
      <c r="F65" s="217"/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 x14ac:dyDescent="0.35">
      <c r="A66" s="1" t="s">
        <v>772</v>
      </c>
      <c r="B66" s="243">
        <f>ROUND(N('Prior Year'!BB85), 0)</f>
        <v>0</v>
      </c>
      <c r="C66" s="243">
        <f>data!BB85</f>
        <v>0</v>
      </c>
      <c r="D66" s="243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3" t="str">
        <f t="shared" si="7"/>
        <v/>
      </c>
      <c r="M66" s="7"/>
    </row>
    <row r="67" spans="1:13" x14ac:dyDescent="0.35">
      <c r="A67" s="1" t="s">
        <v>773</v>
      </c>
      <c r="B67" s="243">
        <f>ROUND(N('Prior Year'!BC85), 0)</f>
        <v>0</v>
      </c>
      <c r="C67" s="243">
        <f>data!BC85</f>
        <v>0</v>
      </c>
      <c r="D67" s="243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3" t="str">
        <f t="shared" si="7"/>
        <v/>
      </c>
      <c r="M67" s="7"/>
    </row>
    <row r="68" spans="1:13" x14ac:dyDescent="0.35">
      <c r="A68" s="1" t="s">
        <v>774</v>
      </c>
      <c r="B68" s="243">
        <f>ROUND(N('Prior Year'!BD85), 0)</f>
        <v>0</v>
      </c>
      <c r="C68" s="243">
        <f>data!BD85</f>
        <v>0</v>
      </c>
      <c r="D68" s="243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3" t="str">
        <f t="shared" si="7"/>
        <v/>
      </c>
      <c r="M68" s="7"/>
    </row>
    <row r="69" spans="1:13" x14ac:dyDescent="0.35">
      <c r="A69" s="1" t="s">
        <v>775</v>
      </c>
      <c r="B69" s="243">
        <f>ROUND(N('Prior Year'!BE85), 0)</f>
        <v>0</v>
      </c>
      <c r="C69" s="243">
        <f>data!BE85</f>
        <v>0</v>
      </c>
      <c r="D69" s="243">
        <f>ROUND(N('Prior Year'!BE59), 0)</f>
        <v>0</v>
      </c>
      <c r="E69" s="1">
        <f>data!BE59</f>
        <v>0</v>
      </c>
      <c r="F69" s="217" t="str">
        <f>IF(B69=0,"",IF(D69=0,"",B69/D69))</f>
        <v/>
      </c>
      <c r="G69" s="217" t="str">
        <f t="shared" si="4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 x14ac:dyDescent="0.35">
      <c r="A70" s="1" t="s">
        <v>776</v>
      </c>
      <c r="B70" s="243">
        <f>ROUND(N('Prior Year'!BF85), 0)</f>
        <v>0</v>
      </c>
      <c r="C70" s="243">
        <f>data!BF85</f>
        <v>0</v>
      </c>
      <c r="D70" s="243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35">
      <c r="A71" s="1" t="s">
        <v>777</v>
      </c>
      <c r="B71" s="243">
        <f>ROUND(N('Prior Year'!BG85), 0)</f>
        <v>0</v>
      </c>
      <c r="C71" s="243">
        <f>data!BG85</f>
        <v>0</v>
      </c>
      <c r="D71" s="243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3" t="str">
        <f t="shared" si="7"/>
        <v/>
      </c>
      <c r="M71" s="7"/>
    </row>
    <row r="72" spans="1:13" x14ac:dyDescent="0.35">
      <c r="A72" s="1" t="s">
        <v>778</v>
      </c>
      <c r="B72" s="243">
        <f>ROUND(N('Prior Year'!BH85), 0)</f>
        <v>0</v>
      </c>
      <c r="C72" s="243">
        <f>data!BH85</f>
        <v>0</v>
      </c>
      <c r="D72" s="243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3" t="str">
        <f t="shared" si="7"/>
        <v/>
      </c>
      <c r="M72" s="7"/>
    </row>
    <row r="73" spans="1:13" x14ac:dyDescent="0.35">
      <c r="A73" s="1" t="s">
        <v>779</v>
      </c>
      <c r="B73" s="243">
        <f>ROUND(N('Prior Year'!BI85), 0)</f>
        <v>0</v>
      </c>
      <c r="C73" s="243">
        <f>data!BI85</f>
        <v>0</v>
      </c>
      <c r="D73" s="243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3" t="str">
        <f t="shared" si="7"/>
        <v/>
      </c>
      <c r="M73" s="7"/>
    </row>
    <row r="74" spans="1:13" x14ac:dyDescent="0.35">
      <c r="A74" s="1" t="s">
        <v>780</v>
      </c>
      <c r="B74" s="243">
        <f>ROUND(N('Prior Year'!BJ85), 0)</f>
        <v>0</v>
      </c>
      <c r="C74" s="243">
        <f>data!BJ85</f>
        <v>0</v>
      </c>
      <c r="D74" s="243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3" t="str">
        <f t="shared" si="7"/>
        <v/>
      </c>
      <c r="M74" s="7"/>
    </row>
    <row r="75" spans="1:13" x14ac:dyDescent="0.35">
      <c r="A75" s="1" t="s">
        <v>781</v>
      </c>
      <c r="B75" s="243">
        <f>ROUND(N('Prior Year'!BK85), 0)</f>
        <v>0</v>
      </c>
      <c r="C75" s="243">
        <f>data!BK85</f>
        <v>0</v>
      </c>
      <c r="D75" s="243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3" t="str">
        <f t="shared" si="7"/>
        <v/>
      </c>
      <c r="M75" s="7"/>
    </row>
    <row r="76" spans="1:13" x14ac:dyDescent="0.35">
      <c r="A76" s="1" t="s">
        <v>782</v>
      </c>
      <c r="B76" s="243">
        <f>ROUND(N('Prior Year'!BL85), 0)</f>
        <v>0</v>
      </c>
      <c r="C76" s="243">
        <f>data!BL85</f>
        <v>0</v>
      </c>
      <c r="D76" s="243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3" t="str">
        <f t="shared" si="7"/>
        <v/>
      </c>
      <c r="M76" s="7"/>
    </row>
    <row r="77" spans="1:13" x14ac:dyDescent="0.35">
      <c r="A77" s="1" t="s">
        <v>783</v>
      </c>
      <c r="B77" s="243">
        <f>ROUND(N('Prior Year'!BM85), 0)</f>
        <v>0</v>
      </c>
      <c r="C77" s="243">
        <f>data!BM85</f>
        <v>0</v>
      </c>
      <c r="D77" s="243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3" t="str">
        <f t="shared" si="7"/>
        <v/>
      </c>
      <c r="M77" s="7"/>
    </row>
    <row r="78" spans="1:13" x14ac:dyDescent="0.35">
      <c r="A78" s="1" t="s">
        <v>784</v>
      </c>
      <c r="B78" s="243">
        <f>ROUND(N('Prior Year'!BN85), 0)</f>
        <v>0</v>
      </c>
      <c r="C78" s="243">
        <f>data!BN85</f>
        <v>0</v>
      </c>
      <c r="D78" s="243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3" t="str">
        <f t="shared" si="7"/>
        <v/>
      </c>
      <c r="M78" s="7"/>
    </row>
    <row r="79" spans="1:13" x14ac:dyDescent="0.35">
      <c r="A79" s="1" t="s">
        <v>785</v>
      </c>
      <c r="B79" s="243">
        <f>ROUND(N('Prior Year'!BO85), 0)</f>
        <v>0</v>
      </c>
      <c r="C79" s="243">
        <f>data!BO85</f>
        <v>0</v>
      </c>
      <c r="D79" s="243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786</v>
      </c>
      <c r="B80" s="243">
        <f>ROUND(N('Prior Year'!BP85), 0)</f>
        <v>0</v>
      </c>
      <c r="C80" s="243">
        <f>data!BP85</f>
        <v>0</v>
      </c>
      <c r="D80" s="243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3" t="str">
        <f t="shared" si="10"/>
        <v/>
      </c>
      <c r="M80" s="7"/>
    </row>
    <row r="81" spans="1:13" x14ac:dyDescent="0.3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3" t="str">
        <f t="shared" si="10"/>
        <v/>
      </c>
      <c r="M81" s="7"/>
    </row>
    <row r="82" spans="1:13" x14ac:dyDescent="0.35">
      <c r="A82" s="1" t="s">
        <v>788</v>
      </c>
      <c r="B82" s="243">
        <f>ROUND(N('Prior Year'!BR85), 0)</f>
        <v>0</v>
      </c>
      <c r="C82" s="243">
        <f>data!BR85</f>
        <v>0</v>
      </c>
      <c r="D82" s="243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3" t="str">
        <f t="shared" si="10"/>
        <v/>
      </c>
      <c r="M82" s="7"/>
    </row>
    <row r="83" spans="1:13" x14ac:dyDescent="0.35">
      <c r="A83" s="1" t="s">
        <v>789</v>
      </c>
      <c r="B83" s="243">
        <f>ROUND(N('Prior Year'!BS85), 0)</f>
        <v>0</v>
      </c>
      <c r="C83" s="243">
        <f>data!BS85</f>
        <v>0</v>
      </c>
      <c r="D83" s="243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3" t="str">
        <f t="shared" si="10"/>
        <v/>
      </c>
      <c r="M83" s="7"/>
    </row>
    <row r="84" spans="1:13" x14ac:dyDescent="0.35">
      <c r="A84" s="1" t="s">
        <v>790</v>
      </c>
      <c r="B84" s="243">
        <f>ROUND(N('Prior Year'!BT85), 0)</f>
        <v>0</v>
      </c>
      <c r="C84" s="243">
        <f>data!BT85</f>
        <v>0</v>
      </c>
      <c r="D84" s="243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3" t="str">
        <f t="shared" si="10"/>
        <v/>
      </c>
      <c r="M84" s="7"/>
    </row>
    <row r="85" spans="1:13" x14ac:dyDescent="0.3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3" t="str">
        <f t="shared" si="10"/>
        <v/>
      </c>
      <c r="M85" s="7"/>
    </row>
    <row r="86" spans="1:13" x14ac:dyDescent="0.35">
      <c r="A86" s="1" t="s">
        <v>792</v>
      </c>
      <c r="B86" s="243">
        <f>ROUND(N('Prior Year'!BV85), 0)</f>
        <v>0</v>
      </c>
      <c r="C86" s="243">
        <f>data!BV85</f>
        <v>0</v>
      </c>
      <c r="D86" s="243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3" t="str">
        <f t="shared" si="10"/>
        <v/>
      </c>
      <c r="M86" s="7"/>
    </row>
    <row r="87" spans="1:13" x14ac:dyDescent="0.35">
      <c r="A87" s="1" t="s">
        <v>793</v>
      </c>
      <c r="B87" s="243">
        <f>ROUND(N('Prior Year'!BW85), 0)</f>
        <v>0</v>
      </c>
      <c r="C87" s="243">
        <f>data!BW85</f>
        <v>0</v>
      </c>
      <c r="D87" s="243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3" t="str">
        <f t="shared" si="10"/>
        <v/>
      </c>
      <c r="M87" s="7"/>
    </row>
    <row r="88" spans="1:13" x14ac:dyDescent="0.35">
      <c r="A88" s="1" t="s">
        <v>794</v>
      </c>
      <c r="B88" s="243">
        <f>ROUND(N('Prior Year'!BX85), 0)</f>
        <v>0</v>
      </c>
      <c r="C88" s="243">
        <f>data!BX85</f>
        <v>0</v>
      </c>
      <c r="D88" s="243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3" t="str">
        <f t="shared" si="10"/>
        <v/>
      </c>
      <c r="M88" s="7"/>
    </row>
    <row r="89" spans="1:13" x14ac:dyDescent="0.35">
      <c r="A89" s="1" t="s">
        <v>795</v>
      </c>
      <c r="B89" s="243">
        <f>ROUND(N('Prior Year'!BY85), 0)</f>
        <v>0</v>
      </c>
      <c r="C89" s="243">
        <f>data!BY85</f>
        <v>0</v>
      </c>
      <c r="D89" s="243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3" t="str">
        <f t="shared" si="10"/>
        <v/>
      </c>
      <c r="M89" s="7"/>
    </row>
    <row r="90" spans="1:13" x14ac:dyDescent="0.35">
      <c r="A90" s="1" t="s">
        <v>796</v>
      </c>
      <c r="B90" s="243">
        <f>ROUND(N('Prior Year'!BZ85), 0)</f>
        <v>0</v>
      </c>
      <c r="C90" s="243">
        <f>data!BZ85</f>
        <v>0</v>
      </c>
      <c r="D90" s="243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3" t="str">
        <f t="shared" si="10"/>
        <v/>
      </c>
      <c r="M90" s="7"/>
    </row>
    <row r="91" spans="1:13" x14ac:dyDescent="0.35">
      <c r="A91" s="1" t="s">
        <v>797</v>
      </c>
      <c r="B91" s="243">
        <f>ROUND(N('Prior Year'!CA85), 0)</f>
        <v>0</v>
      </c>
      <c r="C91" s="243">
        <f>data!CA85</f>
        <v>0</v>
      </c>
      <c r="D91" s="243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3" t="str">
        <f t="shared" si="10"/>
        <v/>
      </c>
      <c r="M91" s="7"/>
    </row>
    <row r="92" spans="1:13" x14ac:dyDescent="0.35">
      <c r="A92" s="1" t="s">
        <v>798</v>
      </c>
      <c r="B92" s="243">
        <f>ROUND(N('Prior Year'!CB85), 0)</f>
        <v>0</v>
      </c>
      <c r="C92" s="243">
        <f>data!CB85</f>
        <v>0</v>
      </c>
      <c r="D92" s="243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3" t="str">
        <f t="shared" si="10"/>
        <v/>
      </c>
      <c r="M92" s="7"/>
    </row>
    <row r="93" spans="1:13" x14ac:dyDescent="0.35">
      <c r="A93" s="1" t="s">
        <v>799</v>
      </c>
      <c r="B93" s="243">
        <f>ROUND(N('Prior Year'!CC85), 0)</f>
        <v>0</v>
      </c>
      <c r="C93" s="243">
        <f>data!CC85</f>
        <v>0</v>
      </c>
      <c r="D93" s="243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3" t="str">
        <f t="shared" si="10"/>
        <v/>
      </c>
      <c r="M93" s="7"/>
    </row>
    <row r="94" spans="1:13" x14ac:dyDescent="0.35">
      <c r="A94" s="1" t="s">
        <v>800</v>
      </c>
      <c r="B94" s="243">
        <f>ROUND(N('Prior Year'!CD85), 0)</f>
        <v>0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sqref="A1:XFD1"/>
    </sheetView>
  </sheetViews>
  <sheetFormatPr defaultRowHeight="12.5" x14ac:dyDescent="0.25"/>
  <sheetData>
    <row r="1" spans="1:4" ht="14.5" x14ac:dyDescent="0.35">
      <c r="A1" s="297" t="s">
        <v>801</v>
      </c>
      <c r="B1" s="296"/>
      <c r="C1" s="296"/>
      <c r="D1" s="296"/>
    </row>
    <row r="2" spans="1:4" ht="14.5" x14ac:dyDescent="0.35">
      <c r="A2" s="296"/>
      <c r="B2" s="296"/>
      <c r="C2" s="296"/>
      <c r="D2" s="296"/>
    </row>
    <row r="3" spans="1:4" ht="14.5" x14ac:dyDescent="0.35">
      <c r="A3" s="299" t="s">
        <v>802</v>
      </c>
      <c r="B3" s="296"/>
      <c r="C3" s="296"/>
      <c r="D3" s="296"/>
    </row>
    <row r="4" spans="1:4" ht="14.5" x14ac:dyDescent="0.35">
      <c r="A4" s="296" t="s">
        <v>803</v>
      </c>
      <c r="B4" s="296"/>
      <c r="C4" s="296"/>
      <c r="D4" s="296"/>
    </row>
    <row r="5" spans="1:4" ht="14.5" x14ac:dyDescent="0.35">
      <c r="A5" s="1" t="s">
        <v>1352</v>
      </c>
      <c r="B5" s="296"/>
      <c r="C5" s="296"/>
      <c r="D5" s="296"/>
    </row>
    <row r="6" spans="1:4" ht="14.5" x14ac:dyDescent="0.35">
      <c r="A6" s="296"/>
      <c r="B6" s="296"/>
      <c r="C6" s="296"/>
      <c r="D6" s="296"/>
    </row>
    <row r="7" spans="1:4" ht="14.5" x14ac:dyDescent="0.35">
      <c r="A7" s="296" t="s">
        <v>804</v>
      </c>
      <c r="B7" s="296"/>
      <c r="C7" s="296"/>
      <c r="D7" s="296"/>
    </row>
    <row r="8" spans="1:4" ht="14.5" x14ac:dyDescent="0.35">
      <c r="A8" s="340" t="s">
        <v>1353</v>
      </c>
      <c r="B8" s="296"/>
      <c r="C8" s="296"/>
      <c r="D8" s="296"/>
    </row>
    <row r="9" spans="1:4" ht="14.5" x14ac:dyDescent="0.35">
      <c r="A9" s="296"/>
      <c r="B9" s="296"/>
      <c r="C9" s="296"/>
      <c r="D9" s="296"/>
    </row>
    <row r="10" spans="1:4" ht="14.5" x14ac:dyDescent="0.35">
      <c r="A10" s="296"/>
      <c r="B10" s="296"/>
      <c r="C10" s="296"/>
      <c r="D10" s="296"/>
    </row>
    <row r="11" spans="1:4" ht="14.5" x14ac:dyDescent="0.35">
      <c r="A11" s="298" t="s">
        <v>805</v>
      </c>
      <c r="B11" s="296"/>
      <c r="C11" s="296"/>
      <c r="D11" s="296">
        <f>N(data!C380)</f>
        <v>0</v>
      </c>
    </row>
    <row r="12" spans="1:4" ht="14.5" x14ac:dyDescent="0.35">
      <c r="A12" s="298" t="s">
        <v>806</v>
      </c>
      <c r="B12" s="296"/>
      <c r="C12" s="296"/>
      <c r="D12" s="296" t="e">
        <f>IF(OR(N(data!C380) &gt; 1000000, N(data!C380) / (N(data!D360) + N(data!D383)) &gt; 0.01), "Yes", "No")</f>
        <v>#DIV/0!</v>
      </c>
    </row>
    <row r="13" spans="1:4" ht="14.5" x14ac:dyDescent="0.35">
      <c r="A13" s="296"/>
      <c r="B13" s="296"/>
      <c r="C13" s="296"/>
      <c r="D13" s="296"/>
    </row>
    <row r="14" spans="1:4" ht="14.5" x14ac:dyDescent="0.35">
      <c r="A14" s="298" t="s">
        <v>807</v>
      </c>
      <c r="B14" s="296"/>
      <c r="C14" s="296"/>
      <c r="D14" s="298" t="s">
        <v>808</v>
      </c>
    </row>
    <row r="15" spans="1:4" ht="14.5" x14ac:dyDescent="0.35">
      <c r="A15" s="296" t="s">
        <v>809</v>
      </c>
      <c r="B15" s="296"/>
      <c r="C15" s="296"/>
      <c r="D15" s="296"/>
    </row>
    <row r="16" spans="1:4" ht="14.5" x14ac:dyDescent="0.35">
      <c r="A16" s="296" t="s">
        <v>809</v>
      </c>
      <c r="B16" s="296"/>
      <c r="C16" s="296"/>
      <c r="D16" s="296"/>
    </row>
    <row r="17" spans="1:4" ht="14.5" x14ac:dyDescent="0.35">
      <c r="A17" s="296" t="s">
        <v>809</v>
      </c>
      <c r="B17" s="296"/>
      <c r="C17" s="296"/>
      <c r="D17" s="296"/>
    </row>
    <row r="18" spans="1:4" ht="14.5" x14ac:dyDescent="0.35">
      <c r="A18" s="296" t="s">
        <v>809</v>
      </c>
      <c r="B18" s="296"/>
      <c r="C18" s="296"/>
      <c r="D18" s="296"/>
    </row>
    <row r="19" spans="1:4" ht="14.5" x14ac:dyDescent="0.35">
      <c r="A19" s="296" t="s">
        <v>809</v>
      </c>
      <c r="B19" s="296"/>
      <c r="C19" s="296"/>
      <c r="D19" s="296"/>
    </row>
    <row r="20" spans="1:4" ht="14.5" x14ac:dyDescent="0.35">
      <c r="A20" s="296" t="s">
        <v>809</v>
      </c>
      <c r="B20" s="296"/>
      <c r="C20" s="296"/>
      <c r="D20" s="296"/>
    </row>
    <row r="21" spans="1:4" ht="14.5" x14ac:dyDescent="0.35">
      <c r="A21" s="296" t="s">
        <v>809</v>
      </c>
      <c r="B21" s="296"/>
      <c r="C21" s="296"/>
      <c r="D21" s="296"/>
    </row>
    <row r="22" spans="1:4" ht="14.5" x14ac:dyDescent="0.35">
      <c r="A22" s="296"/>
      <c r="B22" s="296"/>
      <c r="C22" s="296"/>
      <c r="D22" s="296"/>
    </row>
    <row r="23" spans="1:4" ht="14.5" x14ac:dyDescent="0.35">
      <c r="A23" s="296"/>
      <c r="B23" s="296"/>
      <c r="C23" s="296"/>
      <c r="D23" s="296"/>
    </row>
    <row r="24" spans="1:4" ht="14.5" x14ac:dyDescent="0.35">
      <c r="A24" s="296"/>
      <c r="B24" s="296"/>
      <c r="C24" s="296"/>
      <c r="D24" s="296"/>
    </row>
    <row r="25" spans="1:4" ht="14.5" x14ac:dyDescent="0.35">
      <c r="A25" s="298" t="s">
        <v>810</v>
      </c>
      <c r="B25" s="296"/>
      <c r="C25" s="296"/>
      <c r="D25" s="296">
        <f>N(data!C414)</f>
        <v>0</v>
      </c>
    </row>
    <row r="26" spans="1:4" ht="14.5" x14ac:dyDescent="0.35">
      <c r="A26" s="298" t="s">
        <v>806</v>
      </c>
      <c r="B26" s="296"/>
      <c r="C26" s="296"/>
      <c r="D26" s="296" t="e">
        <f>IF(OR(N(data!C414)&gt;1000000,N(data!C414)/(N(data!D416))&gt;0.01),"Yes","No")</f>
        <v>#DIV/0!</v>
      </c>
    </row>
    <row r="27" spans="1:4" ht="14.5" x14ac:dyDescent="0.35">
      <c r="A27" s="296"/>
      <c r="B27" s="296"/>
      <c r="C27" s="296"/>
      <c r="D27" s="296"/>
    </row>
    <row r="28" spans="1:4" ht="14.5" x14ac:dyDescent="0.35">
      <c r="A28" s="298" t="s">
        <v>807</v>
      </c>
      <c r="B28" s="296"/>
      <c r="C28" s="296"/>
      <c r="D28" s="298" t="s">
        <v>808</v>
      </c>
    </row>
    <row r="29" spans="1:4" ht="14.5" x14ac:dyDescent="0.35">
      <c r="A29" s="296" t="s">
        <v>811</v>
      </c>
      <c r="B29" s="296"/>
      <c r="C29" s="296"/>
      <c r="D29" s="296"/>
    </row>
    <row r="30" spans="1:4" ht="14.5" x14ac:dyDescent="0.35">
      <c r="A30" s="296" t="s">
        <v>811</v>
      </c>
      <c r="B30" s="296"/>
      <c r="C30" s="296"/>
      <c r="D30" s="296"/>
    </row>
    <row r="31" spans="1:4" ht="14.5" x14ac:dyDescent="0.35">
      <c r="A31" s="296" t="s">
        <v>811</v>
      </c>
      <c r="B31" s="296"/>
      <c r="C31" s="296"/>
      <c r="D31" s="296"/>
    </row>
    <row r="32" spans="1:4" ht="14.5" x14ac:dyDescent="0.35">
      <c r="A32" s="296" t="s">
        <v>811</v>
      </c>
      <c r="B32" s="296"/>
      <c r="C32" s="296"/>
      <c r="D32" s="296"/>
    </row>
    <row r="33" spans="1:4" ht="14.5" x14ac:dyDescent="0.35">
      <c r="A33" s="296" t="s">
        <v>811</v>
      </c>
      <c r="B33" s="296"/>
      <c r="C33" s="296"/>
      <c r="D33" s="296"/>
    </row>
    <row r="34" spans="1:4" ht="14.5" x14ac:dyDescent="0.35">
      <c r="A34" s="296" t="s">
        <v>811</v>
      </c>
      <c r="B34" s="296"/>
      <c r="C34" s="296"/>
      <c r="D34" s="296"/>
    </row>
    <row r="35" spans="1:4" ht="14.5" x14ac:dyDescent="0.35">
      <c r="A35" s="296" t="s">
        <v>811</v>
      </c>
      <c r="B35" s="296"/>
      <c r="C35" s="296"/>
      <c r="D35" s="296"/>
    </row>
    <row r="36" spans="1:4" ht="14.5" x14ac:dyDescent="0.3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812</v>
      </c>
    </row>
    <row r="2" spans="1:7" ht="20.149999999999999" customHeight="1" x14ac:dyDescent="0.35">
      <c r="A2" s="71" t="s">
        <v>813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 xml:space="preserve">Fiscal Year Ended:  </v>
      </c>
      <c r="C4" s="73"/>
      <c r="D4" s="74"/>
      <c r="E4" s="75"/>
      <c r="F4" s="73" t="str">
        <f>"License Number:  "&amp;"H-"&amp;FIXED(data!C97,0)</f>
        <v>License Number:  H-0</v>
      </c>
      <c r="G4" s="76"/>
    </row>
    <row r="5" spans="1:7" ht="20.149999999999999" customHeight="1" x14ac:dyDescent="0.35">
      <c r="A5" s="72">
        <v>2</v>
      </c>
      <c r="B5" s="73" t="s">
        <v>297</v>
      </c>
      <c r="C5" s="76"/>
      <c r="D5" s="73" t="str">
        <f>"  "&amp;data!C98</f>
        <v xml:space="preserve">  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302</v>
      </c>
      <c r="C6" s="76"/>
      <c r="D6" s="73" t="str">
        <f>"  "&amp;data!C103</f>
        <v xml:space="preserve">  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814</v>
      </c>
      <c r="C7" s="76"/>
      <c r="D7" s="73" t="str">
        <f>"  "&amp;data!C104</f>
        <v xml:space="preserve">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815</v>
      </c>
      <c r="C8" s="76"/>
      <c r="D8" s="73" t="str">
        <f>"  "&amp;data!C105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816</v>
      </c>
      <c r="C9" s="76"/>
      <c r="D9" s="73" t="str">
        <f>"  "&amp;data!C106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817</v>
      </c>
      <c r="C10" s="76"/>
      <c r="D10" s="73" t="str">
        <f>"  "&amp;data!C107</f>
        <v xml:space="preserve">  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818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819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820</v>
      </c>
      <c r="E16" s="244" t="str">
        <f>IF(data!C120&gt;0," X","")</f>
        <v/>
      </c>
      <c r="F16" s="90" t="s">
        <v>316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49999999999999" customHeight="1" x14ac:dyDescent="0.35">
      <c r="A18" s="72"/>
      <c r="B18" s="76" t="s">
        <v>821</v>
      </c>
      <c r="C18" s="76"/>
      <c r="D18" s="76"/>
      <c r="E18" s="244" t="str">
        <f>IF(data!C122&gt;0," X","")</f>
        <v/>
      </c>
      <c r="F18" s="90" t="s">
        <v>318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822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823</v>
      </c>
      <c r="C22" s="73"/>
      <c r="D22" s="73"/>
      <c r="E22" s="73"/>
      <c r="F22" s="87" t="s">
        <v>321</v>
      </c>
      <c r="G22" s="88" t="s">
        <v>240</v>
      </c>
    </row>
    <row r="23" spans="1:7" ht="20.149999999999999" customHeight="1" x14ac:dyDescent="0.35">
      <c r="A23" s="72"/>
      <c r="B23" s="73" t="s">
        <v>824</v>
      </c>
      <c r="C23" s="73"/>
      <c r="D23" s="73"/>
      <c r="E23" s="73"/>
      <c r="F23" s="72">
        <f>data!C127</f>
        <v>0</v>
      </c>
      <c r="G23" s="76">
        <f>data!D127</f>
        <v>0</v>
      </c>
    </row>
    <row r="24" spans="1:7" ht="20.149999999999999" customHeight="1" x14ac:dyDescent="0.35">
      <c r="A24" s="72"/>
      <c r="B24" s="73" t="s">
        <v>825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826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325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827</v>
      </c>
      <c r="C29" s="76"/>
      <c r="D29" s="88" t="s">
        <v>192</v>
      </c>
      <c r="E29" s="92" t="s">
        <v>827</v>
      </c>
      <c r="F29" s="76"/>
      <c r="G29" s="88" t="s">
        <v>192</v>
      </c>
    </row>
    <row r="30" spans="1:7" ht="20.149999999999999" customHeight="1" x14ac:dyDescent="0.35">
      <c r="A30" s="72"/>
      <c r="B30" s="73" t="s">
        <v>327</v>
      </c>
      <c r="C30" s="76"/>
      <c r="D30" s="76">
        <f>data!C132</f>
        <v>0</v>
      </c>
      <c r="E30" s="73" t="s">
        <v>333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828</v>
      </c>
      <c r="C31" s="76"/>
      <c r="D31" s="76">
        <f>data!C133</f>
        <v>0</v>
      </c>
      <c r="E31" s="73" t="s">
        <v>334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829</v>
      </c>
      <c r="C32" s="76"/>
      <c r="D32" s="76">
        <f>data!C134</f>
        <v>0</v>
      </c>
      <c r="E32" s="73" t="s">
        <v>830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831</v>
      </c>
      <c r="C33" s="76"/>
      <c r="D33" s="76">
        <f>data!C135</f>
        <v>0</v>
      </c>
      <c r="E33" s="73" t="s">
        <v>832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833</v>
      </c>
      <c r="C34" s="76"/>
      <c r="D34" s="76">
        <f>data!C136</f>
        <v>0</v>
      </c>
      <c r="E34" s="73" t="s">
        <v>336</v>
      </c>
      <c r="F34" s="76"/>
      <c r="G34" s="76">
        <f>data!E143</f>
        <v>0</v>
      </c>
    </row>
    <row r="35" spans="1:7" ht="20.149999999999999" customHeight="1" x14ac:dyDescent="0.35">
      <c r="A35" s="72"/>
      <c r="B35" s="92" t="s">
        <v>834</v>
      </c>
      <c r="C35" s="76"/>
      <c r="D35" s="76">
        <f>data!C137</f>
        <v>0</v>
      </c>
      <c r="E35" s="73" t="s">
        <v>835</v>
      </c>
      <c r="F35" s="93"/>
      <c r="G35" s="76"/>
    </row>
    <row r="36" spans="1:7" ht="20.149999999999999" customHeight="1" x14ac:dyDescent="0.35">
      <c r="A36" s="72"/>
      <c r="B36" s="73" t="s">
        <v>121</v>
      </c>
      <c r="C36" s="76"/>
      <c r="D36" s="76">
        <f>data!C138</f>
        <v>0</v>
      </c>
      <c r="E36" s="73" t="s">
        <v>337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338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836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9" t="s">
        <v>837</v>
      </c>
      <c r="G1" s="70" t="s">
        <v>838</v>
      </c>
    </row>
    <row r="2" spans="1:7" ht="20.149999999999999" customHeight="1" x14ac:dyDescent="0.35">
      <c r="A2" s="1" t="str">
        <f>"Hospital: "&amp;data!C98</f>
        <v xml:space="preserve">Hospital: </v>
      </c>
      <c r="G2" s="4" t="s">
        <v>839</v>
      </c>
    </row>
    <row r="3" spans="1:7" ht="20.149999999999999" customHeight="1" x14ac:dyDescent="0.35">
      <c r="G3" s="4" t="str">
        <f>"FYE: "&amp;data!C96</f>
        <v xml:space="preserve">FYE: </v>
      </c>
    </row>
    <row r="4" spans="1:7" ht="20.149999999999999" customHeight="1" x14ac:dyDescent="0.35">
      <c r="A4" s="130" t="s">
        <v>840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841</v>
      </c>
      <c r="C5" s="83"/>
      <c r="D5" s="83"/>
      <c r="E5" s="134" t="s">
        <v>348</v>
      </c>
      <c r="F5" s="83"/>
      <c r="G5" s="83"/>
    </row>
    <row r="6" spans="1:7" ht="20.149999999999999" customHeight="1" x14ac:dyDescent="0.35">
      <c r="A6" s="135" t="s">
        <v>842</v>
      </c>
      <c r="B6" s="88" t="s">
        <v>321</v>
      </c>
      <c r="C6" s="88" t="s">
        <v>843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49999999999999" customHeight="1" x14ac:dyDescent="0.35">
      <c r="A7" s="72" t="s">
        <v>342</v>
      </c>
      <c r="B7" s="136">
        <f>data!B154</f>
        <v>0</v>
      </c>
      <c r="C7" s="136">
        <f>data!B155</f>
        <v>0</v>
      </c>
      <c r="D7" s="136">
        <f>data!B156</f>
        <v>0</v>
      </c>
      <c r="E7" s="136">
        <f>data!B157</f>
        <v>0</v>
      </c>
      <c r="F7" s="136">
        <f>data!B158</f>
        <v>0</v>
      </c>
      <c r="G7" s="136">
        <f>data!B157+data!B158</f>
        <v>0</v>
      </c>
    </row>
    <row r="8" spans="1:7" ht="20.149999999999999" customHeight="1" x14ac:dyDescent="0.35">
      <c r="A8" s="72" t="s">
        <v>343</v>
      </c>
      <c r="B8" s="136">
        <f>data!C154</f>
        <v>0</v>
      </c>
      <c r="C8" s="136">
        <f>data!C155</f>
        <v>0</v>
      </c>
      <c r="D8" s="136">
        <f>data!C156</f>
        <v>0</v>
      </c>
      <c r="E8" s="136">
        <f>data!C157</f>
        <v>0</v>
      </c>
      <c r="F8" s="136">
        <f>data!C158</f>
        <v>0</v>
      </c>
      <c r="G8" s="136">
        <f>data!C157+data!C158</f>
        <v>0</v>
      </c>
    </row>
    <row r="9" spans="1:7" ht="20.149999999999999" customHeight="1" x14ac:dyDescent="0.35">
      <c r="A9" s="72" t="s">
        <v>844</v>
      </c>
      <c r="B9" s="136">
        <f>data!D154</f>
        <v>0</v>
      </c>
      <c r="C9" s="136">
        <f>data!D155</f>
        <v>0</v>
      </c>
      <c r="D9" s="136">
        <f>data!D156</f>
        <v>0</v>
      </c>
      <c r="E9" s="136">
        <f>data!D157</f>
        <v>0</v>
      </c>
      <c r="F9" s="136">
        <f>data!D158</f>
        <v>0</v>
      </c>
      <c r="G9" s="136">
        <f>data!D157+data!D158</f>
        <v>0</v>
      </c>
    </row>
    <row r="10" spans="1:7" ht="20.149999999999999" customHeight="1" x14ac:dyDescent="0.35">
      <c r="A10" s="87" t="s">
        <v>228</v>
      </c>
      <c r="B10" s="136">
        <f>data!E154</f>
        <v>0</v>
      </c>
      <c r="C10" s="136">
        <f>data!E155</f>
        <v>0</v>
      </c>
      <c r="D10" s="136">
        <f>data!E156</f>
        <v>0</v>
      </c>
      <c r="E10" s="136">
        <f>data!E157</f>
        <v>0</v>
      </c>
      <c r="F10" s="136">
        <f>data!E158</f>
        <v>0</v>
      </c>
      <c r="G10" s="136">
        <f>E10+F10</f>
        <v>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845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841</v>
      </c>
      <c r="C14" s="142"/>
      <c r="D14" s="142"/>
      <c r="E14" s="142" t="s">
        <v>348</v>
      </c>
      <c r="F14" s="142"/>
      <c r="G14" s="142"/>
    </row>
    <row r="15" spans="1:7" ht="20.149999999999999" customHeight="1" x14ac:dyDescent="0.35">
      <c r="A15" s="135" t="s">
        <v>842</v>
      </c>
      <c r="B15" s="88" t="s">
        <v>321</v>
      </c>
      <c r="C15" s="88" t="s">
        <v>843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49999999999999" customHeight="1" x14ac:dyDescent="0.3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 x14ac:dyDescent="0.3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844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846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841</v>
      </c>
      <c r="C23" s="83"/>
      <c r="D23" s="83"/>
      <c r="E23" s="83" t="s">
        <v>348</v>
      </c>
      <c r="F23" s="83"/>
      <c r="G23" s="83"/>
    </row>
    <row r="24" spans="1:7" ht="20.149999999999999" customHeight="1" x14ac:dyDescent="0.35">
      <c r="A24" s="135" t="s">
        <v>842</v>
      </c>
      <c r="B24" s="88" t="s">
        <v>321</v>
      </c>
      <c r="C24" s="88" t="s">
        <v>843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49999999999999" customHeight="1" x14ac:dyDescent="0.3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844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847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848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849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50" t="s">
        <v>351</v>
      </c>
      <c r="B1" s="71"/>
      <c r="C1" s="70" t="s">
        <v>850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 xml:space="preserve">Hospital: </v>
      </c>
      <c r="B3" s="78"/>
      <c r="C3" s="151" t="str">
        <f>"FYE: "&amp;data!C96</f>
        <v xml:space="preserve">FYE: 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352</v>
      </c>
      <c r="C5" s="132"/>
    </row>
    <row r="6" spans="1:3" ht="20.149999999999999" customHeight="1" x14ac:dyDescent="0.35">
      <c r="A6" s="152">
        <v>2</v>
      </c>
      <c r="B6" s="73" t="s">
        <v>851</v>
      </c>
      <c r="C6" s="72">
        <f>data!C181</f>
        <v>0</v>
      </c>
    </row>
    <row r="7" spans="1:3" ht="20.149999999999999" customHeight="1" x14ac:dyDescent="0.35">
      <c r="A7" s="153">
        <v>3</v>
      </c>
      <c r="B7" s="92" t="s">
        <v>354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355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356</v>
      </c>
      <c r="C9" s="72">
        <f>data!C184</f>
        <v>0</v>
      </c>
    </row>
    <row r="10" spans="1:3" ht="20.149999999999999" customHeight="1" x14ac:dyDescent="0.35">
      <c r="A10" s="153">
        <v>6</v>
      </c>
      <c r="B10" s="73" t="s">
        <v>357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358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359</v>
      </c>
      <c r="C12" s="72">
        <f>data!C187</f>
        <v>0</v>
      </c>
    </row>
    <row r="13" spans="1:3" ht="20.149999999999999" customHeight="1" x14ac:dyDescent="0.35">
      <c r="A13" s="153">
        <v>9</v>
      </c>
      <c r="B13" s="73" t="s">
        <v>359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852</v>
      </c>
      <c r="C14" s="72">
        <f>data!D189</f>
        <v>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360</v>
      </c>
      <c r="C17" s="86"/>
    </row>
    <row r="18" spans="1:3" ht="20.149999999999999" customHeight="1" x14ac:dyDescent="0.35">
      <c r="A18" s="72">
        <v>12</v>
      </c>
      <c r="B18" s="73" t="s">
        <v>853</v>
      </c>
      <c r="C18" s="72">
        <f>data!C191</f>
        <v>0</v>
      </c>
    </row>
    <row r="19" spans="1:3" ht="20.149999999999999" customHeight="1" x14ac:dyDescent="0.35">
      <c r="A19" s="72">
        <v>13</v>
      </c>
      <c r="B19" s="73" t="s">
        <v>854</v>
      </c>
      <c r="C19" s="72">
        <f>data!C192</f>
        <v>0</v>
      </c>
    </row>
    <row r="20" spans="1:3" ht="20.149999999999999" customHeight="1" x14ac:dyDescent="0.35">
      <c r="A20" s="72">
        <v>14</v>
      </c>
      <c r="B20" s="73" t="s">
        <v>855</v>
      </c>
      <c r="C20" s="72">
        <f>data!D193</f>
        <v>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363</v>
      </c>
      <c r="C23" s="132"/>
    </row>
    <row r="24" spans="1:3" ht="20.149999999999999" customHeight="1" x14ac:dyDescent="0.35">
      <c r="A24" s="72">
        <v>16</v>
      </c>
      <c r="B24" s="84" t="s">
        <v>856</v>
      </c>
      <c r="C24" s="157"/>
    </row>
    <row r="25" spans="1:3" ht="20.149999999999999" customHeight="1" x14ac:dyDescent="0.35">
      <c r="A25" s="72">
        <v>17</v>
      </c>
      <c r="B25" s="73" t="s">
        <v>857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365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858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859</v>
      </c>
      <c r="C30" s="142"/>
    </row>
    <row r="31" spans="1:3" ht="20.149999999999999" customHeight="1" x14ac:dyDescent="0.35">
      <c r="A31" s="72">
        <v>21</v>
      </c>
      <c r="B31" s="73" t="s">
        <v>367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860</v>
      </c>
      <c r="C32" s="72">
        <f>data!C200</f>
        <v>0</v>
      </c>
    </row>
    <row r="33" spans="1:3" ht="20.149999999999999" customHeight="1" x14ac:dyDescent="0.35">
      <c r="A33" s="72">
        <v>23</v>
      </c>
      <c r="B33" s="73" t="s">
        <v>157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861</v>
      </c>
      <c r="C34" s="72">
        <f>data!D202</f>
        <v>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369</v>
      </c>
      <c r="C37" s="132"/>
    </row>
    <row r="38" spans="1:3" ht="20.149999999999999" customHeight="1" x14ac:dyDescent="0.35">
      <c r="A38" s="72">
        <v>26</v>
      </c>
      <c r="B38" s="73" t="s">
        <v>862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371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863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50" t="s">
        <v>372</v>
      </c>
      <c r="B1" s="71"/>
      <c r="C1" s="71"/>
      <c r="D1" s="71"/>
      <c r="E1" s="71"/>
      <c r="F1" s="70" t="s">
        <v>864</v>
      </c>
    </row>
    <row r="3" spans="1:6" ht="20.149999999999999" customHeight="1" x14ac:dyDescent="0.35">
      <c r="A3" s="129" t="str">
        <f>"Hospital: "&amp;data!C98</f>
        <v xml:space="preserve">Hospital: </v>
      </c>
      <c r="F3" s="151" t="str">
        <f>"FYE: "&amp;data!C96</f>
        <v xml:space="preserve">FYE: </v>
      </c>
    </row>
    <row r="4" spans="1:6" ht="20.149999999999999" customHeight="1" x14ac:dyDescent="0.35">
      <c r="A4" s="157" t="s">
        <v>373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865</v>
      </c>
      <c r="D5" s="160"/>
      <c r="E5" s="160"/>
      <c r="F5" s="160" t="s">
        <v>866</v>
      </c>
    </row>
    <row r="6" spans="1:6" ht="20.149999999999999" customHeight="1" x14ac:dyDescent="0.35">
      <c r="A6" s="161"/>
      <c r="B6" s="79"/>
      <c r="C6" s="162" t="s">
        <v>867</v>
      </c>
      <c r="D6" s="162" t="s">
        <v>375</v>
      </c>
      <c r="E6" s="162" t="s">
        <v>868</v>
      </c>
      <c r="F6" s="162" t="s">
        <v>867</v>
      </c>
    </row>
    <row r="7" spans="1:6" ht="20.149999999999999" customHeight="1" x14ac:dyDescent="0.35">
      <c r="A7" s="72">
        <v>1</v>
      </c>
      <c r="B7" s="76" t="s">
        <v>378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379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 x14ac:dyDescent="0.35">
      <c r="A9" s="72">
        <v>3</v>
      </c>
      <c r="B9" s="76" t="s">
        <v>380</v>
      </c>
      <c r="C9" s="76">
        <f>data!B213</f>
        <v>0</v>
      </c>
      <c r="D9" s="76" t="str">
        <f>data!C213</f>
        <v xml:space="preserve"> </v>
      </c>
      <c r="E9" s="76">
        <f>data!D213</f>
        <v>0</v>
      </c>
      <c r="F9" s="76">
        <f>data!E213</f>
        <v>0</v>
      </c>
    </row>
    <row r="10" spans="1:6" ht="20.149999999999999" customHeight="1" x14ac:dyDescent="0.35">
      <c r="A10" s="72">
        <v>4</v>
      </c>
      <c r="B10" s="76" t="s">
        <v>869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870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871</v>
      </c>
      <c r="C12" s="76">
        <f>data!B216</f>
        <v>0</v>
      </c>
      <c r="D12" s="76">
        <f>data!C216</f>
        <v>0</v>
      </c>
      <c r="E12" s="76">
        <f>data!D216</f>
        <v>0</v>
      </c>
      <c r="F12" s="76">
        <f>data!E216</f>
        <v>0</v>
      </c>
    </row>
    <row r="13" spans="1:6" ht="20.149999999999999" customHeight="1" x14ac:dyDescent="0.35">
      <c r="A13" s="72">
        <v>7</v>
      </c>
      <c r="B13" s="76" t="s">
        <v>872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385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873</v>
      </c>
      <c r="C15" s="76">
        <f>data!B219</f>
        <v>0</v>
      </c>
      <c r="D15" s="76" t="str">
        <f>data!C219</f>
        <v xml:space="preserve"> </v>
      </c>
      <c r="E15" s="76" t="str">
        <f>data!D219</f>
        <v xml:space="preserve"> </v>
      </c>
      <c r="F15" s="76">
        <f>data!E219</f>
        <v>0</v>
      </c>
    </row>
    <row r="16" spans="1:6" ht="20.149999999999999" customHeight="1" x14ac:dyDescent="0.35">
      <c r="A16" s="72">
        <v>10</v>
      </c>
      <c r="B16" s="76" t="s">
        <v>599</v>
      </c>
      <c r="C16" s="76">
        <f>data!B220</f>
        <v>0</v>
      </c>
      <c r="D16" s="76">
        <f>data!C220</f>
        <v>0</v>
      </c>
      <c r="E16" s="76">
        <f>data!D220</f>
        <v>0</v>
      </c>
      <c r="F16" s="76">
        <f>data!E220</f>
        <v>0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387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865</v>
      </c>
      <c r="D21" s="4" t="s">
        <v>228</v>
      </c>
      <c r="E21" s="162"/>
      <c r="F21" s="162" t="s">
        <v>866</v>
      </c>
    </row>
    <row r="22" spans="1:6" ht="20.149999999999999" customHeight="1" x14ac:dyDescent="0.35">
      <c r="A22" s="163"/>
      <c r="B22" s="155"/>
      <c r="C22" s="162" t="s">
        <v>867</v>
      </c>
      <c r="D22" s="162" t="s">
        <v>874</v>
      </c>
      <c r="E22" s="162" t="s">
        <v>868</v>
      </c>
      <c r="F22" s="162" t="s">
        <v>867</v>
      </c>
    </row>
    <row r="23" spans="1:6" ht="20.149999999999999" customHeight="1" x14ac:dyDescent="0.35">
      <c r="A23" s="72">
        <v>11</v>
      </c>
      <c r="B23" s="164" t="s">
        <v>378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379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 x14ac:dyDescent="0.35">
      <c r="A25" s="72">
        <v>13</v>
      </c>
      <c r="B25" s="76" t="s">
        <v>380</v>
      </c>
      <c r="C25" s="76">
        <f>data!B226</f>
        <v>0</v>
      </c>
      <c r="D25" s="76">
        <f>data!C226</f>
        <v>0</v>
      </c>
      <c r="E25" s="76">
        <f>data!D226</f>
        <v>0</v>
      </c>
      <c r="F25" s="76">
        <f>data!E226</f>
        <v>0</v>
      </c>
    </row>
    <row r="26" spans="1:6" ht="20.149999999999999" customHeight="1" x14ac:dyDescent="0.35">
      <c r="A26" s="72">
        <v>14</v>
      </c>
      <c r="B26" s="76" t="s">
        <v>869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870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871</v>
      </c>
      <c r="C28" s="76">
        <f>data!B229</f>
        <v>0</v>
      </c>
      <c r="D28" s="76">
        <f>data!C229</f>
        <v>0</v>
      </c>
      <c r="E28" s="76">
        <f>data!D229</f>
        <v>0</v>
      </c>
      <c r="F28" s="76">
        <f>data!E229</f>
        <v>0</v>
      </c>
    </row>
    <row r="29" spans="1:6" ht="20.149999999999999" customHeight="1" x14ac:dyDescent="0.35">
      <c r="A29" s="72">
        <v>17</v>
      </c>
      <c r="B29" s="76" t="s">
        <v>872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385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873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599</v>
      </c>
      <c r="C32" s="76">
        <f>data!B233</f>
        <v>0</v>
      </c>
      <c r="D32" s="76">
        <f>data!C233</f>
        <v>0</v>
      </c>
      <c r="E32" s="76">
        <f>data!D233</f>
        <v>0</v>
      </c>
      <c r="F32" s="76">
        <f>data!E233</f>
        <v>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875</v>
      </c>
      <c r="B1" s="71"/>
      <c r="C1" s="71"/>
      <c r="D1" s="70" t="s">
        <v>876</v>
      </c>
    </row>
    <row r="2" spans="1:4" ht="20.149999999999999" customHeight="1" x14ac:dyDescent="0.35">
      <c r="A2" s="129" t="str">
        <f>"Hospital: "&amp;data!C98</f>
        <v xml:space="preserve">Hospital: </v>
      </c>
      <c r="B2" s="78"/>
      <c r="C2" s="78"/>
      <c r="D2" s="151" t="str">
        <f>"FYE: "&amp;data!C96</f>
        <v xml:space="preserve">FYE: 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877</v>
      </c>
      <c r="C4" s="165" t="s">
        <v>878</v>
      </c>
      <c r="D4" s="166"/>
    </row>
    <row r="5" spans="1:4" ht="20.149999999999999" customHeight="1" x14ac:dyDescent="0.35">
      <c r="A5" s="133">
        <v>1</v>
      </c>
      <c r="B5" s="167"/>
      <c r="C5" s="89" t="s">
        <v>389</v>
      </c>
      <c r="D5" s="76">
        <f>data!D237</f>
        <v>0</v>
      </c>
    </row>
    <row r="6" spans="1:4" ht="20.149999999999999" customHeight="1" x14ac:dyDescent="0.35">
      <c r="A6" s="72">
        <v>2</v>
      </c>
      <c r="B6" s="78"/>
      <c r="C6" s="151" t="s">
        <v>485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342</v>
      </c>
      <c r="D7" s="76">
        <f>data!C239</f>
        <v>0</v>
      </c>
    </row>
    <row r="8" spans="1:4" ht="20.149999999999999" customHeight="1" x14ac:dyDescent="0.35">
      <c r="A8" s="72">
        <v>4</v>
      </c>
      <c r="B8" s="167">
        <v>5820</v>
      </c>
      <c r="C8" s="76" t="s">
        <v>343</v>
      </c>
      <c r="D8" s="76">
        <f>data!C240</f>
        <v>0</v>
      </c>
    </row>
    <row r="9" spans="1:4" ht="20.149999999999999" customHeight="1" x14ac:dyDescent="0.35">
      <c r="A9" s="72">
        <v>5</v>
      </c>
      <c r="B9" s="167">
        <v>5830</v>
      </c>
      <c r="C9" s="76" t="s">
        <v>355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394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879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157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880</v>
      </c>
      <c r="D13" s="76">
        <f>data!D245</f>
        <v>0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398</v>
      </c>
      <c r="D15" s="162"/>
    </row>
    <row r="16" spans="1:4" ht="20.149999999999999" customHeight="1" x14ac:dyDescent="0.35">
      <c r="A16" s="161">
        <v>12</v>
      </c>
      <c r="B16" s="88"/>
      <c r="C16" s="73" t="s">
        <v>881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400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882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883</v>
      </c>
      <c r="D22" s="76">
        <f>data!D252</f>
        <v>0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404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884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885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886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2024-04-17T17:23:16Z</cp:lastPrinted>
  <dcterms:created xsi:type="dcterms:W3CDTF">1999-06-02T22:01:56Z</dcterms:created>
  <dcterms:modified xsi:type="dcterms:W3CDTF">2024-06-24T15:09:47Z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